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-120" yWindow="-120" windowWidth="19440" windowHeight="11760" tabRatio="898" activeTab="5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29 (อำเภอ)" sheetId="33" r:id="rId4"/>
    <sheet name="รายตำบล wk 29_2567" sheetId="175" r:id="rId5"/>
    <sheet name="รายงานหมู่บ้าน รง 506" sheetId="168" r:id="rId6"/>
    <sheet name="มัธยฐานรายอำเภอ67" sheetId="76" r:id="rId7"/>
    <sheet name="กราฟ OnePage" sheetId="181" r:id="rId8"/>
    <sheet name="Sheet2" sheetId="187" r:id="rId9"/>
  </sheets>
  <definedNames>
    <definedName name="_xlnm._FilterDatabase" localSheetId="8" hidden="1">Sheet2!$B$3:$H$96</definedName>
    <definedName name="_xlnm._FilterDatabase" localSheetId="1" hidden="1">รายเดือน67!$A$4:$O$4</definedName>
    <definedName name="_xlnm._FilterDatabase" localSheetId="4" hidden="1">'รายตำบล wk 29_2567'!$A$2:$Q$197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D118" i="181"/>
  <c r="E116" s="1"/>
  <c r="C98"/>
  <c r="D96" s="1"/>
  <c r="E43"/>
  <c r="D43"/>
  <c r="F42"/>
  <c r="F41"/>
  <c r="F40"/>
  <c r="F39"/>
  <c r="F38"/>
  <c r="F37"/>
  <c r="E28"/>
  <c r="E27"/>
  <c r="D27"/>
  <c r="F26"/>
  <c r="F25"/>
  <c r="F27" l="1"/>
  <c r="F43"/>
  <c r="E110"/>
  <c r="E113"/>
  <c r="E114"/>
  <c r="E109"/>
  <c r="E117"/>
  <c r="D97"/>
  <c r="E111"/>
  <c r="E115"/>
  <c r="E108"/>
  <c r="E112"/>
  <c r="H196" i="175"/>
  <c r="G196"/>
  <c r="F196"/>
  <c r="E196"/>
  <c r="C196"/>
  <c r="B9" i="73"/>
  <c r="O10" i="10"/>
  <c r="O15" s="1"/>
  <c r="O46" i="76"/>
  <c r="O47"/>
  <c r="O48"/>
  <c r="O49"/>
  <c r="O45"/>
  <c r="D196" i="175" l="1"/>
  <c r="C197" s="1"/>
  <c r="O17" i="10"/>
  <c r="O16"/>
  <c r="C37" i="33"/>
  <c r="B32"/>
  <c r="B33"/>
  <c r="B34"/>
  <c r="B35"/>
  <c r="B36"/>
  <c r="BC37"/>
  <c r="N222" i="76"/>
  <c r="M222"/>
  <c r="L222"/>
  <c r="K222"/>
  <c r="J222"/>
  <c r="I222"/>
  <c r="H222"/>
  <c r="G222"/>
  <c r="F222"/>
  <c r="E222"/>
  <c r="D222"/>
  <c r="C222"/>
  <c r="K223" l="1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11" l="1"/>
  <c r="O200"/>
  <c r="P201" s="1"/>
  <c r="K201" s="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E201" l="1"/>
  <c r="D201" s="1"/>
  <c r="N201"/>
  <c r="H201"/>
  <c r="J201"/>
  <c r="I201" s="1"/>
  <c r="M201"/>
  <c r="L201" s="1"/>
  <c r="F201"/>
  <c r="C201"/>
  <c r="G201"/>
  <c r="E183"/>
  <c r="D183"/>
  <c r="I183"/>
  <c r="H183"/>
  <c r="M183"/>
  <c r="L183"/>
  <c r="C183"/>
  <c r="G183"/>
  <c r="K183"/>
  <c r="O182"/>
  <c r="F183"/>
  <c r="J183"/>
  <c r="N183"/>
  <c r="O201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O180" l="1"/>
  <c r="P181" s="1"/>
  <c r="K181" s="1"/>
  <c r="I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O170" l="1"/>
  <c r="P171" s="1"/>
  <c r="N171" s="1"/>
  <c r="M181"/>
  <c r="C181"/>
  <c r="L181"/>
  <c r="F181"/>
  <c r="E181"/>
  <c r="D181" s="1"/>
  <c r="J181"/>
  <c r="G181"/>
  <c r="H181"/>
  <c r="N181"/>
  <c r="I171"/>
  <c r="H171" s="1"/>
  <c r="K171"/>
  <c r="J171" s="1"/>
  <c r="F163"/>
  <c r="O162"/>
  <c r="N163"/>
  <c r="I163"/>
  <c r="M163"/>
  <c r="H163"/>
  <c r="L163"/>
  <c r="J163"/>
  <c r="E163"/>
  <c r="D163"/>
  <c r="C163"/>
  <c r="G163"/>
  <c r="K163"/>
  <c r="G171" l="1"/>
  <c r="C171"/>
  <c r="F171"/>
  <c r="E171"/>
  <c r="D171" s="1"/>
  <c r="M171"/>
  <c r="L171"/>
  <c r="O181"/>
  <c r="O17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160" l="1"/>
  <c r="P161" s="1"/>
  <c r="J161" s="1"/>
  <c r="H153"/>
  <c r="K153"/>
  <c r="L153"/>
  <c r="C153"/>
  <c r="O152"/>
  <c r="F153"/>
  <c r="J153"/>
  <c r="N153"/>
  <c r="D153"/>
  <c r="G153"/>
  <c r="E153"/>
  <c r="I153"/>
  <c r="M153"/>
  <c r="K161" l="1"/>
  <c r="C161"/>
  <c r="E161"/>
  <c r="D161"/>
  <c r="F161"/>
  <c r="L161"/>
  <c r="M161"/>
  <c r="N161"/>
  <c r="H161"/>
  <c r="G161" s="1"/>
  <c r="I16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O161" l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E151" l="1"/>
  <c r="D151" s="1"/>
  <c r="H15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O141" l="1"/>
  <c r="G123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O120" l="1"/>
  <c r="P121" s="1"/>
  <c r="F12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O111" l="1"/>
  <c r="O100"/>
  <c r="P101" s="1"/>
  <c r="E101" s="1"/>
  <c r="M101"/>
  <c r="G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C101" l="1"/>
  <c r="D101"/>
  <c r="J101"/>
  <c r="I101" s="1"/>
  <c r="H101"/>
  <c r="K101"/>
  <c r="L101"/>
  <c r="F10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O10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I81" l="1"/>
  <c r="C81"/>
  <c r="M81"/>
  <c r="D81"/>
  <c r="F81"/>
  <c r="N81"/>
  <c r="J81"/>
  <c r="L81"/>
  <c r="G81"/>
  <c r="E8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O60" l="1"/>
  <c r="P61" s="1"/>
  <c r="J61" s="1"/>
  <c r="O8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N42"/>
  <c r="M42"/>
  <c r="L42"/>
  <c r="K42"/>
  <c r="J42"/>
  <c r="I42"/>
  <c r="H42"/>
  <c r="G42"/>
  <c r="F42"/>
  <c r="E42"/>
  <c r="D42"/>
  <c r="C42"/>
  <c r="F61" l="1"/>
  <c r="C61"/>
  <c r="D61"/>
  <c r="K61"/>
  <c r="E61"/>
  <c r="M61"/>
  <c r="L61" s="1"/>
  <c r="N61"/>
  <c r="G61"/>
  <c r="O50"/>
  <c r="P51" s="1"/>
  <c r="G51" s="1"/>
  <c r="I61"/>
  <c r="H61" s="1"/>
  <c r="E51"/>
  <c r="J51"/>
  <c r="H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O61" l="1"/>
  <c r="I51"/>
  <c r="F51"/>
  <c r="D51"/>
  <c r="C51" s="1"/>
  <c r="M51"/>
  <c r="K51"/>
  <c r="O40"/>
  <c r="P41" s="1"/>
  <c r="H41" s="1"/>
  <c r="G41" s="1"/>
  <c r="L51"/>
  <c r="N51"/>
  <c r="D41"/>
  <c r="C41"/>
  <c r="J41"/>
  <c r="I41" s="1"/>
  <c r="L33"/>
  <c r="C33"/>
  <c r="G33"/>
  <c r="D33"/>
  <c r="H33"/>
  <c r="K33"/>
  <c r="J33"/>
  <c r="O32"/>
  <c r="F33"/>
  <c r="N33"/>
  <c r="E33"/>
  <c r="I33"/>
  <c r="M33"/>
  <c r="N30"/>
  <c r="M30"/>
  <c r="L30"/>
  <c r="K30"/>
  <c r="N41" l="1"/>
  <c r="M41" s="1"/>
  <c r="L41"/>
  <c r="K41"/>
  <c r="E41"/>
  <c r="O51"/>
  <c r="F41"/>
  <c r="J30"/>
  <c r="I30"/>
  <c r="H30"/>
  <c r="G30"/>
  <c r="O41" l="1"/>
  <c r="F30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G13"/>
  <c r="L13"/>
  <c r="J13"/>
  <c r="I13" s="1"/>
  <c r="C13"/>
  <c r="O12"/>
  <c r="F13"/>
  <c r="K13"/>
  <c r="E13"/>
  <c r="N13"/>
  <c r="D13"/>
  <c r="H13"/>
  <c r="M13"/>
  <c r="M21" l="1"/>
  <c r="H21"/>
  <c r="N21"/>
  <c r="J21"/>
  <c r="G21"/>
  <c r="L21"/>
  <c r="K21" s="1"/>
  <c r="E21"/>
  <c r="D21"/>
  <c r="I21"/>
  <c r="F21"/>
  <c r="N10"/>
  <c r="M10"/>
  <c r="L10"/>
  <c r="K10"/>
  <c r="J10"/>
  <c r="I10"/>
  <c r="H10"/>
  <c r="G10"/>
  <c r="F10"/>
  <c r="E10"/>
  <c r="D10"/>
  <c r="C10"/>
  <c r="O9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N16"/>
  <c r="P16" s="1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21" i="76" l="1"/>
  <c r="N27" i="7"/>
  <c r="O10" i="76"/>
  <c r="P11" s="1"/>
  <c r="G11" s="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D11" i="76" l="1"/>
  <c r="K1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I11"/>
  <c r="J11"/>
  <c r="M11"/>
  <c r="N10"/>
  <c r="L11" l="1"/>
  <c r="G11"/>
  <c r="Q11"/>
  <c r="K11"/>
  <c r="F11"/>
  <c r="B11"/>
  <c r="C11"/>
  <c r="H11"/>
  <c r="O30" i="76"/>
  <c r="P31" s="1"/>
  <c r="N11" i="73" l="1"/>
  <c r="D31" i="76"/>
  <c r="C31"/>
  <c r="L31"/>
  <c r="G31"/>
  <c r="K31"/>
  <c r="J31"/>
  <c r="F31"/>
  <c r="M31"/>
  <c r="H31"/>
  <c r="E31"/>
  <c r="N31"/>
  <c r="I31"/>
  <c r="O70"/>
  <c r="P71" s="1"/>
  <c r="O31" l="1"/>
  <c r="H7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K131"/>
  <c r="H131"/>
  <c r="N131"/>
  <c r="O190"/>
  <c r="P191" s="1"/>
  <c r="O131" l="1"/>
  <c r="K191"/>
  <c r="I191"/>
  <c r="L191"/>
  <c r="N191"/>
  <c r="J191"/>
  <c r="H191"/>
  <c r="E191"/>
  <c r="D191"/>
  <c r="C191"/>
  <c r="G191"/>
  <c r="M191"/>
  <c r="F191"/>
  <c r="O220"/>
  <c r="P221" s="1"/>
  <c r="O191" l="1"/>
  <c r="C221"/>
  <c r="G221"/>
  <c r="K221"/>
  <c r="M221"/>
  <c r="H221"/>
  <c r="F221"/>
  <c r="L221"/>
  <c r="I221"/>
  <c r="J221"/>
  <c r="N221"/>
  <c r="E221"/>
  <c r="D221"/>
  <c r="O221" l="1"/>
</calcChain>
</file>

<file path=xl/sharedStrings.xml><?xml version="1.0" encoding="utf-8"?>
<sst xmlns="http://schemas.openxmlformats.org/spreadsheetml/2006/main" count="3077" uniqueCount="799">
  <si>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</si>
  <si>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</si>
  <si>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</si>
  <si>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</si>
  <si>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</si>
  <si>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</si>
  <si>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</si>
  <si>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</si>
  <si>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</si>
  <si>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</si>
  <si>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</si>
  <si>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</si>
  <si>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</si>
  <si>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</si>
  <si>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</si>
  <si>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</si>
  <si>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</si>
  <si>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</si>
  <si>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</si>
  <si>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</si>
  <si>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</si>
  <si>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</si>
  <si>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</si>
  <si>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</si>
  <si>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</si>
  <si>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</si>
  <si>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</si>
  <si>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</si>
  <si>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</si>
  <si>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</si>
  <si>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</si>
  <si>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</si>
  <si>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</si>
  <si>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</si>
  <si>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</si>
  <si>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</si>
  <si>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</si>
  <si>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</si>
  <si>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</si>
  <si>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</si>
  <si>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</si>
  <si>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</si>
  <si>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</si>
  <si>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</si>
  <si>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</si>
  <si>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</si>
  <si>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</si>
  <si>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</si>
  <si>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</si>
  <si>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</si>
  <si>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</si>
  <si>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</si>
  <si>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</si>
  <si>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</si>
  <si>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</si>
  <si>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</si>
  <si>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</si>
  <si>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</si>
  <si>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</si>
  <si>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</si>
  <si>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</si>
  <si>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</si>
  <si>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</si>
  <si>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</si>
  <si>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</si>
  <si>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</si>
  <si>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</si>
  <si>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</si>
  <si>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</si>
  <si>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</si>
  <si>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</si>
  <si>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</si>
  <si>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</si>
  <si>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</si>
  <si>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</si>
  <si>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</si>
  <si>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</si>
  <si>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</si>
  <si>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</si>
  <si>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</si>
  <si>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</si>
  <si>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</si>
  <si>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</si>
  <si>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</si>
  <si>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</si>
  <si>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</si>
  <si>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</si>
  <si>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</si>
  <si>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</si>
  <si>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</si>
  <si>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</si>
  <si>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</si>
  <si>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</si>
  <si>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</si>
  <si>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</si>
  <si>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</si>
  <si>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</si>
  <si>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</si>
  <si>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</si>
  <si>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</si>
  <si>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</si>
  <si>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</si>
  <si>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</si>
  <si>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</si>
  <si>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</si>
  <si>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</si>
  <si>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</si>
  <si>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</si>
  <si>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</si>
  <si>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</si>
  <si>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</si>
  <si>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</si>
  <si>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</si>
  <si>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</si>
  <si>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</si>
  <si>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</si>
  <si>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</si>
  <si>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</si>
  <si>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</si>
  <si>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</si>
  <si>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</si>
  <si>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</si>
  <si>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</si>
  <si>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</si>
  <si>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</si>
  <si>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</si>
  <si>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</si>
  <si>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</si>
  <si>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</si>
  <si>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</si>
  <si>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</si>
  <si>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</si>
  <si>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</si>
  <si>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</si>
  <si>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</si>
  <si>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</si>
  <si>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</si>
  <si>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</si>
  <si>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</si>
  <si>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</si>
  <si>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</si>
  <si>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</si>
  <si>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</si>
  <si>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</si>
  <si>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</si>
  <si>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</si>
  <si>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</si>
  <si>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</si>
  <si>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</si>
  <si>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</si>
  <si>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</si>
  <si>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</si>
  <si>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</si>
  <si>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</si>
  <si>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</si>
  <si>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</si>
  <si>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</si>
  <si>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</si>
  <si>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</si>
  <si>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</si>
  <si>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</si>
  <si>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</si>
  <si>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</si>
  <si>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</si>
  <si>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</si>
  <si>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</si>
  <si>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</si>
  <si>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</si>
  <si>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</si>
  <si>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</si>
  <si>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</si>
  <si>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</si>
  <si>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</si>
  <si>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</si>
  <si>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</si>
  <si>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</si>
  <si>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</si>
  <si>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</si>
  <si>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</si>
  <si>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</si>
  <si>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</si>
  <si>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</si>
  <si>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</si>
  <si>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</si>
  <si>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</si>
  <si>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</si>
  <si>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</si>
  <si>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</si>
  <si>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</si>
  <si>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</si>
  <si>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</si>
  <si>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</si>
  <si>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</si>
  <si>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</si>
  <si>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</si>
  <si>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</si>
  <si>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</si>
  <si>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</si>
  <si>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</si>
  <si>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</si>
  <si>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</si>
  <si>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</si>
  <si>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</si>
  <si>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</si>
  <si>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</si>
  <si>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</si>
  <si>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</si>
  <si>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</si>
  <si>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</si>
  <si>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</si>
  <si>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</si>
  <si>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</si>
  <si>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</si>
  <si>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</si>
  <si>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</si>
  <si>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</si>
  <si>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</si>
  <si>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</si>
  <si>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</si>
  <si>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</si>
  <si>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</si>
  <si>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</si>
  <si>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</si>
  <si>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</si>
  <si>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</si>
  <si>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</si>
  <si>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</si>
  <si>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</si>
  <si>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</si>
  <si>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</si>
  <si>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</si>
  <si>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</si>
  <si>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</si>
  <si>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</si>
  <si>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</si>
  <si>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</si>
  <si>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</si>
  <si>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</si>
  <si>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</si>
  <si>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</si>
  <si>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</si>
  <si>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</si>
  <si>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</si>
  <si>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</si>
  <si>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</si>
  <si>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</si>
  <si>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</si>
  <si>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</si>
  <si>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</si>
  <si>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</si>
  <si>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</si>
  <si>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</si>
  <si>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</si>
  <si>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</si>
  <si>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</si>
  <si>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</si>
  <si>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</si>
  <si>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</si>
  <si>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</si>
  <si>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</si>
  <si>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</si>
  <si>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</si>
  <si>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</si>
  <si>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</si>
  <si>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</si>
  <si>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</si>
  <si>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</si>
  <si>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</si>
  <si>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</si>
  <si>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</si>
  <si>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</si>
  <si>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</si>
  <si>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</si>
  <si>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</si>
  <si>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</si>
  <si>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</si>
  <si>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</si>
  <si>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</si>
  <si>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</si>
  <si>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</si>
  <si>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</si>
  <si>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</si>
  <si>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</si>
  <si>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</si>
  <si>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</si>
  <si>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</si>
  <si>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</si>
  <si>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</si>
  <si>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</si>
  <si>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</si>
  <si>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</si>
  <si>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</si>
  <si>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</si>
  <si>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</si>
  <si>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</si>
  <si>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</si>
  <si>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</si>
  <si>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</si>
  <si>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</si>
  <si>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</si>
  <si>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</si>
  <si>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</si>
  <si>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</si>
  <si>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</si>
  <si>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</si>
  <si>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</si>
  <si>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</si>
  <si>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</si>
  <si>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</si>
  <si>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</si>
  <si>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</si>
  <si>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</si>
  <si>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</si>
  <si>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</si>
  <si>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</si>
  <si>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</si>
  <si>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</si>
  <si>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</si>
  <si>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</si>
  <si>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</si>
  <si>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</si>
  <si>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</si>
  <si>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</si>
  <si>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</si>
  <si>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</si>
  <si>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</si>
  <si>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</si>
  <si>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</si>
  <si>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</si>
  <si>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</si>
  <si>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เมืองร้อยเอ็ด</t>
  </si>
  <si>
    <t>ในเขตเทศบาล</t>
  </si>
  <si>
    <t>2566</t>
  </si>
  <si>
    <t>เป้าหมายปี 66  (ราย)</t>
  </si>
  <si>
    <t>OPD</t>
  </si>
  <si>
    <t>ปี 2566</t>
  </si>
  <si>
    <t>เกษตร</t>
  </si>
  <si>
    <t>หนองส้าว</t>
  </si>
  <si>
    <t>ดอนชาด</t>
  </si>
  <si>
    <t>ดงยาง</t>
  </si>
  <si>
    <t>เหล่าสมบูรณ์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</si>
  <si>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</si>
  <si>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</si>
  <si>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</si>
  <si>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</si>
  <si>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</si>
  <si>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</si>
  <si>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</si>
  <si>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</si>
  <si>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</si>
  <si>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</si>
  <si>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</si>
  <si>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</si>
  <si>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</si>
  <si>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</si>
  <si>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</si>
  <si>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</si>
  <si>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</si>
  <si>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</si>
  <si>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</si>
  <si>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</si>
  <si>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</si>
  <si>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</si>
  <si>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</si>
  <si>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</si>
  <si>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</si>
  <si>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</si>
  <si>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</si>
  <si>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</si>
  <si>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</si>
  <si>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</si>
  <si>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</si>
  <si>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</si>
  <si>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</si>
  <si>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</si>
  <si>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</si>
  <si>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</si>
  <si>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</si>
  <si>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</si>
  <si>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</si>
  <si>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</si>
  <si>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</si>
  <si>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</si>
  <si>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</si>
  <si>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</si>
  <si>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</si>
  <si>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</si>
  <si>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</si>
  <si>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</si>
  <si>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</si>
  <si>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</si>
  <si>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</si>
  <si>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</si>
  <si>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</si>
  <si>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</si>
  <si>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</si>
  <si>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</si>
  <si>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</si>
  <si>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</si>
  <si>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</si>
  <si>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</si>
  <si>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</si>
  <si>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</si>
  <si>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</si>
  <si>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</si>
  <si>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</si>
  <si>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</si>
  <si>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</si>
  <si>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</si>
  <si>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</si>
  <si>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</si>
  <si>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</si>
  <si>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</si>
  <si>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</si>
  <si>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</si>
  <si>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</si>
  <si>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</si>
  <si>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</si>
  <si>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คุ้มเหนือ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</si>
  <si>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</si>
  <si>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</si>
  <si>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</si>
  <si>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</si>
  <si>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</si>
  <si>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</si>
  <si>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</si>
  <si>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</si>
  <si>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</si>
  <si>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</si>
  <si>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</si>
  <si>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</si>
  <si>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</si>
  <si>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</si>
  <si>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</si>
  <si>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</si>
  <si>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</si>
  <si>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</si>
  <si>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</si>
  <si>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</si>
  <si>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</si>
  <si>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</si>
  <si>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</si>
  <si>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</si>
  <si>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</si>
  <si>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</si>
  <si>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</si>
  <si>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</si>
  <si>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</si>
  <si>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</si>
  <si>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</si>
  <si>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</si>
  <si>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</si>
  <si>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</si>
  <si>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</si>
  <si>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</si>
  <si>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</si>
  <si>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</si>
  <si>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</si>
  <si>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</si>
  <si>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</si>
  <si>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</si>
  <si>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</si>
  <si>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</si>
  <si>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หนองหมื่นถ่าน</t>
  </si>
  <si>
    <t>ทุ่งนาหลวง</t>
  </si>
  <si>
    <t>มะกอก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</si>
  <si>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</si>
  <si>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</si>
  <si>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</si>
  <si>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</si>
  <si>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</si>
  <si>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</si>
  <si>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โนนขมิ้น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</si>
  <si>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</si>
  <si>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ท่าสุพาน</t>
  </si>
  <si>
    <t>หนองหูลิง</t>
  </si>
  <si>
    <t>ดงสว่าง</t>
  </si>
  <si>
    <t>เหล่าลิง</t>
  </si>
  <si>
    <t>สถานการณ์ไข้เลือดออก  รายอำเภอ  จังหวัดร้อยเอ็ด  ปี  2567</t>
  </si>
  <si>
    <t>ผู้ป่วยไข้เลือดออก รายหมู่บ้าน จำแนกตามสัปดาห์ที่พบผู้ป่วย  ปี 2567</t>
  </si>
  <si>
    <t>หนองหล่ม</t>
  </si>
  <si>
    <t>หนองงอม</t>
  </si>
  <si>
    <t>ยาง</t>
  </si>
  <si>
    <t>น้ำเที่ยง</t>
  </si>
  <si>
    <t>นากระตึบ</t>
  </si>
  <si>
    <t>ท่าทรัพย์เจริญ</t>
  </si>
  <si>
    <t>ดอนสุข</t>
  </si>
  <si>
    <t>สั้น</t>
  </si>
  <si>
    <t>ดอนเจริญ</t>
  </si>
  <si>
    <t>วังน้ำวน</t>
  </si>
  <si>
    <t>โนนหาดพัฒนา</t>
  </si>
  <si>
    <t>หัวโนนตาลน้อย</t>
  </si>
  <si>
    <t>เหล่าโพนงาม</t>
  </si>
  <si>
    <t>ดอนกลอย</t>
  </si>
  <si>
    <t>หนองฮูน้อย</t>
  </si>
  <si>
    <t>ธาตุจอมศรี</t>
  </si>
  <si>
    <t>โคกสาย</t>
  </si>
  <si>
    <t>ดงขี้นาค</t>
  </si>
  <si>
    <t>โนนมาลี</t>
  </si>
  <si>
    <t>เหล่าฮก</t>
  </si>
  <si>
    <t>ป่าดวน</t>
  </si>
  <si>
    <t>โพนสว่าง</t>
  </si>
  <si>
    <t>วังทอง</t>
  </si>
  <si>
    <t>กู่</t>
  </si>
  <si>
    <t>ท่าโพธิ์</t>
  </si>
  <si>
    <t>หัวบ่อ</t>
  </si>
  <si>
    <t>โปโล</t>
  </si>
  <si>
    <t>ค่ายเสรี</t>
  </si>
  <si>
    <t>โนนสวาสดิ์</t>
  </si>
  <si>
    <t>โนนม่วง</t>
  </si>
  <si>
    <t>wk 26</t>
  </si>
  <si>
    <t>หนองสิม</t>
  </si>
  <si>
    <t>เหล่ายูง</t>
  </si>
  <si>
    <t>หนองนกทา</t>
  </si>
  <si>
    <t>หัวดง</t>
  </si>
  <si>
    <t>เมืองทองใหญ่</t>
  </si>
  <si>
    <t>หนองพันมูล</t>
  </si>
  <si>
    <t>ไคร่นุ่น</t>
  </si>
  <si>
    <t>หนองสำราญ</t>
  </si>
  <si>
    <t>หนองแวงดง</t>
  </si>
  <si>
    <t>โคกสว่างอารมย์</t>
  </si>
  <si>
    <t>หนองเรือ</t>
  </si>
  <si>
    <t>ครู</t>
  </si>
  <si>
    <t>wk 27</t>
  </si>
  <si>
    <t>ศาลา</t>
  </si>
  <si>
    <t>ดงหวาย</t>
  </si>
  <si>
    <t>ทุ่งมน</t>
  </si>
  <si>
    <t>โรงเรียนเมือง</t>
  </si>
  <si>
    <t>เหล่ากล้วย</t>
  </si>
  <si>
    <t>จิก</t>
  </si>
  <si>
    <t>หนองตอ</t>
  </si>
  <si>
    <t>หนองฟ้าพัฒนา</t>
  </si>
  <si>
    <t>ชัยวารี</t>
  </si>
  <si>
    <t>เปลือยตาล</t>
  </si>
  <si>
    <t>โคกก่องน้อย</t>
  </si>
  <si>
    <t>wk 28</t>
  </si>
  <si>
    <t>โนนพัฒนา</t>
  </si>
  <si>
    <t>โพนศรี</t>
  </si>
  <si>
    <t>หนองครก</t>
  </si>
  <si>
    <t>โคกสมบูรณ์</t>
  </si>
  <si>
    <t>หนองสองห้อง</t>
  </si>
  <si>
    <t>น้ำคำน้อย</t>
  </si>
  <si>
    <t>โคกกุง</t>
  </si>
  <si>
    <t>หนองเดิ่น</t>
  </si>
  <si>
    <t>หัวโทนใต้</t>
  </si>
  <si>
    <t>โคกสำราญ</t>
  </si>
  <si>
    <t>แคนใหม่</t>
  </si>
  <si>
    <t>ดอนขาม</t>
  </si>
  <si>
    <t>จำปาคำ</t>
  </si>
  <si>
    <t>คูดินทราย</t>
  </si>
  <si>
    <t>ข้อมูล  ณ  วันที่ 28 กรกฎาคม  2567   (จากรายงาน 506)</t>
  </si>
  <si>
    <t>ข้อมูล  ณ  วันที่ 28 กรกฎาคม  2567 (จากรายงาน 506)</t>
  </si>
  <si>
    <t>ข้อมูล  ณ  วันที่ 28 กรกฎาคม  2567  (จากรายงาน 506)</t>
  </si>
  <si>
    <t>ข้อมูล  ณ  วันที่ 28 กรกฎาคม 2567 (จากรายงาน 506)</t>
  </si>
  <si>
    <t>ข้อมูล  ณ  วันที่ 28 กรกฎาคม 2567  (จากรายงาน 506)</t>
  </si>
  <si>
    <t>wk 1-25</t>
  </si>
  <si>
    <t>wk 26-29</t>
  </si>
  <si>
    <t>wk 29</t>
  </si>
  <si>
    <t>รวมผู้ป่วยสะสม  wk 1-29 (ราย)</t>
  </si>
  <si>
    <t>ตับเต่า</t>
  </si>
  <si>
    <t>มะหรี่</t>
  </si>
  <si>
    <t>ดงมัน</t>
  </si>
  <si>
    <t>สองชั้น</t>
  </si>
  <si>
    <t>บัวขาว</t>
  </si>
  <si>
    <t>หนองพอกพัฒนา</t>
  </si>
  <si>
    <t>โนนสมบูรณ์</t>
  </si>
  <si>
    <t>มันเหลือง</t>
  </si>
  <si>
    <t>หวายน้อย</t>
  </si>
  <si>
    <t>ฉวะ</t>
  </si>
  <si>
    <t>คุ้มหลังศาล</t>
  </si>
  <si>
    <t>นา</t>
  </si>
  <si>
    <t>แก่นทรายน้อย</t>
  </si>
  <si>
    <t>เกษตรวิสัย Total</t>
  </si>
  <si>
    <t>น้ำอ้อม Total</t>
  </si>
  <si>
    <t>เหล่าหลวง Total</t>
  </si>
  <si>
    <t>บ้านฝาง Total</t>
  </si>
  <si>
    <t>โนนสว่าง Total</t>
  </si>
  <si>
    <t>ดงครั่งน้อย Total</t>
  </si>
  <si>
    <t>หนองแวง Total</t>
  </si>
  <si>
    <t>สิงห์โคก Total</t>
  </si>
  <si>
    <t>ดงแดง Total</t>
  </si>
  <si>
    <t>โคกล่าม Total</t>
  </si>
  <si>
    <t>หัวช้าง Total</t>
  </si>
  <si>
    <t>ดู่น้อย Total</t>
  </si>
  <si>
    <t>เมืองหงส์ Total</t>
  </si>
  <si>
    <t>น้ำใส Total</t>
  </si>
  <si>
    <t>อีง่อง Total</t>
  </si>
  <si>
    <t>หนองผือ Total</t>
  </si>
  <si>
    <t>จตุรพักตรพิมาน Total</t>
  </si>
  <si>
    <t>ดงสิงห์ Total</t>
  </si>
  <si>
    <t>ม่วงลาด Total</t>
  </si>
  <si>
    <t>ยางใหญ่ Total</t>
  </si>
  <si>
    <t>ดินดำ Total</t>
  </si>
  <si>
    <t>ปาฝา Total</t>
  </si>
  <si>
    <t>จังหาร Total</t>
  </si>
  <si>
    <t>หมูม้น Total</t>
  </si>
  <si>
    <t>เชียงขวัญ Total</t>
  </si>
  <si>
    <t>ทุ่งเขาหลวง Total</t>
  </si>
  <si>
    <t>เทอดไทย Total</t>
  </si>
  <si>
    <t>บึงงาม Total</t>
  </si>
  <si>
    <t>เหล่า Total</t>
  </si>
  <si>
    <t>หนองไผ่ Total</t>
  </si>
  <si>
    <t>มะอึ Total</t>
  </si>
  <si>
    <t>ไพศาล Total</t>
  </si>
  <si>
    <t>ธวัชบุรี Total</t>
  </si>
  <si>
    <t>สระบัว Total</t>
  </si>
  <si>
    <t>ดอกล้ำ Total</t>
  </si>
  <si>
    <t>โนนสง่า Total</t>
  </si>
  <si>
    <t>บัวแดง Total</t>
  </si>
  <si>
    <t>โนนสวรรค์ Total</t>
  </si>
  <si>
    <t>ปทุมรัตต์ Total</t>
  </si>
  <si>
    <t>หนองทัพไทย Total</t>
  </si>
  <si>
    <t>พนมไพร Total</t>
  </si>
  <si>
    <t>นานวล Total</t>
  </si>
  <si>
    <t>ชานุวรรณ Total</t>
  </si>
  <si>
    <t>กุดน้ำใส Total</t>
  </si>
  <si>
    <t>คำไฮ Total</t>
  </si>
  <si>
    <t>คำพอุง Total</t>
  </si>
  <si>
    <t>บัวคำ Total</t>
  </si>
  <si>
    <t>ขามเปี้ย Total</t>
  </si>
  <si>
    <t>เชียงใหม่ Total</t>
  </si>
  <si>
    <t>อัคคะคำ Total</t>
  </si>
  <si>
    <t>สะอาด Total</t>
  </si>
  <si>
    <t>ดอนโอง Total</t>
  </si>
  <si>
    <t>โพธิ์ศรี Total</t>
  </si>
  <si>
    <t>หนองตาไก้ Total</t>
  </si>
  <si>
    <t>โพธิ์ชัย Total</t>
  </si>
  <si>
    <t>โพนทราย Total</t>
  </si>
  <si>
    <t>ศรีสว่าง Total</t>
  </si>
  <si>
    <t>ท่าหาดยาว Total</t>
  </si>
  <si>
    <t>สระนกแก้ว Total</t>
  </si>
  <si>
    <t>หนองใหญ่ Total</t>
  </si>
  <si>
    <t>สว่าง Total</t>
  </si>
  <si>
    <t>โนนชัยศรี Total</t>
  </si>
  <si>
    <t>วังสามัคคี Total</t>
  </si>
  <si>
    <t>นาอุดม Total</t>
  </si>
  <si>
    <t>โพนทอง Total</t>
  </si>
  <si>
    <t>บุ่งเลิศ Total</t>
  </si>
  <si>
    <t>เมยวดี Total</t>
  </si>
  <si>
    <t>ชุมพร Total</t>
  </si>
  <si>
    <t>รอบเมือง Total</t>
  </si>
  <si>
    <t>เหนือเมือง Total</t>
  </si>
  <si>
    <t>ขอนแก่น Total</t>
  </si>
  <si>
    <t>สะอาดสมบูรณ์ Total</t>
  </si>
  <si>
    <t>โนนรัง Total</t>
  </si>
  <si>
    <t>ในเมือง Total</t>
  </si>
  <si>
    <t>โนนตาล Total</t>
  </si>
  <si>
    <t>ดงลาน Total</t>
  </si>
  <si>
    <t>สีแก้ว Total</t>
  </si>
  <si>
    <t>เมืองทอง Total</t>
  </si>
  <si>
    <t>เมือง Total</t>
  </si>
  <si>
    <t>คูเมือง Total</t>
  </si>
  <si>
    <t>เมืองสรวง Total</t>
  </si>
  <si>
    <t>สวนจิก Total</t>
  </si>
  <si>
    <t>หนองแวงควง Total</t>
  </si>
  <si>
    <t>ศรีสมเด็จ Total</t>
  </si>
  <si>
    <t>สระคู Total</t>
  </si>
  <si>
    <t>หัวโทน Total</t>
  </si>
  <si>
    <t>ห้วยหินลาด Total</t>
  </si>
  <si>
    <t>หินกอง Total</t>
  </si>
  <si>
    <t>นาใหญ่ Total</t>
  </si>
  <si>
    <t>ทุ่งหลวง Total</t>
  </si>
  <si>
    <t>บ่อพันขัน Total</t>
  </si>
  <si>
    <t>ช้างเผือก Total</t>
  </si>
  <si>
    <t>เมืองทุ่ง Total</t>
  </si>
  <si>
    <t>ทุ่งศรีเมือง Total</t>
  </si>
  <si>
    <t>ดอกไม้ Total</t>
  </si>
  <si>
    <t>จำปาขัน Total</t>
  </si>
  <si>
    <t>สุวรรณภูมิ Total</t>
  </si>
  <si>
    <t>กลาง Total</t>
  </si>
  <si>
    <t>โพธิ์ทอง Total</t>
  </si>
  <si>
    <t>ขวาว Total</t>
  </si>
  <si>
    <t>เกาะแก้ว Total</t>
  </si>
  <si>
    <t>ท่าม่วง Total</t>
  </si>
  <si>
    <t>ศรีวิลัย Total</t>
  </si>
  <si>
    <t>นาเมือง Total</t>
  </si>
  <si>
    <t>ภูเงิน Total</t>
  </si>
  <si>
    <t>นาแซง Total</t>
  </si>
  <si>
    <t>นางาม Total</t>
  </si>
  <si>
    <t>เสลภูมิ Total</t>
  </si>
  <si>
    <t>ภูเขาทอง Total</t>
  </si>
  <si>
    <t>หนองขุ่นใหญ่ Total</t>
  </si>
  <si>
    <t>หนองพอก Total</t>
  </si>
  <si>
    <t>กกโพธิ์ Total</t>
  </si>
  <si>
    <t>ผาน้ำย้อย Total</t>
  </si>
  <si>
    <t>ท่าสีดา Total</t>
  </si>
  <si>
    <t>โคกสว่าง Total</t>
  </si>
  <si>
    <t>หนองฮี Total</t>
  </si>
  <si>
    <t>เด่นราษฎร์ Total</t>
  </si>
  <si>
    <t>สาวแห Total</t>
  </si>
  <si>
    <t>หนองหมื่นถ่า Total</t>
  </si>
  <si>
    <t>โหรา Total</t>
  </si>
  <si>
    <t>อาจสามารถ Total</t>
  </si>
  <si>
    <t>ดู่ Total</t>
  </si>
  <si>
    <t>หนองบัว Total</t>
  </si>
  <si>
    <t>หน่อม Total</t>
  </si>
  <si>
    <t>ขี้เหล็ก Total</t>
  </si>
  <si>
    <t>ข้อมูล ณ วันที่ 28 กรกฎาคม 2567 (จากรายงานเร่งด่วน)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</si>
  <si>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</si>
  <si>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>TABLE 3 Reported Cases and Deaths of Supected Dengue fever and Dengue Hemorrhagic fever Under Surveillance by Date of Onset,By Province,Thailand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</si>
  <si>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</si>
  <si>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</si>
  <si>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</si>
  <si>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</si>
  <si>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</si>
  <si>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</si>
  <si>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</si>
  <si>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</si>
  <si>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</si>
  <si>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</si>
  <si>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</si>
  <si>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</si>
  <si>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</si>
  <si>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</si>
  <si>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</si>
  <si>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</si>
  <si>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</si>
  <si>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</si>
  <si>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</si>
  <si>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</si>
  <si>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</si>
  <si>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</si>
  <si>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</si>
  <si>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</si>
  <si>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</si>
  <si>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</si>
  <si>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</si>
  <si>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</si>
  <si>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</si>
  <si>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</si>
  <si>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</si>
  <si>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</si>
  <si>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</si>
  <si>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</si>
  <si>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</si>
  <si>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</si>
  <si>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</si>
  <si>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</si>
  <si>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</si>
  <si>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</si>
  <si>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</si>
  <si>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</si>
  <si>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</si>
  <si>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</si>
  <si>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</si>
  <si>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</si>
  <si>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</si>
  <si>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</si>
  <si>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</si>
  <si>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</si>
  <si>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</si>
  <si>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</si>
  <si>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</si>
  <si>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</si>
  <si>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</si>
  <si>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</si>
  <si>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</si>
  <si>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</si>
  <si>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</si>
  <si>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</si>
  <si>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</si>
  <si>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</si>
  <si>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</si>
  <si>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</si>
  <si>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</si>
  <si>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</si>
  <si>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</si>
  <si>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</si>
  <si>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</si>
  <si>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</si>
  <si>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</si>
  <si>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</si>
  <si>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</si>
  <si>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</si>
  <si>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</si>
  <si>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</si>
  <si>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</si>
  <si>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</si>
  <si>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</si>
  <si>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</si>
  <si>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</si>
  <si>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</si>
  <si>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</si>
  <si>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</si>
  <si>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</si>
  <si>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</si>
  <si>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</si>
  <si>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</si>
  <si>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</si>
  <si>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</si>
  <si>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</si>
  <si>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</si>
  <si>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</si>
  <si>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</si>
  <si>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</si>
  <si>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</si>
  <si>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</si>
  <si>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</si>
  <si>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 xml:space="preserve"> พื้นที่การระบาดไข้เลือดออก  รายตำบล   ในช่วง 4  สัปดาห์ล่าสุด   ระหว่างวันที่ 30 มิถุนายน - 28 กรกฎาคม 2567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</si>
</sst>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4"/>
      <color theme="1"/>
      <name val="Cordia New"/>
      <family val="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0"/>
      <color indexed="8"/>
      <name val="Tahoma"/>
      <charset val="222"/>
    </font>
    <font>
      <b/>
      <sz val="12"/>
      <color rgb="FF000000"/>
      <name val="AngsanaUPC"/>
    </font>
    <font>
      <sz val="14"/>
      <color rgb="FF000000"/>
      <name val="AngsanaUPC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89">
    <xf numFmtId="0" fontId="0" fillId="0" borderId="0"/>
    <xf numFmtId="43" fontId="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191" fontId="15" fillId="0" borderId="0"/>
    <xf numFmtId="0" fontId="5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191" fontId="1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57" fillId="19" borderId="0" applyNumberFormat="0" applyBorder="0" applyAlignment="0" applyProtection="0"/>
    <xf numFmtId="0" fontId="58" fillId="20" borderId="0" applyNumberFormat="0" applyBorder="0" applyAlignment="0" applyProtection="0"/>
    <xf numFmtId="0" fontId="59" fillId="21" borderId="0" applyNumberFormat="0" applyBorder="0" applyAlignment="0" applyProtection="0"/>
    <xf numFmtId="0" fontId="60" fillId="22" borderId="28" applyNumberFormat="0" applyAlignment="0" applyProtection="0"/>
    <xf numFmtId="0" fontId="61" fillId="23" borderId="29" applyNumberFormat="0" applyAlignment="0" applyProtection="0"/>
    <xf numFmtId="0" fontId="62" fillId="23" borderId="28" applyNumberFormat="0" applyAlignment="0" applyProtection="0"/>
    <xf numFmtId="0" fontId="63" fillId="0" borderId="30" applyNumberFormat="0" applyFill="0" applyAlignment="0" applyProtection="0"/>
    <xf numFmtId="0" fontId="64" fillId="24" borderId="3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68" fillId="49" borderId="0" applyNumberFormat="0" applyBorder="0" applyAlignment="0" applyProtection="0"/>
    <xf numFmtId="0" fontId="4" fillId="25" borderId="32" applyNumberFormat="0" applyFont="0" applyAlignment="0" applyProtection="0"/>
    <xf numFmtId="0" fontId="4" fillId="0" borderId="0"/>
    <xf numFmtId="0" fontId="4" fillId="25" borderId="32" applyNumberFormat="0" applyFont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8" borderId="0" applyNumberFormat="0" applyBorder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5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3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31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5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83" fillId="0" borderId="0"/>
  </cellStyleXfs>
  <cellXfs count="397">
    <xf numFmtId="0" fontId="0" fillId="0" borderId="0" xfId="0"/>
    <xf numFmtId="0" fontId="8" fillId="0" borderId="0" xfId="0" applyFont="1"/>
    <xf numFmtId="0" fontId="8" fillId="6" borderId="9" xfId="0" applyFont="1" applyFill="1" applyBorder="1" applyAlignment="1"/>
    <xf numFmtId="0" fontId="8" fillId="6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8" fillId="14" borderId="0" xfId="0" applyFont="1" applyFill="1"/>
    <xf numFmtId="0" fontId="8" fillId="3" borderId="23" xfId="0" applyFont="1" applyFill="1" applyBorder="1"/>
    <xf numFmtId="0" fontId="8" fillId="3" borderId="10" xfId="0" applyFont="1" applyFill="1" applyBorder="1"/>
    <xf numFmtId="3" fontId="8" fillId="3" borderId="11" xfId="0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8" fillId="5" borderId="18" xfId="0" applyFont="1" applyFill="1" applyBorder="1"/>
    <xf numFmtId="0" fontId="8" fillId="5" borderId="19" xfId="0" applyFont="1" applyFill="1" applyBorder="1"/>
    <xf numFmtId="0" fontId="11" fillId="12" borderId="0" xfId="0" applyFont="1" applyFill="1"/>
    <xf numFmtId="0" fontId="12" fillId="2" borderId="9" xfId="0" applyFont="1" applyFill="1" applyBorder="1" applyAlignment="1">
      <alignment horizontal="center"/>
    </xf>
    <xf numFmtId="0" fontId="12" fillId="0" borderId="9" xfId="14" applyFont="1" applyBorder="1"/>
    <xf numFmtId="0" fontId="18" fillId="0" borderId="9" xfId="14" applyFont="1" applyFill="1" applyBorder="1"/>
    <xf numFmtId="0" fontId="22" fillId="0" borderId="0" xfId="0" applyFont="1"/>
    <xf numFmtId="0" fontId="25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0" fillId="0" borderId="0" xfId="0" applyNumberFormat="1" applyFont="1"/>
    <xf numFmtId="0" fontId="28" fillId="0" borderId="0" xfId="0" applyFont="1"/>
    <xf numFmtId="189" fontId="29" fillId="0" borderId="0" xfId="0" applyNumberFormat="1" applyFont="1" applyAlignment="1">
      <alignment horizontal="center"/>
    </xf>
    <xf numFmtId="189" fontId="29" fillId="0" borderId="0" xfId="0" applyNumberFormat="1" applyFont="1"/>
    <xf numFmtId="189" fontId="30" fillId="0" borderId="9" xfId="0" applyNumberFormat="1" applyFont="1" applyBorder="1" applyAlignment="1">
      <alignment horizontal="center"/>
    </xf>
    <xf numFmtId="189" fontId="29" fillId="0" borderId="9" xfId="0" applyNumberFormat="1" applyFont="1" applyBorder="1" applyAlignment="1">
      <alignment horizontal="center"/>
    </xf>
    <xf numFmtId="1" fontId="29" fillId="0" borderId="0" xfId="0" applyNumberFormat="1" applyFont="1"/>
    <xf numFmtId="1" fontId="30" fillId="0" borderId="9" xfId="0" applyNumberFormat="1" applyFont="1" applyBorder="1" applyAlignment="1">
      <alignment horizontal="center"/>
    </xf>
    <xf numFmtId="0" fontId="31" fillId="0" borderId="9" xfId="16" applyFont="1" applyFill="1" applyBorder="1" applyAlignment="1">
      <alignment horizontal="center" wrapText="1"/>
    </xf>
    <xf numFmtId="3" fontId="32" fillId="0" borderId="9" xfId="0" applyNumberFormat="1" applyFont="1" applyBorder="1" applyAlignment="1">
      <alignment horizontal="center"/>
    </xf>
    <xf numFmtId="3" fontId="29" fillId="0" borderId="0" xfId="0" applyNumberFormat="1" applyFont="1"/>
    <xf numFmtId="2" fontId="29" fillId="0" borderId="0" xfId="0" applyNumberFormat="1" applyFont="1"/>
    <xf numFmtId="4" fontId="29" fillId="0" borderId="0" xfId="0" applyNumberFormat="1" applyFont="1"/>
    <xf numFmtId="189" fontId="30" fillId="17" borderId="9" xfId="0" applyNumberFormat="1" applyFont="1" applyFill="1" applyBorder="1" applyAlignment="1">
      <alignment horizontal="center"/>
    </xf>
    <xf numFmtId="0" fontId="31" fillId="17" borderId="9" xfId="16" applyFont="1" applyFill="1" applyBorder="1" applyAlignment="1">
      <alignment horizontal="center" wrapText="1"/>
    </xf>
    <xf numFmtId="3" fontId="33" fillId="17" borderId="9" xfId="0" applyNumberFormat="1" applyFont="1" applyFill="1" applyBorder="1" applyAlignment="1">
      <alignment horizontal="center"/>
    </xf>
    <xf numFmtId="3" fontId="20" fillId="9" borderId="11" xfId="0" applyNumberFormat="1" applyFont="1" applyFill="1" applyBorder="1" applyAlignment="1">
      <alignment horizontal="center"/>
    </xf>
    <xf numFmtId="190" fontId="29" fillId="0" borderId="0" xfId="0" applyNumberFormat="1" applyFont="1"/>
    <xf numFmtId="189" fontId="30" fillId="5" borderId="9" xfId="0" applyNumberFormat="1" applyFont="1" applyFill="1" applyBorder="1" applyAlignment="1">
      <alignment horizontal="center"/>
    </xf>
    <xf numFmtId="1" fontId="20" fillId="5" borderId="9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center"/>
    </xf>
    <xf numFmtId="189" fontId="30" fillId="6" borderId="9" xfId="0" applyNumberFormat="1" applyFont="1" applyFill="1" applyBorder="1" applyAlignment="1">
      <alignment horizontal="center"/>
    </xf>
    <xf numFmtId="1" fontId="30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1" fontId="34" fillId="0" borderId="0" xfId="0" applyNumberFormat="1" applyFont="1"/>
    <xf numFmtId="2" fontId="34" fillId="6" borderId="9" xfId="0" applyNumberFormat="1" applyFont="1" applyFill="1" applyBorder="1"/>
    <xf numFmtId="2" fontId="35" fillId="0" borderId="0" xfId="0" applyNumberFormat="1" applyFont="1" applyFill="1" applyBorder="1"/>
    <xf numFmtId="1" fontId="36" fillId="4" borderId="9" xfId="0" applyNumberFormat="1" applyFont="1" applyFill="1" applyBorder="1" applyAlignment="1">
      <alignment horizontal="center"/>
    </xf>
    <xf numFmtId="3" fontId="36" fillId="4" borderId="9" xfId="0" applyNumberFormat="1" applyFont="1" applyFill="1" applyBorder="1" applyAlignment="1">
      <alignment horizontal="center"/>
    </xf>
    <xf numFmtId="3" fontId="37" fillId="0" borderId="0" xfId="0" applyNumberFormat="1" applyFont="1"/>
    <xf numFmtId="2" fontId="37" fillId="0" borderId="0" xfId="0" applyNumberFormat="1" applyFont="1"/>
    <xf numFmtId="189" fontId="37" fillId="0" borderId="0" xfId="0" applyNumberFormat="1" applyFont="1"/>
    <xf numFmtId="189" fontId="28" fillId="2" borderId="9" xfId="0" applyNumberFormat="1" applyFont="1" applyFill="1" applyBorder="1" applyAlignment="1">
      <alignment horizontal="center"/>
    </xf>
    <xf numFmtId="1" fontId="38" fillId="11" borderId="9" xfId="0" applyNumberFormat="1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4" fontId="29" fillId="0" borderId="0" xfId="0" applyNumberFormat="1" applyFont="1" applyAlignment="1">
      <alignment horizontal="center"/>
    </xf>
    <xf numFmtId="189" fontId="30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88" fontId="33" fillId="0" borderId="0" xfId="0" applyNumberFormat="1" applyFont="1" applyFill="1" applyBorder="1" applyAlignment="1">
      <alignment horizontal="center"/>
    </xf>
    <xf numFmtId="189" fontId="32" fillId="0" borderId="0" xfId="0" applyNumberFormat="1" applyFont="1" applyBorder="1" applyAlignment="1">
      <alignment horizontal="left"/>
    </xf>
    <xf numFmtId="1" fontId="29" fillId="0" borderId="0" xfId="0" applyNumberFormat="1" applyFont="1" applyBorder="1"/>
    <xf numFmtId="189" fontId="29" fillId="0" borderId="0" xfId="0" applyNumberFormat="1" applyFont="1" applyBorder="1"/>
    <xf numFmtId="3" fontId="29" fillId="0" borderId="0" xfId="0" applyNumberFormat="1" applyFont="1" applyBorder="1" applyAlignment="1">
      <alignment horizontal="center"/>
    </xf>
    <xf numFmtId="189" fontId="30" fillId="0" borderId="0" xfId="0" applyNumberFormat="1" applyFont="1" applyBorder="1"/>
    <xf numFmtId="189" fontId="33" fillId="0" borderId="0" xfId="0" applyNumberFormat="1" applyFont="1" applyBorder="1" applyAlignment="1">
      <alignment horizontal="left"/>
    </xf>
    <xf numFmtId="189" fontId="33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41" fontId="29" fillId="0" borderId="0" xfId="0" applyNumberFormat="1" applyFont="1"/>
    <xf numFmtId="41" fontId="29" fillId="0" borderId="0" xfId="0" applyNumberFormat="1" applyFont="1" applyAlignment="1">
      <alignment horizontal="center"/>
    </xf>
    <xf numFmtId="49" fontId="30" fillId="0" borderId="9" xfId="0" applyNumberFormat="1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22" fillId="0" borderId="1" xfId="0" applyFont="1" applyBorder="1"/>
    <xf numFmtId="0" fontId="25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49" fontId="25" fillId="0" borderId="9" xfId="0" applyNumberFormat="1" applyFont="1" applyBorder="1" applyAlignment="1">
      <alignment horizontal="center"/>
    </xf>
    <xf numFmtId="0" fontId="25" fillId="0" borderId="2" xfId="0" applyFont="1" applyBorder="1"/>
    <xf numFmtId="0" fontId="25" fillId="0" borderId="1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0" xfId="0" applyFont="1" applyBorder="1"/>
    <xf numFmtId="0" fontId="22" fillId="0" borderId="20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0" fontId="23" fillId="0" borderId="3" xfId="0" applyFont="1" applyBorder="1"/>
    <xf numFmtId="3" fontId="22" fillId="0" borderId="3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2" fontId="22" fillId="0" borderId="0" xfId="0" applyNumberFormat="1" applyFont="1"/>
    <xf numFmtId="0" fontId="23" fillId="0" borderId="15" xfId="0" applyFont="1" applyBorder="1"/>
    <xf numFmtId="1" fontId="22" fillId="0" borderId="7" xfId="0" applyNumberFormat="1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0" fontId="23" fillId="0" borderId="4" xfId="0" applyFont="1" applyBorder="1"/>
    <xf numFmtId="3" fontId="22" fillId="0" borderId="4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42" fillId="0" borderId="0" xfId="2" applyFont="1"/>
    <xf numFmtId="0" fontId="23" fillId="0" borderId="7" xfId="0" applyFont="1" applyBorder="1"/>
    <xf numFmtId="3" fontId="22" fillId="0" borderId="7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7" xfId="0" applyFont="1" applyBorder="1"/>
    <xf numFmtId="0" fontId="23" fillId="0" borderId="16" xfId="0" applyFont="1" applyBorder="1"/>
    <xf numFmtId="0" fontId="22" fillId="0" borderId="16" xfId="0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0" fontId="22" fillId="0" borderId="8" xfId="0" applyFont="1" applyBorder="1"/>
    <xf numFmtId="0" fontId="22" fillId="0" borderId="13" xfId="0" applyFont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0" fontId="43" fillId="0" borderId="0" xfId="0" applyFont="1"/>
    <xf numFmtId="0" fontId="44" fillId="0" borderId="0" xfId="0" applyFont="1"/>
    <xf numFmtId="0" fontId="40" fillId="0" borderId="0" xfId="0" applyFont="1" applyAlignment="1">
      <alignment horizontal="center"/>
    </xf>
    <xf numFmtId="2" fontId="20" fillId="0" borderId="0" xfId="0" applyNumberFormat="1" applyFont="1"/>
    <xf numFmtId="3" fontId="30" fillId="5" borderId="9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3" fontId="22" fillId="0" borderId="0" xfId="0" applyNumberFormat="1" applyFont="1"/>
    <xf numFmtId="0" fontId="42" fillId="0" borderId="0" xfId="6" applyFont="1"/>
    <xf numFmtId="1" fontId="22" fillId="0" borderId="3" xfId="0" applyNumberFormat="1" applyFont="1" applyBorder="1" applyAlignment="1">
      <alignment horizontal="center"/>
    </xf>
    <xf numFmtId="1" fontId="25" fillId="3" borderId="3" xfId="0" applyNumberFormat="1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1" fontId="25" fillId="4" borderId="3" xfId="0" applyNumberFormat="1" applyFont="1" applyFill="1" applyBorder="1" applyAlignment="1">
      <alignment horizontal="center"/>
    </xf>
    <xf numFmtId="2" fontId="25" fillId="4" borderId="3" xfId="0" applyNumberFormat="1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" fontId="22" fillId="0" borderId="4" xfId="0" applyNumberFormat="1" applyFont="1" applyBorder="1" applyAlignment="1">
      <alignment horizontal="center"/>
    </xf>
    <xf numFmtId="1" fontId="25" fillId="3" borderId="5" xfId="0" applyNumberFormat="1" applyFont="1" applyFill="1" applyBorder="1" applyAlignment="1">
      <alignment horizontal="center"/>
    </xf>
    <xf numFmtId="2" fontId="25" fillId="3" borderId="5" xfId="0" applyNumberFormat="1" applyFont="1" applyFill="1" applyBorder="1" applyAlignment="1">
      <alignment horizontal="center"/>
    </xf>
    <xf numFmtId="1" fontId="25" fillId="4" borderId="4" xfId="0" applyNumberFormat="1" applyFont="1" applyFill="1" applyBorder="1" applyAlignment="1">
      <alignment horizontal="center"/>
    </xf>
    <xf numFmtId="2" fontId="25" fillId="4" borderId="4" xfId="0" applyNumberFormat="1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2" fontId="25" fillId="6" borderId="9" xfId="0" applyNumberFormat="1" applyFont="1" applyFill="1" applyBorder="1"/>
    <xf numFmtId="0" fontId="25" fillId="0" borderId="0" xfId="0" applyFont="1" applyAlignment="1">
      <alignment horizontal="left"/>
    </xf>
    <xf numFmtId="0" fontId="25" fillId="0" borderId="9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3" fontId="25" fillId="5" borderId="9" xfId="0" applyNumberFormat="1" applyFont="1" applyFill="1" applyBorder="1" applyAlignment="1">
      <alignment horizontal="center"/>
    </xf>
    <xf numFmtId="3" fontId="25" fillId="16" borderId="9" xfId="0" applyNumberFormat="1" applyFont="1" applyFill="1" applyBorder="1" applyAlignment="1">
      <alignment horizontal="center"/>
    </xf>
    <xf numFmtId="2" fontId="25" fillId="5" borderId="9" xfId="0" applyNumberFormat="1" applyFont="1" applyFill="1" applyBorder="1" applyAlignment="1">
      <alignment horizontal="center"/>
    </xf>
    <xf numFmtId="0" fontId="42" fillId="0" borderId="0" xfId="3" applyFont="1"/>
    <xf numFmtId="0" fontId="42" fillId="0" borderId="0" xfId="4" applyFont="1"/>
    <xf numFmtId="0" fontId="42" fillId="0" borderId="0" xfId="5" applyFont="1"/>
    <xf numFmtId="0" fontId="44" fillId="2" borderId="9" xfId="0" applyFont="1" applyFill="1" applyBorder="1" applyAlignment="1">
      <alignment horizontal="center"/>
    </xf>
    <xf numFmtId="3" fontId="44" fillId="2" borderId="9" xfId="0" applyNumberFormat="1" applyFont="1" applyFill="1" applyBorder="1" applyAlignment="1">
      <alignment horizontal="center"/>
    </xf>
    <xf numFmtId="2" fontId="44" fillId="2" borderId="9" xfId="0" applyNumberFormat="1" applyFont="1" applyFill="1" applyBorder="1" applyAlignment="1">
      <alignment horizontal="center"/>
    </xf>
    <xf numFmtId="1" fontId="30" fillId="5" borderId="9" xfId="0" applyNumberFormat="1" applyFont="1" applyFill="1" applyBorder="1" applyAlignment="1">
      <alignment horizontal="center"/>
    </xf>
    <xf numFmtId="189" fontId="30" fillId="0" borderId="0" xfId="0" applyNumberFormat="1" applyFont="1"/>
    <xf numFmtId="189" fontId="26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0" fillId="3" borderId="17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40" fillId="3" borderId="19" xfId="0" applyFont="1" applyFill="1" applyBorder="1" applyAlignment="1">
      <alignment horizontal="center"/>
    </xf>
    <xf numFmtId="0" fontId="22" fillId="3" borderId="19" xfId="0" applyFont="1" applyFill="1" applyBorder="1"/>
    <xf numFmtId="0" fontId="22" fillId="3" borderId="14" xfId="0" applyFont="1" applyFill="1" applyBorder="1"/>
    <xf numFmtId="0" fontId="40" fillId="3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5" borderId="2" xfId="0" applyFont="1" applyFill="1" applyBorder="1" applyAlignment="1">
      <alignment horizontal="center"/>
    </xf>
    <xf numFmtId="0" fontId="23" fillId="0" borderId="2" xfId="0" applyFont="1" applyBorder="1"/>
    <xf numFmtId="0" fontId="23" fillId="0" borderId="9" xfId="0" applyFont="1" applyBorder="1"/>
    <xf numFmtId="0" fontId="41" fillId="3" borderId="9" xfId="0" applyFont="1" applyFill="1" applyBorder="1" applyAlignment="1">
      <alignment horizontal="center"/>
    </xf>
    <xf numFmtId="3" fontId="40" fillId="6" borderId="9" xfId="0" applyNumberFormat="1" applyFont="1" applyFill="1" applyBorder="1" applyAlignment="1">
      <alignment horizontal="center"/>
    </xf>
    <xf numFmtId="0" fontId="46" fillId="0" borderId="0" xfId="0" applyFont="1"/>
    <xf numFmtId="3" fontId="22" fillId="0" borderId="0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center"/>
    </xf>
    <xf numFmtId="189" fontId="22" fillId="0" borderId="0" xfId="0" applyNumberFormat="1" applyFont="1"/>
    <xf numFmtId="189" fontId="25" fillId="0" borderId="0" xfId="0" applyNumberFormat="1" applyFont="1"/>
    <xf numFmtId="189" fontId="22" fillId="0" borderId="0" xfId="0" applyNumberFormat="1" applyFont="1" applyAlignment="1">
      <alignment horizontal="center"/>
    </xf>
    <xf numFmtId="189" fontId="25" fillId="0" borderId="0" xfId="0" applyNumberFormat="1" applyFont="1" applyBorder="1" applyAlignment="1">
      <alignment horizontal="center"/>
    </xf>
    <xf numFmtId="189" fontId="44" fillId="0" borderId="0" xfId="0" applyNumberFormat="1" applyFont="1"/>
    <xf numFmtId="189" fontId="25" fillId="5" borderId="9" xfId="0" applyNumberFormat="1" applyFont="1" applyFill="1" applyBorder="1" applyAlignment="1">
      <alignment horizontal="center"/>
    </xf>
    <xf numFmtId="189" fontId="41" fillId="5" borderId="9" xfId="0" applyNumberFormat="1" applyFont="1" applyFill="1" applyBorder="1" applyAlignment="1">
      <alignment horizontal="center"/>
    </xf>
    <xf numFmtId="1" fontId="25" fillId="5" borderId="9" xfId="0" applyNumberFormat="1" applyFont="1" applyFill="1" applyBorder="1" applyAlignment="1">
      <alignment horizontal="center"/>
    </xf>
    <xf numFmtId="1" fontId="25" fillId="5" borderId="18" xfId="0" applyNumberFormat="1" applyFont="1" applyFill="1" applyBorder="1" applyAlignment="1">
      <alignment horizontal="center"/>
    </xf>
    <xf numFmtId="49" fontId="25" fillId="10" borderId="9" xfId="0" applyNumberFormat="1" applyFont="1" applyFill="1" applyBorder="1" applyAlignment="1">
      <alignment horizontal="center"/>
    </xf>
    <xf numFmtId="3" fontId="40" fillId="7" borderId="9" xfId="0" applyNumberFormat="1" applyFont="1" applyFill="1" applyBorder="1" applyAlignment="1">
      <alignment horizontal="center"/>
    </xf>
    <xf numFmtId="1" fontId="25" fillId="9" borderId="9" xfId="0" applyNumberFormat="1" applyFont="1" applyFill="1" applyBorder="1" applyAlignment="1">
      <alignment horizontal="center"/>
    </xf>
    <xf numFmtId="189" fontId="22" fillId="9" borderId="0" xfId="0" applyNumberFormat="1" applyFont="1" applyFill="1"/>
    <xf numFmtId="1" fontId="25" fillId="10" borderId="9" xfId="0" applyNumberFormat="1" applyFont="1" applyFill="1" applyBorder="1" applyAlignment="1">
      <alignment horizontal="center"/>
    </xf>
    <xf numFmtId="1" fontId="25" fillId="10" borderId="18" xfId="0" applyNumberFormat="1" applyFont="1" applyFill="1" applyBorder="1" applyAlignment="1">
      <alignment horizontal="center"/>
    </xf>
    <xf numFmtId="189" fontId="22" fillId="10" borderId="0" xfId="0" applyNumberFormat="1" applyFont="1" applyFill="1"/>
    <xf numFmtId="1" fontId="25" fillId="0" borderId="9" xfId="0" applyNumberFormat="1" applyFont="1" applyFill="1" applyBorder="1" applyAlignment="1">
      <alignment horizontal="center"/>
    </xf>
    <xf numFmtId="1" fontId="24" fillId="0" borderId="9" xfId="0" applyNumberFormat="1" applyFont="1" applyFill="1" applyBorder="1" applyAlignment="1">
      <alignment horizontal="center"/>
    </xf>
    <xf numFmtId="1" fontId="47" fillId="0" borderId="9" xfId="0" applyNumberFormat="1" applyFont="1" applyFill="1" applyBorder="1" applyAlignment="1">
      <alignment horizontal="center"/>
    </xf>
    <xf numFmtId="1" fontId="47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" fontId="24" fillId="0" borderId="18" xfId="0" applyNumberFormat="1" applyFont="1" applyFill="1" applyBorder="1" applyAlignment="1">
      <alignment horizontal="center"/>
    </xf>
    <xf numFmtId="189" fontId="24" fillId="0" borderId="0" xfId="0" applyNumberFormat="1" applyFont="1" applyFill="1"/>
    <xf numFmtId="189" fontId="40" fillId="6" borderId="9" xfId="0" applyNumberFormat="1" applyFont="1" applyFill="1" applyBorder="1" applyAlignment="1">
      <alignment horizontal="center"/>
    </xf>
    <xf numFmtId="1" fontId="40" fillId="6" borderId="9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189" fontId="40" fillId="0" borderId="0" xfId="0" applyNumberFormat="1" applyFont="1" applyAlignment="1">
      <alignment horizontal="center"/>
    </xf>
    <xf numFmtId="1" fontId="25" fillId="0" borderId="0" xfId="0" applyNumberFormat="1" applyFont="1"/>
    <xf numFmtId="1" fontId="25" fillId="0" borderId="0" xfId="0" applyNumberFormat="1" applyFont="1" applyAlignment="1">
      <alignment horizontal="center"/>
    </xf>
    <xf numFmtId="0" fontId="23" fillId="0" borderId="24" xfId="7" applyFont="1" applyFill="1" applyBorder="1" applyAlignment="1">
      <alignment horizontal="right" vertical="center" wrapText="1"/>
    </xf>
    <xf numFmtId="0" fontId="23" fillId="0" borderId="0" xfId="7" applyFont="1"/>
    <xf numFmtId="0" fontId="23" fillId="0" borderId="0" xfId="8" applyFont="1"/>
    <xf numFmtId="0" fontId="48" fillId="0" borderId="0" xfId="0" applyFont="1"/>
    <xf numFmtId="0" fontId="48" fillId="0" borderId="0" xfId="0" applyFont="1" applyAlignment="1">
      <alignment horizontal="center"/>
    </xf>
    <xf numFmtId="0" fontId="49" fillId="9" borderId="0" xfId="0" applyFont="1" applyFill="1"/>
    <xf numFmtId="0" fontId="49" fillId="0" borderId="0" xfId="0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8" fillId="9" borderId="0" xfId="0" applyFont="1" applyFill="1"/>
    <xf numFmtId="0" fontId="48" fillId="0" borderId="0" xfId="0" applyFont="1" applyFill="1"/>
    <xf numFmtId="0" fontId="50" fillId="15" borderId="2" xfId="0" applyFont="1" applyFill="1" applyBorder="1" applyAlignment="1">
      <alignment horizontal="center"/>
    </xf>
    <xf numFmtId="189" fontId="30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189" fontId="36" fillId="0" borderId="0" xfId="0" applyNumberFormat="1" applyFont="1" applyBorder="1" applyAlignment="1">
      <alignment horizontal="left"/>
    </xf>
    <xf numFmtId="49" fontId="36" fillId="0" borderId="0" xfId="0" applyNumberFormat="1" applyFont="1" applyBorder="1" applyAlignment="1">
      <alignment horizontal="left"/>
    </xf>
    <xf numFmtId="189" fontId="52" fillId="2" borderId="1" xfId="0" applyNumberFormat="1" applyFont="1" applyFill="1" applyBorder="1" applyAlignment="1">
      <alignment horizontal="center"/>
    </xf>
    <xf numFmtId="49" fontId="52" fillId="2" borderId="1" xfId="0" applyNumberFormat="1" applyFont="1" applyFill="1" applyBorder="1" applyAlignment="1">
      <alignment horizontal="center"/>
    </xf>
    <xf numFmtId="189" fontId="26" fillId="2" borderId="1" xfId="0" applyNumberFormat="1" applyFont="1" applyFill="1" applyBorder="1" applyAlignment="1">
      <alignment horizontal="center"/>
    </xf>
    <xf numFmtId="189" fontId="52" fillId="2" borderId="2" xfId="0" applyNumberFormat="1" applyFont="1" applyFill="1" applyBorder="1" applyAlignment="1">
      <alignment horizontal="center"/>
    </xf>
    <xf numFmtId="49" fontId="52" fillId="2" borderId="2" xfId="0" applyNumberFormat="1" applyFont="1" applyFill="1" applyBorder="1" applyAlignment="1">
      <alignment horizontal="center"/>
    </xf>
    <xf numFmtId="189" fontId="26" fillId="2" borderId="2" xfId="0" applyNumberFormat="1" applyFont="1" applyFill="1" applyBorder="1" applyAlignment="1">
      <alignment horizontal="center"/>
    </xf>
    <xf numFmtId="189" fontId="30" fillId="0" borderId="11" xfId="0" applyNumberFormat="1" applyFont="1" applyBorder="1" applyAlignment="1">
      <alignment horizontal="left"/>
    </xf>
    <xf numFmtId="49" fontId="30" fillId="3" borderId="9" xfId="0" applyNumberFormat="1" applyFont="1" applyFill="1" applyBorder="1" applyAlignment="1">
      <alignment horizontal="center"/>
    </xf>
    <xf numFmtId="0" fontId="31" fillId="12" borderId="9" xfId="17" applyFont="1" applyFill="1" applyBorder="1" applyAlignment="1">
      <alignment horizontal="center" wrapText="1"/>
    </xf>
    <xf numFmtId="3" fontId="30" fillId="3" borderId="9" xfId="0" applyNumberFormat="1" applyFont="1" applyFill="1" applyBorder="1" applyAlignment="1">
      <alignment horizontal="center"/>
    </xf>
    <xf numFmtId="3" fontId="20" fillId="0" borderId="0" xfId="0" applyNumberFormat="1" applyFont="1"/>
    <xf numFmtId="3" fontId="30" fillId="0" borderId="11" xfId="0" applyNumberFormat="1" applyFont="1" applyBorder="1" applyAlignment="1">
      <alignment horizontal="left"/>
    </xf>
    <xf numFmtId="49" fontId="30" fillId="4" borderId="9" xfId="0" applyNumberFormat="1" applyFont="1" applyFill="1" applyBorder="1" applyAlignment="1">
      <alignment horizontal="center"/>
    </xf>
    <xf numFmtId="3" fontId="30" fillId="4" borderId="9" xfId="0" applyNumberFormat="1" applyFont="1" applyFill="1" applyBorder="1" applyAlignment="1">
      <alignment horizontal="center"/>
    </xf>
    <xf numFmtId="49" fontId="51" fillId="5" borderId="9" xfId="0" applyNumberFormat="1" applyFont="1" applyFill="1" applyBorder="1" applyAlignment="1">
      <alignment horizontal="center"/>
    </xf>
    <xf numFmtId="1" fontId="32" fillId="8" borderId="9" xfId="0" applyNumberFormat="1" applyFont="1" applyFill="1" applyBorder="1" applyAlignment="1">
      <alignment horizontal="center"/>
    </xf>
    <xf numFmtId="49" fontId="30" fillId="6" borderId="9" xfId="0" applyNumberFormat="1" applyFont="1" applyFill="1" applyBorder="1" applyAlignment="1">
      <alignment horizontal="center"/>
    </xf>
    <xf numFmtId="3" fontId="33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 applyBorder="1" applyAlignment="1">
      <alignment horizontal="center"/>
    </xf>
    <xf numFmtId="49" fontId="30" fillId="2" borderId="9" xfId="0" applyNumberFormat="1" applyFont="1" applyFill="1" applyBorder="1" applyAlignment="1">
      <alignment horizontal="center"/>
    </xf>
    <xf numFmtId="3" fontId="33" fillId="2" borderId="9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189" fontId="30" fillId="0" borderId="1" xfId="0" applyNumberFormat="1" applyFont="1" applyBorder="1" applyAlignment="1">
      <alignment horizontal="left"/>
    </xf>
    <xf numFmtId="49" fontId="30" fillId="0" borderId="14" xfId="0" applyNumberFormat="1" applyFont="1" applyFill="1" applyBorder="1" applyAlignment="1">
      <alignment horizontal="center"/>
    </xf>
    <xf numFmtId="3" fontId="33" fillId="0" borderId="9" xfId="0" applyNumberFormat="1" applyFont="1" applyFill="1" applyBorder="1" applyAlignment="1">
      <alignment horizontal="center"/>
    </xf>
    <xf numFmtId="0" fontId="31" fillId="12" borderId="9" xfId="18" applyFont="1" applyFill="1" applyBorder="1" applyAlignment="1">
      <alignment horizontal="center" wrapText="1"/>
    </xf>
    <xf numFmtId="1" fontId="30" fillId="4" borderId="9" xfId="0" applyNumberFormat="1" applyFont="1" applyFill="1" applyBorder="1" applyAlignment="1">
      <alignment horizontal="center"/>
    </xf>
    <xf numFmtId="189" fontId="30" fillId="0" borderId="2" xfId="0" applyNumberFormat="1" applyFont="1" applyBorder="1" applyAlignment="1">
      <alignment horizontal="left"/>
    </xf>
    <xf numFmtId="1" fontId="30" fillId="3" borderId="9" xfId="0" applyNumberFormat="1" applyFont="1" applyFill="1" applyBorder="1" applyAlignment="1">
      <alignment horizontal="center"/>
    </xf>
    <xf numFmtId="0" fontId="31" fillId="12" borderId="9" xfId="20" applyFont="1" applyFill="1" applyBorder="1" applyAlignment="1">
      <alignment horizontal="center" wrapText="1"/>
    </xf>
    <xf numFmtId="0" fontId="31" fillId="12" borderId="9" xfId="21" applyFont="1" applyFill="1" applyBorder="1" applyAlignment="1">
      <alignment horizontal="center" wrapText="1"/>
    </xf>
    <xf numFmtId="189" fontId="30" fillId="0" borderId="1" xfId="0" applyNumberFormat="1" applyFont="1" applyFill="1" applyBorder="1" applyAlignment="1">
      <alignment horizontal="left"/>
    </xf>
    <xf numFmtId="0" fontId="31" fillId="12" borderId="9" xfId="19" applyFont="1" applyFill="1" applyBorder="1" applyAlignment="1">
      <alignment horizontal="center" wrapText="1"/>
    </xf>
    <xf numFmtId="189" fontId="30" fillId="0" borderId="11" xfId="0" applyNumberFormat="1" applyFont="1" applyFill="1" applyBorder="1" applyAlignment="1">
      <alignment horizontal="left"/>
    </xf>
    <xf numFmtId="189" fontId="30" fillId="0" borderId="2" xfId="0" applyNumberFormat="1" applyFont="1" applyFill="1" applyBorder="1" applyAlignment="1">
      <alignment horizontal="left"/>
    </xf>
    <xf numFmtId="0" fontId="31" fillId="12" borderId="9" xfId="22" applyFont="1" applyFill="1" applyBorder="1" applyAlignment="1">
      <alignment horizontal="center" wrapText="1"/>
    </xf>
    <xf numFmtId="0" fontId="31" fillId="12" borderId="9" xfId="23" applyFont="1" applyFill="1" applyBorder="1" applyAlignment="1">
      <alignment horizontal="center" wrapText="1"/>
    </xf>
    <xf numFmtId="0" fontId="31" fillId="12" borderId="9" xfId="24" applyFont="1" applyFill="1" applyBorder="1" applyAlignment="1">
      <alignment horizontal="center" wrapText="1"/>
    </xf>
    <xf numFmtId="0" fontId="31" fillId="12" borderId="9" xfId="25" applyFont="1" applyFill="1" applyBorder="1" applyAlignment="1">
      <alignment horizontal="center" wrapText="1"/>
    </xf>
    <xf numFmtId="0" fontId="31" fillId="12" borderId="9" xfId="26" applyFont="1" applyFill="1" applyBorder="1" applyAlignment="1">
      <alignment horizontal="center" wrapText="1"/>
    </xf>
    <xf numFmtId="0" fontId="31" fillId="12" borderId="9" xfId="27" applyFont="1" applyFill="1" applyBorder="1" applyAlignment="1">
      <alignment horizontal="center" wrapText="1"/>
    </xf>
    <xf numFmtId="0" fontId="31" fillId="12" borderId="9" xfId="28" applyFont="1" applyFill="1" applyBorder="1" applyAlignment="1">
      <alignment horizontal="center" wrapText="1"/>
    </xf>
    <xf numFmtId="0" fontId="31" fillId="12" borderId="9" xfId="29" applyFont="1" applyFill="1" applyBorder="1" applyAlignment="1">
      <alignment horizontal="center" wrapText="1"/>
    </xf>
    <xf numFmtId="0" fontId="31" fillId="12" borderId="9" xfId="30" applyFont="1" applyFill="1" applyBorder="1" applyAlignment="1">
      <alignment horizontal="center" wrapText="1"/>
    </xf>
    <xf numFmtId="0" fontId="31" fillId="12" borderId="9" xfId="31" applyFont="1" applyFill="1" applyBorder="1" applyAlignment="1">
      <alignment horizontal="center" wrapText="1"/>
    </xf>
    <xf numFmtId="0" fontId="31" fillId="12" borderId="9" xfId="32" applyFont="1" applyFill="1" applyBorder="1" applyAlignment="1">
      <alignment horizontal="center" wrapText="1"/>
    </xf>
    <xf numFmtId="0" fontId="31" fillId="12" borderId="9" xfId="33" applyFont="1" applyFill="1" applyBorder="1" applyAlignment="1">
      <alignment horizontal="center" wrapText="1"/>
    </xf>
    <xf numFmtId="0" fontId="31" fillId="12" borderId="9" xfId="34" applyFont="1" applyFill="1" applyBorder="1" applyAlignment="1">
      <alignment horizontal="center" wrapText="1"/>
    </xf>
    <xf numFmtId="1" fontId="33" fillId="6" borderId="7" xfId="0" applyNumberFormat="1" applyFont="1" applyFill="1" applyBorder="1" applyAlignment="1">
      <alignment horizontal="center"/>
    </xf>
    <xf numFmtId="0" fontId="31" fillId="12" borderId="9" xfId="35" applyFont="1" applyFill="1" applyBorder="1" applyAlignment="1">
      <alignment horizontal="center" wrapText="1"/>
    </xf>
    <xf numFmtId="0" fontId="31" fillId="12" borderId="9" xfId="36" applyFont="1" applyFill="1" applyBorder="1" applyAlignment="1">
      <alignment horizontal="center" wrapText="1"/>
    </xf>
    <xf numFmtId="0" fontId="31" fillId="12" borderId="9" xfId="37" applyFont="1" applyFill="1" applyBorder="1" applyAlignment="1">
      <alignment horizontal="center" wrapText="1"/>
    </xf>
    <xf numFmtId="187" fontId="20" fillId="0" borderId="0" xfId="0" applyNumberFormat="1" applyFont="1"/>
    <xf numFmtId="49" fontId="20" fillId="0" borderId="0" xfId="0" applyNumberFormat="1" applyFont="1"/>
    <xf numFmtId="1" fontId="26" fillId="0" borderId="0" xfId="0" applyNumberFormat="1" applyFont="1" applyAlignment="1">
      <alignment horizontal="center"/>
    </xf>
    <xf numFmtId="0" fontId="23" fillId="0" borderId="4" xfId="0" applyFont="1" applyBorder="1" applyAlignment="1">
      <alignment horizontal="right"/>
    </xf>
    <xf numFmtId="3" fontId="30" fillId="18" borderId="9" xfId="0" applyNumberFormat="1" applyFont="1" applyFill="1" applyBorder="1" applyAlignment="1">
      <alignment horizontal="center"/>
    </xf>
    <xf numFmtId="3" fontId="30" fillId="12" borderId="9" xfId="0" applyNumberFormat="1" applyFont="1" applyFill="1" applyBorder="1" applyAlignment="1">
      <alignment horizontal="center"/>
    </xf>
    <xf numFmtId="1" fontId="25" fillId="9" borderId="9" xfId="4" applyNumberFormat="1" applyFont="1" applyFill="1" applyBorder="1" applyAlignment="1">
      <alignment horizontal="center"/>
    </xf>
    <xf numFmtId="1" fontId="73" fillId="9" borderId="9" xfId="135" applyNumberFormat="1" applyFont="1" applyFill="1" applyBorder="1" applyAlignment="1">
      <alignment horizontal="center"/>
    </xf>
    <xf numFmtId="189" fontId="44" fillId="9" borderId="9" xfId="0" applyNumberFormat="1" applyFont="1" applyFill="1" applyBorder="1" applyAlignment="1">
      <alignment horizontal="center"/>
    </xf>
    <xf numFmtId="189" fontId="44" fillId="10" borderId="9" xfId="0" applyNumberFormat="1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22" fillId="0" borderId="20" xfId="0" applyFont="1" applyBorder="1" applyAlignment="1"/>
    <xf numFmtId="1" fontId="22" fillId="0" borderId="7" xfId="0" applyNumberFormat="1" applyFont="1" applyFill="1" applyBorder="1" applyAlignment="1"/>
    <xf numFmtId="1" fontId="22" fillId="0" borderId="7" xfId="0" applyNumberFormat="1" applyFont="1" applyBorder="1" applyAlignment="1"/>
    <xf numFmtId="0" fontId="81" fillId="0" borderId="0" xfId="0" applyFont="1"/>
    <xf numFmtId="0" fontId="80" fillId="0" borderId="0" xfId="0" applyFont="1"/>
    <xf numFmtId="0" fontId="22" fillId="0" borderId="7" xfId="0" applyFont="1" applyBorder="1" applyAlignment="1"/>
    <xf numFmtId="0" fontId="18" fillId="53" borderId="9" xfId="14" applyFont="1" applyFill="1" applyBorder="1"/>
    <xf numFmtId="0" fontId="18" fillId="18" borderId="9" xfId="14" applyFont="1" applyFill="1" applyBorder="1"/>
    <xf numFmtId="0" fontId="18" fillId="54" borderId="9" xfId="14" applyFont="1" applyFill="1" applyBorder="1"/>
    <xf numFmtId="0" fontId="71" fillId="0" borderId="0" xfId="135" applyFont="1"/>
    <xf numFmtId="0" fontId="5" fillId="0" borderId="0" xfId="135"/>
    <xf numFmtId="0" fontId="5" fillId="0" borderId="9" xfId="135" applyBorder="1"/>
    <xf numFmtId="2" fontId="5" fillId="0" borderId="9" xfId="135" applyNumberFormat="1" applyBorder="1"/>
    <xf numFmtId="0" fontId="23" fillId="0" borderId="9" xfId="135" applyFont="1" applyBorder="1"/>
    <xf numFmtId="2" fontId="22" fillId="0" borderId="9" xfId="135" applyNumberFormat="1" applyFont="1" applyBorder="1" applyAlignment="1">
      <alignment horizontal="center"/>
    </xf>
    <xf numFmtId="2" fontId="5" fillId="0" borderId="9" xfId="135" applyNumberFormat="1" applyBorder="1" applyAlignment="1">
      <alignment horizontal="center"/>
    </xf>
    <xf numFmtId="0" fontId="22" fillId="0" borderId="9" xfId="135" applyFont="1" applyBorder="1"/>
    <xf numFmtId="0" fontId="69" fillId="0" borderId="0" xfId="135" applyFont="1"/>
    <xf numFmtId="0" fontId="25" fillId="0" borderId="9" xfId="135" applyFont="1" applyBorder="1" applyAlignment="1">
      <alignment horizontal="center"/>
    </xf>
    <xf numFmtId="0" fontId="22" fillId="0" borderId="9" xfId="135" applyFont="1" applyBorder="1" applyAlignment="1">
      <alignment horizontal="center"/>
    </xf>
    <xf numFmtId="3" fontId="22" fillId="0" borderId="9" xfId="135" applyNumberFormat="1" applyFont="1" applyBorder="1" applyAlignment="1">
      <alignment horizontal="center"/>
    </xf>
    <xf numFmtId="0" fontId="25" fillId="5" borderId="9" xfId="135" applyFont="1" applyFill="1" applyBorder="1" applyAlignment="1">
      <alignment horizontal="center"/>
    </xf>
    <xf numFmtId="3" fontId="25" fillId="5" borderId="9" xfId="135" applyNumberFormat="1" applyFont="1" applyFill="1" applyBorder="1" applyAlignment="1">
      <alignment horizontal="center"/>
    </xf>
    <xf numFmtId="3" fontId="25" fillId="16" borderId="9" xfId="135" applyNumberFormat="1" applyFont="1" applyFill="1" applyBorder="1" applyAlignment="1">
      <alignment horizontal="center"/>
    </xf>
    <xf numFmtId="2" fontId="22" fillId="16" borderId="9" xfId="135" applyNumberFormat="1" applyFont="1" applyFill="1" applyBorder="1" applyAlignment="1">
      <alignment horizontal="center"/>
    </xf>
    <xf numFmtId="2" fontId="5" fillId="0" borderId="0" xfId="135" applyNumberFormat="1"/>
    <xf numFmtId="0" fontId="72" fillId="0" borderId="0" xfId="135" applyFont="1"/>
    <xf numFmtId="0" fontId="25" fillId="0" borderId="1" xfId="135" applyFont="1" applyBorder="1" applyAlignment="1">
      <alignment horizontal="center"/>
    </xf>
    <xf numFmtId="0" fontId="25" fillId="0" borderId="2" xfId="135" applyFont="1" applyBorder="1" applyAlignment="1">
      <alignment horizontal="center"/>
    </xf>
    <xf numFmtId="0" fontId="25" fillId="2" borderId="9" xfId="135" applyFont="1" applyFill="1" applyBorder="1" applyAlignment="1">
      <alignment horizontal="center"/>
    </xf>
    <xf numFmtId="3" fontId="25" fillId="2" borderId="9" xfId="135" applyNumberFormat="1" applyFont="1" applyFill="1" applyBorder="1" applyAlignment="1">
      <alignment horizontal="center"/>
    </xf>
    <xf numFmtId="0" fontId="40" fillId="3" borderId="2" xfId="135" applyFont="1" applyFill="1" applyBorder="1" applyAlignment="1">
      <alignment horizontal="center"/>
    </xf>
    <xf numFmtId="0" fontId="41" fillId="5" borderId="2" xfId="135" applyFont="1" applyFill="1" applyBorder="1" applyAlignment="1">
      <alignment horizontal="center"/>
    </xf>
    <xf numFmtId="0" fontId="23" fillId="0" borderId="2" xfId="135" applyFont="1" applyBorder="1"/>
    <xf numFmtId="0" fontId="70" fillId="0" borderId="0" xfId="135" applyFont="1"/>
    <xf numFmtId="1" fontId="74" fillId="12" borderId="9" xfId="135" applyNumberFormat="1" applyFont="1" applyFill="1" applyBorder="1" applyAlignment="1">
      <alignment horizontal="center"/>
    </xf>
    <xf numFmtId="1" fontId="75" fillId="12" borderId="9" xfId="135" applyNumberFormat="1" applyFont="1" applyFill="1" applyBorder="1" applyAlignment="1">
      <alignment horizontal="center"/>
    </xf>
    <xf numFmtId="1" fontId="75" fillId="12" borderId="18" xfId="135" applyNumberFormat="1" applyFont="1" applyFill="1" applyBorder="1" applyAlignment="1">
      <alignment horizontal="center"/>
    </xf>
    <xf numFmtId="0" fontId="76" fillId="6" borderId="9" xfId="20" applyFont="1" applyFill="1" applyBorder="1" applyAlignment="1">
      <alignment horizontal="center"/>
    </xf>
    <xf numFmtId="0" fontId="76" fillId="6" borderId="18" xfId="20" applyFont="1" applyFill="1" applyBorder="1" applyAlignment="1">
      <alignment horizontal="center"/>
    </xf>
    <xf numFmtId="0" fontId="78" fillId="0" borderId="0" xfId="135" applyFont="1"/>
    <xf numFmtId="0" fontId="5" fillId="0" borderId="0" xfId="135" applyAlignment="1">
      <alignment horizontal="left"/>
    </xf>
    <xf numFmtId="187" fontId="5" fillId="0" borderId="0" xfId="135" applyNumberFormat="1"/>
    <xf numFmtId="0" fontId="77" fillId="52" borderId="34" xfId="135" applyFont="1" applyFill="1" applyBorder="1" applyAlignment="1">
      <alignment horizontal="left"/>
    </xf>
    <xf numFmtId="0" fontId="77" fillId="52" borderId="34" xfId="135" applyFont="1" applyFill="1" applyBorder="1"/>
    <xf numFmtId="0" fontId="79" fillId="0" borderId="34" xfId="135" applyFont="1" applyBorder="1" applyAlignment="1">
      <alignment horizontal="left"/>
    </xf>
    <xf numFmtId="0" fontId="79" fillId="0" borderId="34" xfId="135" applyFont="1" applyBorder="1"/>
    <xf numFmtId="0" fontId="21" fillId="54" borderId="9" xfId="14" applyFont="1" applyFill="1" applyBorder="1"/>
    <xf numFmtId="0" fontId="82" fillId="50" borderId="44" xfId="0" applyNumberFormat="1" applyFont="1" applyFill="1" applyBorder="1"/>
    <xf numFmtId="0" fontId="82" fillId="50" borderId="46" xfId="0" applyNumberFormat="1" applyFont="1" applyFill="1" applyBorder="1"/>
    <xf numFmtId="0" fontId="82" fillId="50" borderId="35" xfId="0" applyNumberFormat="1" applyFont="1" applyFill="1" applyBorder="1"/>
    <xf numFmtId="0" fontId="25" fillId="0" borderId="36" xfId="0" applyFont="1" applyBorder="1"/>
    <xf numFmtId="0" fontId="82" fillId="0" borderId="36" xfId="0" applyNumberFormat="1" applyFont="1" applyBorder="1"/>
    <xf numFmtId="0" fontId="82" fillId="0" borderId="39" xfId="0" applyNumberFormat="1" applyFont="1" applyBorder="1"/>
    <xf numFmtId="0" fontId="82" fillId="0" borderId="40" xfId="0" applyNumberFormat="1" applyFont="1" applyBorder="1"/>
    <xf numFmtId="0" fontId="25" fillId="0" borderId="41" xfId="0" applyFont="1" applyBorder="1"/>
    <xf numFmtId="0" fontId="25" fillId="0" borderId="42" xfId="0" applyFont="1" applyBorder="1"/>
    <xf numFmtId="0" fontId="82" fillId="0" borderId="42" xfId="0" applyNumberFormat="1" applyFont="1" applyBorder="1"/>
    <xf numFmtId="0" fontId="82" fillId="0" borderId="0" xfId="0" applyNumberFormat="1" applyFont="1"/>
    <xf numFmtId="0" fontId="82" fillId="0" borderId="43" xfId="0" applyNumberFormat="1" applyFont="1" applyBorder="1"/>
    <xf numFmtId="0" fontId="82" fillId="50" borderId="44" xfId="0" applyFont="1" applyFill="1" applyBorder="1"/>
    <xf numFmtId="0" fontId="82" fillId="50" borderId="45" xfId="0" applyFont="1" applyFill="1" applyBorder="1"/>
    <xf numFmtId="0" fontId="25" fillId="55" borderId="36" xfId="0" applyFont="1" applyFill="1" applyBorder="1"/>
    <xf numFmtId="0" fontId="25" fillId="55" borderId="37" xfId="0" applyFont="1" applyFill="1" applyBorder="1"/>
    <xf numFmtId="0" fontId="82" fillId="55" borderId="36" xfId="0" applyNumberFormat="1" applyFont="1" applyFill="1" applyBorder="1"/>
    <xf numFmtId="0" fontId="82" fillId="55" borderId="39" xfId="0" applyNumberFormat="1" applyFont="1" applyFill="1" applyBorder="1"/>
    <xf numFmtId="0" fontId="82" fillId="55" borderId="40" xfId="0" applyNumberFormat="1" applyFont="1" applyFill="1" applyBorder="1"/>
    <xf numFmtId="0" fontId="82" fillId="51" borderId="36" xfId="0" applyFont="1" applyFill="1" applyBorder="1"/>
    <xf numFmtId="0" fontId="82" fillId="51" borderId="37" xfId="0" applyFont="1" applyFill="1" applyBorder="1"/>
    <xf numFmtId="0" fontId="82" fillId="51" borderId="36" xfId="0" applyNumberFormat="1" applyFont="1" applyFill="1" applyBorder="1"/>
    <xf numFmtId="0" fontId="82" fillId="51" borderId="39" xfId="0" applyNumberFormat="1" applyFont="1" applyFill="1" applyBorder="1"/>
    <xf numFmtId="0" fontId="82" fillId="51" borderId="40" xfId="0" applyNumberFormat="1" applyFont="1" applyFill="1" applyBorder="1"/>
    <xf numFmtId="0" fontId="25" fillId="16" borderId="36" xfId="0" applyFont="1" applyFill="1" applyBorder="1"/>
    <xf numFmtId="0" fontId="25" fillId="16" borderId="37" xfId="0" applyFont="1" applyFill="1" applyBorder="1"/>
    <xf numFmtId="0" fontId="25" fillId="16" borderId="38" xfId="0" applyFont="1" applyFill="1" applyBorder="1"/>
    <xf numFmtId="0" fontId="25" fillId="16" borderId="39" xfId="0" applyFont="1" applyFill="1" applyBorder="1"/>
    <xf numFmtId="0" fontId="25" fillId="16" borderId="40" xfId="0" applyFont="1" applyFill="1" applyBorder="1"/>
    <xf numFmtId="189" fontId="26" fillId="0" borderId="0" xfId="0" applyNumberFormat="1" applyFont="1" applyAlignment="1">
      <alignment horizontal="center"/>
    </xf>
    <xf numFmtId="189" fontId="33" fillId="0" borderId="0" xfId="0" applyNumberFormat="1" applyFont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40" fillId="0" borderId="0" xfId="0" applyFont="1" applyAlignment="1">
      <alignment horizontal="center"/>
    </xf>
    <xf numFmtId="43" fontId="22" fillId="0" borderId="18" xfId="1" applyFont="1" applyBorder="1" applyAlignment="1">
      <alignment horizontal="center"/>
    </xf>
    <xf numFmtId="43" fontId="22" fillId="0" borderId="19" xfId="1" applyFont="1" applyBorder="1" applyAlignment="1">
      <alignment horizontal="center"/>
    </xf>
    <xf numFmtId="43" fontId="22" fillId="0" borderId="14" xfId="1" applyFont="1" applyBorder="1" applyAlignment="1">
      <alignment horizontal="center"/>
    </xf>
    <xf numFmtId="0" fontId="10" fillId="13" borderId="0" xfId="0" applyFont="1" applyFill="1" applyAlignment="1">
      <alignment horizontal="left"/>
    </xf>
    <xf numFmtId="3" fontId="8" fillId="5" borderId="18" xfId="0" applyNumberFormat="1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center"/>
    </xf>
    <xf numFmtId="0" fontId="84" fillId="0" borderId="0" xfId="0" applyFont="1"/>
    <xf numFmtId="0" fontId="85" fillId="0" borderId="0" xfId="0" applyFont="1"/>
    <xf numFmtId="0" fontId="85" fillId="16" borderId="0" xfId="0" applyFont="1" applyFill="1"/>
  </cellXfs>
  <cellStyles count="289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2 2" xfId="195"/>
    <cellStyle name="20% - ส่วนที่ถูกเน้น1 3" xfId="99"/>
    <cellStyle name="20% - ส่วนที่ถูกเน้น1 3 2" xfId="212"/>
    <cellStyle name="20% - ส่วนที่ถูกเน้น1 4" xfId="98"/>
    <cellStyle name="20% - ส่วนที่ถูกเน้น1 4 2" xfId="211"/>
    <cellStyle name="20% - ส่วนที่ถูกเน้น1 5" xfId="123"/>
    <cellStyle name="20% - ส่วนที่ถูกเน้น1 5 2" xfId="236"/>
    <cellStyle name="20% - ส่วนที่ถูกเน้น1 6" xfId="137"/>
    <cellStyle name="20% - ส่วนที่ถูกเน้น1 6 2" xfId="249"/>
    <cellStyle name="20% - ส่วนที่ถูกเน้น1 7" xfId="150"/>
    <cellStyle name="20% - ส่วนที่ถูกเน้น1 7 2" xfId="262"/>
    <cellStyle name="20% - ส่วนที่ถูกเน้น1 8" xfId="164"/>
    <cellStyle name="20% - ส่วนที่ถูกเน้น1 8 2" xfId="276"/>
    <cellStyle name="20% - ส่วนที่ถูกเน้น1 9" xfId="179"/>
    <cellStyle name="20% - ส่วนที่ถูกเน้น2 2" xfId="84"/>
    <cellStyle name="20% - ส่วนที่ถูกเน้น2 2 2" xfId="197"/>
    <cellStyle name="20% - ส่วนที่ถูกเน้น2 3" xfId="102"/>
    <cellStyle name="20% - ส่วนที่ถูกเน้น2 3 2" xfId="215"/>
    <cellStyle name="20% - ส่วนที่ถูกเน้น2 4" xfId="111"/>
    <cellStyle name="20% - ส่วนที่ถูกเน้น2 4 2" xfId="224"/>
    <cellStyle name="20% - ส่วนที่ถูกเน้น2 5" xfId="125"/>
    <cellStyle name="20% - ส่วนที่ถูกเน้น2 5 2" xfId="238"/>
    <cellStyle name="20% - ส่วนที่ถูกเน้น2 6" xfId="139"/>
    <cellStyle name="20% - ส่วนที่ถูกเน้น2 6 2" xfId="251"/>
    <cellStyle name="20% - ส่วนที่ถูกเน้น2 7" xfId="152"/>
    <cellStyle name="20% - ส่วนที่ถูกเน้น2 7 2" xfId="264"/>
    <cellStyle name="20% - ส่วนที่ถูกเน้น2 8" xfId="166"/>
    <cellStyle name="20% - ส่วนที่ถูกเน้น2 8 2" xfId="278"/>
    <cellStyle name="20% - ส่วนที่ถูกเน้น2 9" xfId="181"/>
    <cellStyle name="20% - ส่วนที่ถูกเน้น3 2" xfId="86"/>
    <cellStyle name="20% - ส่วนที่ถูกเน้น3 2 2" xfId="199"/>
    <cellStyle name="20% - ส่วนที่ถูกเน้น3 3" xfId="104"/>
    <cellStyle name="20% - ส่วนที่ถูกเน้น3 3 2" xfId="217"/>
    <cellStyle name="20% - ส่วนที่ถูกเน้น3 4" xfId="101"/>
    <cellStyle name="20% - ส่วนที่ถูกเน้น3 4 2" xfId="214"/>
    <cellStyle name="20% - ส่วนที่ถูกเน้น3 5" xfId="127"/>
    <cellStyle name="20% - ส่วนที่ถูกเน้น3 5 2" xfId="240"/>
    <cellStyle name="20% - ส่วนที่ถูกเน้น3 6" xfId="141"/>
    <cellStyle name="20% - ส่วนที่ถูกเน้น3 6 2" xfId="253"/>
    <cellStyle name="20% - ส่วนที่ถูกเน้น3 7" xfId="154"/>
    <cellStyle name="20% - ส่วนที่ถูกเน้น3 7 2" xfId="266"/>
    <cellStyle name="20% - ส่วนที่ถูกเน้น3 8" xfId="168"/>
    <cellStyle name="20% - ส่วนที่ถูกเน้น3 8 2" xfId="280"/>
    <cellStyle name="20% - ส่วนที่ถูกเน้น3 9" xfId="183"/>
    <cellStyle name="20% - ส่วนที่ถูกเน้น4 2" xfId="88"/>
    <cellStyle name="20% - ส่วนที่ถูกเน้น4 2 2" xfId="201"/>
    <cellStyle name="20% - ส่วนที่ถูกเน้น4 3" xfId="106"/>
    <cellStyle name="20% - ส่วนที่ถูกเน้น4 3 2" xfId="219"/>
    <cellStyle name="20% - ส่วนที่ถูกเน้น4 4" xfId="115"/>
    <cellStyle name="20% - ส่วนที่ถูกเน้น4 4 2" xfId="228"/>
    <cellStyle name="20% - ส่วนที่ถูกเน้น4 5" xfId="129"/>
    <cellStyle name="20% - ส่วนที่ถูกเน้น4 5 2" xfId="242"/>
    <cellStyle name="20% - ส่วนที่ถูกเน้น4 6" xfId="143"/>
    <cellStyle name="20% - ส่วนที่ถูกเน้น4 6 2" xfId="255"/>
    <cellStyle name="20% - ส่วนที่ถูกเน้น4 7" xfId="156"/>
    <cellStyle name="20% - ส่วนที่ถูกเน้น4 7 2" xfId="268"/>
    <cellStyle name="20% - ส่วนที่ถูกเน้น4 8" xfId="170"/>
    <cellStyle name="20% - ส่วนที่ถูกเน้น4 8 2" xfId="282"/>
    <cellStyle name="20% - ส่วนที่ถูกเน้น4 9" xfId="185"/>
    <cellStyle name="20% - ส่วนที่ถูกเน้น5 2" xfId="90"/>
    <cellStyle name="20% - ส่วนที่ถูกเน้น5 2 2" xfId="203"/>
    <cellStyle name="20% - ส่วนที่ถูกเน้น5 3" xfId="109"/>
    <cellStyle name="20% - ส่วนที่ถูกเน้น5 3 2" xfId="222"/>
    <cellStyle name="20% - ส่วนที่ถูกเน้น5 4" xfId="117"/>
    <cellStyle name="20% - ส่วนที่ถูกเน้น5 4 2" xfId="230"/>
    <cellStyle name="20% - ส่วนที่ถูกเน้น5 5" xfId="131"/>
    <cellStyle name="20% - ส่วนที่ถูกเน้น5 5 2" xfId="244"/>
    <cellStyle name="20% - ส่วนที่ถูกเน้น5 6" xfId="145"/>
    <cellStyle name="20% - ส่วนที่ถูกเน้น5 6 2" xfId="257"/>
    <cellStyle name="20% - ส่วนที่ถูกเน้น5 7" xfId="158"/>
    <cellStyle name="20% - ส่วนที่ถูกเน้น5 7 2" xfId="270"/>
    <cellStyle name="20% - ส่วนที่ถูกเน้น5 8" xfId="172"/>
    <cellStyle name="20% - ส่วนที่ถูกเน้น5 8 2" xfId="284"/>
    <cellStyle name="20% - ส่วนที่ถูกเน้น5 9" xfId="187"/>
    <cellStyle name="20% - ส่วนที่ถูกเน้น6 2" xfId="92"/>
    <cellStyle name="20% - ส่วนที่ถูกเน้น6 2 2" xfId="205"/>
    <cellStyle name="20% - ส่วนที่ถูกเน้น6 3" xfId="112"/>
    <cellStyle name="20% - ส่วนที่ถูกเน้น6 3 2" xfId="225"/>
    <cellStyle name="20% - ส่วนที่ถูกเน้น6 4" xfId="119"/>
    <cellStyle name="20% - ส่วนที่ถูกเน้น6 4 2" xfId="232"/>
    <cellStyle name="20% - ส่วนที่ถูกเน้น6 5" xfId="133"/>
    <cellStyle name="20% - ส่วนที่ถูกเน้น6 5 2" xfId="246"/>
    <cellStyle name="20% - ส่วนที่ถูกเน้น6 6" xfId="147"/>
    <cellStyle name="20% - ส่วนที่ถูกเน้น6 6 2" xfId="259"/>
    <cellStyle name="20% - ส่วนที่ถูกเน้น6 7" xfId="160"/>
    <cellStyle name="20% - ส่วนที่ถูกเน้น6 7 2" xfId="272"/>
    <cellStyle name="20% - ส่วนที่ถูกเน้น6 8" xfId="174"/>
    <cellStyle name="20% - ส่วนที่ถูกเน้น6 8 2" xfId="286"/>
    <cellStyle name="20% - ส่วนที่ถูกเน้น6 9" xfId="189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2 2" xfId="196"/>
    <cellStyle name="40% - ส่วนที่ถูกเน้น1 3" xfId="100"/>
    <cellStyle name="40% - ส่วนที่ถูกเน้น1 3 2" xfId="213"/>
    <cellStyle name="40% - ส่วนที่ถูกเน้น1 4" xfId="96"/>
    <cellStyle name="40% - ส่วนที่ถูกเน้น1 4 2" xfId="209"/>
    <cellStyle name="40% - ส่วนที่ถูกเน้น1 5" xfId="124"/>
    <cellStyle name="40% - ส่วนที่ถูกเน้น1 5 2" xfId="237"/>
    <cellStyle name="40% - ส่วนที่ถูกเน้น1 6" xfId="138"/>
    <cellStyle name="40% - ส่วนที่ถูกเน้น1 6 2" xfId="250"/>
    <cellStyle name="40% - ส่วนที่ถูกเน้น1 7" xfId="151"/>
    <cellStyle name="40% - ส่วนที่ถูกเน้น1 7 2" xfId="263"/>
    <cellStyle name="40% - ส่วนที่ถูกเน้น1 8" xfId="165"/>
    <cellStyle name="40% - ส่วนที่ถูกเน้น1 8 2" xfId="277"/>
    <cellStyle name="40% - ส่วนที่ถูกเน้น1 9" xfId="180"/>
    <cellStyle name="40% - ส่วนที่ถูกเน้น2 2" xfId="85"/>
    <cellStyle name="40% - ส่วนที่ถูกเน้น2 2 2" xfId="198"/>
    <cellStyle name="40% - ส่วนที่ถูกเน้น2 3" xfId="103"/>
    <cellStyle name="40% - ส่วนที่ถูกเน้น2 3 2" xfId="216"/>
    <cellStyle name="40% - ส่วนที่ถูกเน้น2 4" xfId="108"/>
    <cellStyle name="40% - ส่วนที่ถูกเน้น2 4 2" xfId="221"/>
    <cellStyle name="40% - ส่วนที่ถูกเน้น2 5" xfId="126"/>
    <cellStyle name="40% - ส่วนที่ถูกเน้น2 5 2" xfId="239"/>
    <cellStyle name="40% - ส่วนที่ถูกเน้น2 6" xfId="140"/>
    <cellStyle name="40% - ส่วนที่ถูกเน้น2 6 2" xfId="252"/>
    <cellStyle name="40% - ส่วนที่ถูกเน้น2 7" xfId="153"/>
    <cellStyle name="40% - ส่วนที่ถูกเน้น2 7 2" xfId="265"/>
    <cellStyle name="40% - ส่วนที่ถูกเน้น2 8" xfId="167"/>
    <cellStyle name="40% - ส่วนที่ถูกเน้น2 8 2" xfId="279"/>
    <cellStyle name="40% - ส่วนที่ถูกเน้น2 9" xfId="182"/>
    <cellStyle name="40% - ส่วนที่ถูกเน้น3 2" xfId="87"/>
    <cellStyle name="40% - ส่วนที่ถูกเน้น3 2 2" xfId="200"/>
    <cellStyle name="40% - ส่วนที่ถูกเน้น3 3" xfId="105"/>
    <cellStyle name="40% - ส่วนที่ถูกเน้น3 3 2" xfId="218"/>
    <cellStyle name="40% - ส่วนที่ถูกเน้น3 4" xfId="114"/>
    <cellStyle name="40% - ส่วนที่ถูกเน้น3 4 2" xfId="227"/>
    <cellStyle name="40% - ส่วนที่ถูกเน้น3 5" xfId="128"/>
    <cellStyle name="40% - ส่วนที่ถูกเน้น3 5 2" xfId="241"/>
    <cellStyle name="40% - ส่วนที่ถูกเน้น3 6" xfId="142"/>
    <cellStyle name="40% - ส่วนที่ถูกเน้น3 6 2" xfId="254"/>
    <cellStyle name="40% - ส่วนที่ถูกเน้น3 7" xfId="155"/>
    <cellStyle name="40% - ส่วนที่ถูกเน้น3 7 2" xfId="267"/>
    <cellStyle name="40% - ส่วนที่ถูกเน้น3 8" xfId="169"/>
    <cellStyle name="40% - ส่วนที่ถูกเน้น3 8 2" xfId="281"/>
    <cellStyle name="40% - ส่วนที่ถูกเน้น3 9" xfId="184"/>
    <cellStyle name="40% - ส่วนที่ถูกเน้น4 2" xfId="89"/>
    <cellStyle name="40% - ส่วนที่ถูกเน้น4 2 2" xfId="202"/>
    <cellStyle name="40% - ส่วนที่ถูกเน้น4 3" xfId="107"/>
    <cellStyle name="40% - ส่วนที่ถูกเน้น4 3 2" xfId="220"/>
    <cellStyle name="40% - ส่วนที่ถูกเน้น4 4" xfId="116"/>
    <cellStyle name="40% - ส่วนที่ถูกเน้น4 4 2" xfId="229"/>
    <cellStyle name="40% - ส่วนที่ถูกเน้น4 5" xfId="130"/>
    <cellStyle name="40% - ส่วนที่ถูกเน้น4 5 2" xfId="243"/>
    <cellStyle name="40% - ส่วนที่ถูกเน้น4 6" xfId="144"/>
    <cellStyle name="40% - ส่วนที่ถูกเน้น4 6 2" xfId="256"/>
    <cellStyle name="40% - ส่วนที่ถูกเน้น4 7" xfId="157"/>
    <cellStyle name="40% - ส่วนที่ถูกเน้น4 7 2" xfId="269"/>
    <cellStyle name="40% - ส่วนที่ถูกเน้น4 8" xfId="171"/>
    <cellStyle name="40% - ส่วนที่ถูกเน้น4 8 2" xfId="283"/>
    <cellStyle name="40% - ส่วนที่ถูกเน้น4 9" xfId="186"/>
    <cellStyle name="40% - ส่วนที่ถูกเน้น5 2" xfId="91"/>
    <cellStyle name="40% - ส่วนที่ถูกเน้น5 2 2" xfId="204"/>
    <cellStyle name="40% - ส่วนที่ถูกเน้น5 3" xfId="110"/>
    <cellStyle name="40% - ส่วนที่ถูกเน้น5 3 2" xfId="223"/>
    <cellStyle name="40% - ส่วนที่ถูกเน้น5 4" xfId="118"/>
    <cellStyle name="40% - ส่วนที่ถูกเน้น5 4 2" xfId="231"/>
    <cellStyle name="40% - ส่วนที่ถูกเน้น5 5" xfId="132"/>
    <cellStyle name="40% - ส่วนที่ถูกเน้น5 5 2" xfId="245"/>
    <cellStyle name="40% - ส่วนที่ถูกเน้น5 6" xfId="146"/>
    <cellStyle name="40% - ส่วนที่ถูกเน้น5 6 2" xfId="258"/>
    <cellStyle name="40% - ส่วนที่ถูกเน้น5 7" xfId="159"/>
    <cellStyle name="40% - ส่วนที่ถูกเน้น5 7 2" xfId="271"/>
    <cellStyle name="40% - ส่วนที่ถูกเน้น5 8" xfId="173"/>
    <cellStyle name="40% - ส่วนที่ถูกเน้น5 8 2" xfId="285"/>
    <cellStyle name="40% - ส่วนที่ถูกเน้น5 9" xfId="188"/>
    <cellStyle name="40% - ส่วนที่ถูกเน้น6 2" xfId="93"/>
    <cellStyle name="40% - ส่วนที่ถูกเน้น6 2 2" xfId="206"/>
    <cellStyle name="40% - ส่วนที่ถูกเน้น6 3" xfId="113"/>
    <cellStyle name="40% - ส่วนที่ถูกเน้น6 3 2" xfId="226"/>
    <cellStyle name="40% - ส่วนที่ถูกเน้น6 4" xfId="120"/>
    <cellStyle name="40% - ส่วนที่ถูกเน้น6 4 2" xfId="233"/>
    <cellStyle name="40% - ส่วนที่ถูกเน้น6 5" xfId="134"/>
    <cellStyle name="40% - ส่วนที่ถูกเน้น6 5 2" xfId="247"/>
    <cellStyle name="40% - ส่วนที่ถูกเน้น6 6" xfId="148"/>
    <cellStyle name="40% - ส่วนที่ถูกเน้น6 6 2" xfId="260"/>
    <cellStyle name="40% - ส่วนที่ถูกเน้น6 7" xfId="161"/>
    <cellStyle name="40% - ส่วนที่ถูกเน้น6 7 2" xfId="273"/>
    <cellStyle name="40% - ส่วนที่ถูกเน้น6 8" xfId="175"/>
    <cellStyle name="40% - ส่วนที่ถูกเน้น6 8 2" xfId="287"/>
    <cellStyle name="40% - ส่วนที่ถูกเน้น6 9" xfId="190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จุลภาค 2" xfId="176"/>
    <cellStyle name="ปกติ 10" xfId="14"/>
    <cellStyle name="ปกติ 11" xfId="135"/>
    <cellStyle name="ปกติ 12" xfId="79"/>
    <cellStyle name="ปกติ 12 2" xfId="192"/>
    <cellStyle name="ปกติ 14" xfId="94"/>
    <cellStyle name="ปกติ 14 2" xfId="207"/>
    <cellStyle name="ปกติ 15" xfId="121"/>
    <cellStyle name="ปกติ 15 2" xfId="234"/>
    <cellStyle name="ปกติ 17" xfId="162"/>
    <cellStyle name="ปกติ 17 2" xfId="27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7 2 2" xfId="177"/>
    <cellStyle name="ปกติ 8" xfId="8"/>
    <cellStyle name="ปกติ 8 2" xfId="13"/>
    <cellStyle name="ปกติ 8 2 2" xfId="178"/>
    <cellStyle name="ปกติ 9" xfId="9"/>
    <cellStyle name="ปกติ 9 2" xfId="15"/>
    <cellStyle name="ปกติ_E1 ไข้เลือดออก (จาก 506)" xfId="28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10" xfId="163"/>
    <cellStyle name="หมายเหตุ 10 2" xfId="275"/>
    <cellStyle name="หมายเหตุ 2" xfId="78"/>
    <cellStyle name="หมายเหตุ 2 2" xfId="191"/>
    <cellStyle name="หมายเหตุ 3" xfId="80"/>
    <cellStyle name="หมายเหตุ 3 2" xfId="193"/>
    <cellStyle name="หมายเหตุ 4" xfId="81"/>
    <cellStyle name="หมายเหตุ 4 2" xfId="194"/>
    <cellStyle name="หมายเหตุ 5" xfId="97"/>
    <cellStyle name="หมายเหตุ 5 2" xfId="210"/>
    <cellStyle name="หมายเหตุ 6" xfId="95"/>
    <cellStyle name="หมายเหตุ 6 2" xfId="208"/>
    <cellStyle name="หมายเหตุ 7" xfId="122"/>
    <cellStyle name="หมายเหตุ 7 2" xfId="235"/>
    <cellStyle name="หมายเหตุ 8" xfId="136"/>
    <cellStyle name="หมายเหตุ 8 2" xfId="248"/>
    <cellStyle name="หมายเหตุ 9" xfId="149"/>
    <cellStyle name="หมายเหตุ 9 2" xfId="261"/>
  </cellStyles>
  <dxfs count="24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FF00FF"/>
      <color rgb="FF00FFFF"/>
      <color rgb="FFC0C0C0"/>
      <color rgb="FFFF33CC"/>
      <color rgb="FF2211FB"/>
      <color rgb="FF0000CC"/>
      <color rgb="FFFFFF99"/>
      <color rgb="FFFF99CC"/>
      <color rgb="FFFF66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65.375347890244129</c:v>
                </c:pt>
                <c:pt idx="1">
                  <c:v>92.347286352282183</c:v>
                </c:pt>
                <c:pt idx="2">
                  <c:v>160.89650402946947</c:v>
                </c:pt>
                <c:pt idx="3">
                  <c:v>50.899003652003515</c:v>
                </c:pt>
                <c:pt idx="4">
                  <c:v>17.758510374365066</c:v>
                </c:pt>
                <c:pt idx="5">
                  <c:v>7.0736490656593789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2A-41C1-BE4D-5C0ADB4370D6}"/>
            </c:ext>
          </c:extLst>
        </c:ser>
        <c:gapWidth val="66"/>
        <c:axId val="142334208"/>
        <c:axId val="142213120"/>
      </c:barChart>
      <c:catAx>
        <c:axId val="142334208"/>
        <c:scaling>
          <c:orientation val="minMax"/>
        </c:scaling>
        <c:axPos val="b"/>
        <c:numFmt formatCode="General" sourceLinked="0"/>
        <c:tickLblPos val="nextTo"/>
        <c:crossAx val="142213120"/>
        <c:crosses val="autoZero"/>
        <c:auto val="1"/>
        <c:lblAlgn val="ctr"/>
        <c:lblOffset val="100"/>
      </c:catAx>
      <c:valAx>
        <c:axId val="14221312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2334208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  <c:dispBlanksAs val="gap"/>
  </c:chart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33.650992470590438</c:v>
                </c:pt>
                <c:pt idx="1">
                  <c:v>27.823215568770735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5-49CF-AC13-9A67E14D918C}"/>
            </c:ext>
          </c:extLst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465"/>
          <c:y val="0.3931346602508124"/>
          <c:w val="0.11163866421459218"/>
          <c:h val="0.16743438320210394"/>
        </c:manualLayout>
      </c:layout>
    </c:legend>
    <c:plotVisOnly val="1"/>
    <c:dispBlanksAs val="zero"/>
  </c:chart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3179E-2"/>
          <c:w val="0.89532357751509362"/>
          <c:h val="0.6760814477138098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13-4FD5-8B85-EB43B2D8B9E6}"/>
              </c:ext>
            </c:extLst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13-4FD5-8B85-EB43B2D8B9E6}"/>
              </c:ext>
            </c:extLst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13-4FD5-8B85-EB43B2D8B9E6}"/>
              </c:ext>
            </c:extLst>
          </c:dPt>
          <c:dPt>
            <c:idx val="3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13-4FD5-8B85-EB43B2D8B9E6}"/>
              </c:ext>
            </c:extLst>
          </c:dPt>
          <c:dPt>
            <c:idx val="4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A13-4FD5-8B85-EB43B2D8B9E6}"/>
              </c:ext>
            </c:extLst>
          </c:dPt>
          <c:dPt>
            <c:idx val="5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A13-4FD5-8B85-EB43B2D8B9E6}"/>
              </c:ext>
            </c:extLst>
          </c:dPt>
          <c:dPt>
            <c:idx val="6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7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8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สุวรรณภูมิ</c:v>
                </c:pt>
                <c:pt idx="2">
                  <c:v>เมยวดี</c:v>
                </c:pt>
                <c:pt idx="3">
                  <c:v>โพธิ์ชัย</c:v>
                </c:pt>
                <c:pt idx="4">
                  <c:v>เมืองสรวง</c:v>
                </c:pt>
                <c:pt idx="5">
                  <c:v>ทุ่งเขาหลวง</c:v>
                </c:pt>
                <c:pt idx="6">
                  <c:v>โพนทราย</c:v>
                </c:pt>
                <c:pt idx="7">
                  <c:v>หนองฮี</c:v>
                </c:pt>
                <c:pt idx="8">
                  <c:v>จตุรพักตรพิมาน</c:v>
                </c:pt>
                <c:pt idx="9">
                  <c:v>โพนทอง</c:v>
                </c:pt>
                <c:pt idx="10">
                  <c:v>เมืองร้อยเอ็ด</c:v>
                </c:pt>
                <c:pt idx="11">
                  <c:v>พนมไพร</c:v>
                </c:pt>
                <c:pt idx="12">
                  <c:v>อาจสามารถ</c:v>
                </c:pt>
                <c:pt idx="13">
                  <c:v>เกษตรวิสัย</c:v>
                </c:pt>
                <c:pt idx="14">
                  <c:v>จังหาร</c:v>
                </c:pt>
                <c:pt idx="15">
                  <c:v>ปทุมรัตต์</c:v>
                </c:pt>
                <c:pt idx="16">
                  <c:v>เสลภูมิ</c:v>
                </c:pt>
                <c:pt idx="17">
                  <c:v>เชียงขวัญ</c:v>
                </c:pt>
                <c:pt idx="18">
                  <c:v>ศรีสมเด็จ</c:v>
                </c:pt>
                <c:pt idx="19">
                  <c:v>ธวัชบุรี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109.82563300185049</c:v>
                </c:pt>
                <c:pt idx="1">
                  <c:v>69.993700566948974</c:v>
                </c:pt>
                <c:pt idx="2">
                  <c:v>64.783622700181397</c:v>
                </c:pt>
                <c:pt idx="3">
                  <c:v>51.652892561983471</c:v>
                </c:pt>
                <c:pt idx="4">
                  <c:v>43.228288592054639</c:v>
                </c:pt>
                <c:pt idx="5">
                  <c:v>43.123894950191904</c:v>
                </c:pt>
                <c:pt idx="6">
                  <c:v>39.31660590463936</c:v>
                </c:pt>
                <c:pt idx="7">
                  <c:v>32.820512820512818</c:v>
                </c:pt>
                <c:pt idx="8">
                  <c:v>30.314130173927321</c:v>
                </c:pt>
                <c:pt idx="9">
                  <c:v>24.086563403246128</c:v>
                </c:pt>
                <c:pt idx="10">
                  <c:v>21.473051320592656</c:v>
                </c:pt>
                <c:pt idx="11">
                  <c:v>19.686700227803247</c:v>
                </c:pt>
                <c:pt idx="12">
                  <c:v>17.63500956360134</c:v>
                </c:pt>
                <c:pt idx="13">
                  <c:v>17.446812877800468</c:v>
                </c:pt>
                <c:pt idx="14">
                  <c:v>15.470297029702971</c:v>
                </c:pt>
                <c:pt idx="15">
                  <c:v>11.180679785330948</c:v>
                </c:pt>
                <c:pt idx="16">
                  <c:v>10.996354285617615</c:v>
                </c:pt>
                <c:pt idx="17">
                  <c:v>7.3086058834277363</c:v>
                </c:pt>
                <c:pt idx="18">
                  <c:v>5.5606528206411436</c:v>
                </c:pt>
                <c:pt idx="19">
                  <c:v>4.4675432979404626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A13-4FD5-8B85-EB43B2D8B9E6}"/>
            </c:ext>
          </c:extLst>
        </c:ser>
        <c:gapWidth val="28"/>
        <c:axId val="185417728"/>
        <c:axId val="185419264"/>
      </c:barChart>
      <c:catAx>
        <c:axId val="185417728"/>
        <c:scaling>
          <c:orientation val="minMax"/>
        </c:scaling>
        <c:axPos val="b"/>
        <c:numFmt formatCode="General" sourceLinked="0"/>
        <c:tickLblPos val="nextTo"/>
        <c:crossAx val="185419264"/>
        <c:crosses val="autoZero"/>
        <c:auto val="1"/>
        <c:lblAlgn val="ctr"/>
        <c:lblOffset val="100"/>
      </c:catAx>
      <c:valAx>
        <c:axId val="185419264"/>
        <c:scaling>
          <c:orientation val="minMax"/>
          <c:max val="12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85417728"/>
        <c:crosses val="autoZero"/>
        <c:crossBetween val="between"/>
        <c:majorUnit val="10"/>
        <c:minorUnit val="0.4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889E-2"/>
          <c:y val="9.5585875133918745E-3"/>
          <c:w val="0.62361154855643064"/>
          <c:h val="0.99044141248661743"/>
        </c:manualLayout>
      </c:layout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33.650992470590438</c:v>
                </c:pt>
                <c:pt idx="1">
                  <c:v>27.823215568770735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05-4D0D-8209-1AAC73E9464B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99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65.375347890244129</c:v>
                </c:pt>
                <c:pt idx="1">
                  <c:v>92.347286352282183</c:v>
                </c:pt>
                <c:pt idx="2">
                  <c:v>160.89650402946947</c:v>
                </c:pt>
                <c:pt idx="3">
                  <c:v>50.899003652003515</c:v>
                </c:pt>
                <c:pt idx="4">
                  <c:v>17.758510374365066</c:v>
                </c:pt>
                <c:pt idx="5">
                  <c:v>7.0736490656593789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5-4B47-A873-597BF140440B}"/>
            </c:ext>
          </c:extLst>
        </c:ser>
        <c:gapWidth val="69"/>
        <c:axId val="185615872"/>
        <c:axId val="185617408"/>
      </c:barChart>
      <c:catAx>
        <c:axId val="185615872"/>
        <c:scaling>
          <c:orientation val="minMax"/>
        </c:scaling>
        <c:axPos val="b"/>
        <c:numFmt formatCode="General" sourceLinked="0"/>
        <c:tickLblPos val="nextTo"/>
        <c:crossAx val="185617408"/>
        <c:crosses val="autoZero"/>
        <c:auto val="1"/>
        <c:lblAlgn val="ctr"/>
        <c:lblOffset val="100"/>
      </c:catAx>
      <c:valAx>
        <c:axId val="1856174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85615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  <c:dispBlanksAs val="gap"/>
  </c:chart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w28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โพธิ์ชัย</c:v>
                </c:pt>
                <c:pt idx="2">
                  <c:v>ปทุมรัตต์</c:v>
                </c:pt>
                <c:pt idx="3">
                  <c:v>พนมไพร</c:v>
                </c:pt>
                <c:pt idx="4">
                  <c:v>สุวรรณภูมิ</c:v>
                </c:pt>
                <c:pt idx="5">
                  <c:v>ทุ่งเขาหลวง</c:v>
                </c:pt>
                <c:pt idx="6">
                  <c:v>หนองพอก</c:v>
                </c:pt>
                <c:pt idx="7">
                  <c:v>เกษตรวิสัย</c:v>
                </c:pt>
                <c:pt idx="8">
                  <c:v>จตุรพักตรพิมาน</c:v>
                </c:pt>
                <c:pt idx="9">
                  <c:v>ธวัชบุรี</c:v>
                </c:pt>
                <c:pt idx="10">
                  <c:v>โพนทอง</c:v>
                </c:pt>
                <c:pt idx="11">
                  <c:v>เสลภูมิ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เมยวดี</c:v>
                </c:pt>
                <c:pt idx="16">
                  <c:v>ศรีสมเด็จ</c:v>
                </c:pt>
                <c:pt idx="17">
                  <c:v>จังหาร</c:v>
                </c:pt>
                <c:pt idx="18">
                  <c:v>เชียงขวัญ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A-4C20-82A3-074AF521223E}"/>
            </c:ext>
          </c:extLst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w29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โพธิ์ชัย</c:v>
                </c:pt>
                <c:pt idx="2">
                  <c:v>ปทุมรัตต์</c:v>
                </c:pt>
                <c:pt idx="3">
                  <c:v>พนมไพร</c:v>
                </c:pt>
                <c:pt idx="4">
                  <c:v>สุวรรณภูมิ</c:v>
                </c:pt>
                <c:pt idx="5">
                  <c:v>ทุ่งเขาหลวง</c:v>
                </c:pt>
                <c:pt idx="6">
                  <c:v>หนองพอก</c:v>
                </c:pt>
                <c:pt idx="7">
                  <c:v>เกษตรวิสัย</c:v>
                </c:pt>
                <c:pt idx="8">
                  <c:v>จตุรพักตรพิมาน</c:v>
                </c:pt>
                <c:pt idx="9">
                  <c:v>ธวัชบุรี</c:v>
                </c:pt>
                <c:pt idx="10">
                  <c:v>โพนทอง</c:v>
                </c:pt>
                <c:pt idx="11">
                  <c:v>เสลภูมิ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เมยวดี</c:v>
                </c:pt>
                <c:pt idx="16">
                  <c:v>ศรีสมเด็จ</c:v>
                </c:pt>
                <c:pt idx="17">
                  <c:v>จังหาร</c:v>
                </c:pt>
                <c:pt idx="18">
                  <c:v>เชียงขวัญ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9A-4C20-82A3-074AF521223E}"/>
            </c:ext>
          </c:extLst>
        </c:ser>
        <c:axId val="185603200"/>
        <c:axId val="185604736"/>
      </c:barChart>
      <c:catAx>
        <c:axId val="185603200"/>
        <c:scaling>
          <c:orientation val="minMax"/>
        </c:scaling>
        <c:axPos val="b"/>
        <c:numFmt formatCode="General" sourceLinked="0"/>
        <c:tickLblPos val="nextTo"/>
        <c:crossAx val="185604736"/>
        <c:crosses val="autoZero"/>
        <c:auto val="1"/>
        <c:lblAlgn val="ctr"/>
        <c:lblOffset val="100"/>
      </c:catAx>
      <c:valAx>
        <c:axId val="18560473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8560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674"/>
          <c:y val="0.11111230245155526"/>
          <c:w val="0.15786935949541397"/>
          <c:h val="0.19337823197632484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10099"/>
          <c:h val="0.74231903137579103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C4-46B3-B670-094DFFB7C905}"/>
            </c:ext>
          </c:extLst>
        </c:ser>
        <c:axId val="185631104"/>
        <c:axId val="185725312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OnePage'!$D$75:$AE$75</c:f>
              <c:numCache>
                <c:formatCode>0</c:formatCode>
                <c:ptCount val="28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14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22</c:v>
                </c:pt>
                <c:pt idx="15">
                  <c:v>12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14</c:v>
                </c:pt>
                <c:pt idx="22">
                  <c:v>26</c:v>
                </c:pt>
                <c:pt idx="23">
                  <c:v>35</c:v>
                </c:pt>
                <c:pt idx="24">
                  <c:v>19</c:v>
                </c:pt>
                <c:pt idx="25">
                  <c:v>34</c:v>
                </c:pt>
                <c:pt idx="26">
                  <c:v>16</c:v>
                </c:pt>
                <c:pt idx="27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C4-46B3-B670-094DFFB7C905}"/>
            </c:ext>
          </c:extLst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C4-46B3-B670-094DFFB7C905}"/>
            </c:ext>
          </c:extLst>
        </c:ser>
        <c:marker val="1"/>
        <c:axId val="185631104"/>
        <c:axId val="185725312"/>
      </c:lineChart>
      <c:catAx>
        <c:axId val="185631104"/>
        <c:scaling>
          <c:orientation val="minMax"/>
        </c:scaling>
        <c:axPos val="b"/>
        <c:numFmt formatCode="General" sourceLinked="1"/>
        <c:tickLblPos val="nextTo"/>
        <c:crossAx val="185725312"/>
        <c:crosses val="autoZero"/>
        <c:auto val="1"/>
        <c:lblAlgn val="ctr"/>
        <c:lblOffset val="100"/>
      </c:catAx>
      <c:valAx>
        <c:axId val="18572531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85631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237"/>
          <c:y val="6.5715348811004298E-2"/>
          <c:w val="0.14240654322640497"/>
          <c:h val="0.21845125647069932"/>
        </c:manualLayout>
      </c:layout>
    </c:legend>
    <c:plotVisOnly val="1"/>
    <c:dispBlanksAs val="zero"/>
  </c:chart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32.412060301507537</c:v>
                </c:pt>
                <c:pt idx="1">
                  <c:v>67.587939698492463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6C-464B-8A09-581919C930DE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83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OnePage'!$C$108:$C$117</c:f>
              <c:strCache>
                <c:ptCount val="10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อื่นๆ</c:v>
                </c:pt>
                <c:pt idx="5">
                  <c:v>ข้าราชการ</c:v>
                </c:pt>
                <c:pt idx="6">
                  <c:v>ค้าขาย</c:v>
                </c:pt>
                <c:pt idx="7">
                  <c:v>งานบ้าน</c:v>
                </c:pt>
                <c:pt idx="8">
                  <c:v>ทหาร,ตำรวจ</c:v>
                </c:pt>
                <c:pt idx="9">
                  <c:v>ครู</c:v>
                </c:pt>
              </c:strCache>
            </c:strRef>
          </c:cat>
          <c:val>
            <c:numRef>
              <c:f>'กราฟ OnePage'!$E$108:$E$117</c:f>
              <c:numCache>
                <c:formatCode>0.00</c:formatCode>
                <c:ptCount val="10"/>
                <c:pt idx="0">
                  <c:v>48.241206030150757</c:v>
                </c:pt>
                <c:pt idx="1">
                  <c:v>27.386934673366834</c:v>
                </c:pt>
                <c:pt idx="2">
                  <c:v>9.7989949748743719</c:v>
                </c:pt>
                <c:pt idx="3">
                  <c:v>5.2763819095477391</c:v>
                </c:pt>
                <c:pt idx="4">
                  <c:v>4.5226130653266328</c:v>
                </c:pt>
                <c:pt idx="5">
                  <c:v>2.512562814070352</c:v>
                </c:pt>
                <c:pt idx="6">
                  <c:v>0.75376884422110557</c:v>
                </c:pt>
                <c:pt idx="7">
                  <c:v>0.75376884422110557</c:v>
                </c:pt>
                <c:pt idx="8">
                  <c:v>0.50251256281407031</c:v>
                </c:pt>
                <c:pt idx="9">
                  <c:v>0.25125628140703515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A-43DD-A7AB-A244F33A2554}"/>
            </c:ext>
          </c:extLst>
        </c:ser>
        <c:gapWidth val="68"/>
        <c:axId val="185784192"/>
        <c:axId val="185785728"/>
      </c:barChart>
      <c:catAx>
        <c:axId val="185784192"/>
        <c:scaling>
          <c:orientation val="minMax"/>
        </c:scaling>
        <c:axPos val="b"/>
        <c:numFmt formatCode="General" sourceLinked="0"/>
        <c:tickLblPos val="nextTo"/>
        <c:crossAx val="185785728"/>
        <c:crosses val="autoZero"/>
        <c:auto val="1"/>
        <c:lblAlgn val="ctr"/>
        <c:lblOffset val="100"/>
      </c:catAx>
      <c:valAx>
        <c:axId val="18578572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85784192"/>
        <c:crosses val="autoZero"/>
        <c:crossBetween val="between"/>
      </c:valAx>
    </c:plotArea>
    <c:plotVisOnly val="1"/>
    <c:dispBlanksAs val="gap"/>
  </c:chart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15</xdr:col>
      <xdr:colOff>828675</xdr:colOff>
      <xdr:row>35</xdr:row>
      <xdr:rowOff>28575</xdr:rowOff>
    </xdr:to>
    <xdr:pic>
      <xdr:nvPicPr>
        <xdr:cNvPr id="3" name="Picture 2" descr="172224185102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848475" cy="69723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</xdr:row>
      <xdr:rowOff>105832</xdr:rowOff>
    </xdr:from>
    <xdr:to>
      <xdr:col>20</xdr:col>
      <xdr:colOff>518583</xdr:colOff>
      <xdr:row>16</xdr:row>
      <xdr:rowOff>78316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BFC904D0-A63E-4688-A59C-AEE7EFB8F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8</xdr:row>
      <xdr:rowOff>43623</xdr:rowOff>
    </xdr:from>
    <xdr:to>
      <xdr:col>19</xdr:col>
      <xdr:colOff>606425</xdr:colOff>
      <xdr:row>8</xdr:row>
      <xdr:rowOff>107123</xdr:rowOff>
    </xdr:to>
    <xdr:cxnSp macro="">
      <xdr:nvCxnSpPr>
        <xdr:cNvPr id="3" name="Straight Connector 3">
          <a:extLst>
            <a:ext uri="{FF2B5EF4-FFF2-40B4-BE49-F238E27FC236}">
              <a16:creationId xmlns="" xmlns:a16="http://schemas.microsoft.com/office/drawing/2014/main" id="{34AADCC1-397F-4C89-9244-0C1C8A5D8A9F}"/>
            </a:ext>
          </a:extLst>
        </xdr:cNvPr>
        <xdr:cNvCxnSpPr/>
      </xdr:nvCxnSpPr>
      <xdr:spPr>
        <a:xfrm>
          <a:off x="6611939" y="2353436"/>
          <a:ext cx="11556205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C9159CB5-6FB4-4FCA-A097-874D53A0D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5" name="Chart 6">
          <a:extLst>
            <a:ext uri="{FF2B5EF4-FFF2-40B4-BE49-F238E27FC236}">
              <a16:creationId xmlns="" xmlns:a16="http://schemas.microsoft.com/office/drawing/2014/main" id="{A3FA0B99-FA6E-49A9-8618-A41E3E081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="" xmlns:a16="http://schemas.microsoft.com/office/drawing/2014/main" id="{0C54F663-6FEA-4AC6-BC98-FDF07CE93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7" name="Chart 12">
          <a:extLst>
            <a:ext uri="{FF2B5EF4-FFF2-40B4-BE49-F238E27FC236}">
              <a16:creationId xmlns="" xmlns:a16="http://schemas.microsoft.com/office/drawing/2014/main" id="{56B10BAC-2BC1-4178-8D2B-9C65F56AC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8" name="Chart 13">
          <a:extLst>
            <a:ext uri="{FF2B5EF4-FFF2-40B4-BE49-F238E27FC236}">
              <a16:creationId xmlns="" xmlns:a16="http://schemas.microsoft.com/office/drawing/2014/main" id="{61DB44C0-E789-41AE-9665-908C1D78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9" name="Chart 14">
          <a:extLst>
            <a:ext uri="{FF2B5EF4-FFF2-40B4-BE49-F238E27FC236}">
              <a16:creationId xmlns="" xmlns:a16="http://schemas.microsoft.com/office/drawing/2014/main" id="{96F0D5C0-54B5-4C38-9E30-87BED003A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0.69359</cdr:x>
      <cdr:y>0.05716</cdr:y>
    </cdr:from>
    <cdr:to>
      <cdr:x>0.90942</cdr:x>
      <cdr:y>0.29821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="" xmlns:a16="http://schemas.microsoft.com/office/drawing/2014/main" id="{F54DFB67-F4AA-4762-9D27-41AF5B3EB340}"/>
            </a:ext>
          </a:extLst>
        </cdr:cNvPr>
        <cdr:cNvGrpSpPr/>
      </cdr:nvGrpSpPr>
      <cdr:grpSpPr>
        <a:xfrm xmlns:a="http://schemas.openxmlformats.org/drawingml/2006/main">
          <a:off x="9259095" y="229818"/>
          <a:ext cx="2881313" cy="969168"/>
          <a:chOff x="7730403" y="296333"/>
          <a:chExt cx="3127897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730403" y="296333"/>
            <a:ext cx="3127897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600" b="1">
                <a:latin typeface="TH SarabunPSK" pitchFamily="34" charset="-34"/>
                <a:cs typeface="TH SarabunPSK" pitchFamily="34" charset="-34"/>
              </a:rPr>
              <a:t>            </a:t>
            </a:r>
            <a:r>
              <a:rPr lang="th-TH" sz="18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18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           อัตราป่วย 30-40 ต่อแสน ปชก</a:t>
            </a:r>
          </a:p>
          <a:p xmlns:a="http://schemas.openxmlformats.org/drawingml/2006/main"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           อัตราป่วย </a:t>
            </a:r>
            <a:r>
              <a:rPr lang="en-US" sz="18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18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502.647056481481" createdVersion="1" refreshedVersion="3" recordCount="395">
  <cacheSource type="worksheet">
    <worksheetSource ref="A1:T396" sheet="Sheet2" r:id="rId2"/>
  </cacheSource>
  <cacheFields count="20">
    <cacheField name="E0" numFmtId="0">
      <sharedItems containsSemiMixedTypes="0" containsString="0" containsNumber="1" containsInteger="1" minValue="133" maxValue="2168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2"/>
        <s v="17"/>
        <s v="14"/>
        <s v="06"/>
        <s v="15"/>
        <s v="07"/>
        <s v="05"/>
        <s v="11"/>
        <s v="10"/>
        <s v="16"/>
        <s v="12"/>
        <s v="04"/>
        <s v="03"/>
        <s v="01"/>
        <s v="09"/>
        <s v="18"/>
        <s v="08"/>
        <s v="13"/>
        <s v="19"/>
        <s v="21"/>
      </sharedItems>
    </cacheField>
    <cacheField name="ชื่อหมู่บ้าน" numFmtId="0">
      <sharedItems count="221">
        <s v="ตากแดด"/>
        <s v="หนองข่า"/>
        <s v="โคกล่าม"/>
        <s v="หนองเพียงขันธ์"/>
        <s v="สระบัว"/>
        <s v="หนองขุ่น"/>
        <s v="ไคร่นุ่น"/>
        <s v="สะอาดสมบูรณ์"/>
        <s v="หนองฮูน้อย"/>
        <s v="หนองตอ"/>
        <s v="กกบก"/>
        <s v="วนาทิพย์"/>
        <s v="คุ้มขี้เหล็กเหนือ"/>
        <s v="หนองนาสร้าง"/>
        <s v="ดอนแคน"/>
        <s v="ดงหวาย"/>
        <s v="คำอุดม"/>
        <s v="โปง"/>
        <s v="จิก"/>
        <s v="หนองแวง"/>
        <s v="โนนม่วง"/>
        <s v="หนองฮี"/>
        <s v="โนนศิริ"/>
        <s v="หนองไผ่"/>
        <s v="ศาลา"/>
        <s v="ยางด่อ"/>
        <s v="หนองพอก"/>
        <s v="หนาด"/>
        <s v="หนองแสง"/>
        <s v="โคกก่อง"/>
        <s v="เกล็ดลิ่น"/>
        <s v="หนองแข้พัฒนา"/>
        <s v="เหล่าโพนงาม"/>
        <s v="บัวแดง"/>
        <s v="หัวบ่อ"/>
        <s v="เหล่าฮก"/>
        <s v="กาหลง"/>
        <s v="หนองเทิ่ง"/>
        <s v="ใหม่พัฒนา"/>
        <s v="ดอนยาง"/>
        <s v="หนองบัวหลวงพัฒนา"/>
        <s v="มะหรี่"/>
        <s v="ทรายมูล"/>
        <s v="มันเหลือง"/>
        <s v="หนองพังคี"/>
        <s v="คุ้มกลางเมืองใหม่"/>
        <s v="เมืองทองใหญ่"/>
        <s v="เหล่ายูง"/>
        <s v="หนองสิม"/>
        <s v="กุดทรายดี"/>
        <s v="โพธิ์ไทรทอง"/>
        <s v="ทุ่งมน"/>
        <s v="ดอนสังข์"/>
        <s v="หัวช้าง"/>
        <s v="หนองมะเหียะ"/>
        <s v="โนนสามัคคี"/>
        <s v="โนนสวาสดิ์"/>
        <s v="กอก"/>
        <s v="เกษตรวิสัย"/>
        <s v="ป่ายาง"/>
        <s v="หัวโทนเหนือ"/>
        <s v="ทุ่งทรายทอง"/>
        <s v="น้ำเที่ยง"/>
        <s v="หนองม้า"/>
        <s v="โนนสมบูรณ์"/>
        <s v="โพนทอน"/>
        <s v="คูดินทราย"/>
        <s v="คำโพนสูง"/>
        <s v="เหล่ากล้วย"/>
        <s v="สิงห์โคก"/>
        <s v="ราษฎรสามัคคี"/>
        <s v="ดงสว่าง"/>
        <s v="หนองส้าว"/>
        <s v="คุ้มวัดเหนือ"/>
        <s v="แก่นทรายน้อย"/>
        <s v="หวายน้อย"/>
        <s v="ปลาโด"/>
        <s v="ยางเลิง"/>
        <s v="หนองหูลิง"/>
        <s v="โนนจาน"/>
        <s v="ดอนโมง"/>
        <s v="หนองเดิ่น"/>
        <s v="ดงบัง"/>
        <s v="นาโพธิ์"/>
        <s v="โนนรัง"/>
        <s v="แมต"/>
        <s v="หนองหมื่นถ่าน"/>
        <s v="โรงเรียนเมือง"/>
        <s v="สุขเกษม"/>
        <s v="บูรพา"/>
        <s v="ค้อ"/>
        <s v="โนนสว่าง"/>
        <s v="โคกสำราญ"/>
        <s v="หัวดง"/>
        <s v="หนองสองห้อง"/>
        <s v="โนนเพชร"/>
        <s v="แคนใหม่"/>
        <s v="ดอนขาม"/>
        <s v="คำไฮ"/>
        <s v="ดงมัน"/>
        <s v="น้ำเกลี้ยง"/>
        <s v="นาแพง"/>
        <s v="มะอึ"/>
        <s v="โพธิ์งาม"/>
        <s v="บัวทอง"/>
        <s v="โนนสว่างสามัคคี"/>
        <s v="โนนแก้ว"/>
        <s v="ดงทรายงาม"/>
        <s v="หนองคูณ"/>
        <s v="ดงยาง"/>
        <s v="ดอนชาด"/>
        <s v="น้ำใส"/>
        <s v="เหล่าสมบูรณ์"/>
        <s v="ดงแดง"/>
        <s v="หนองผง"/>
        <s v="ท่างาม"/>
        <s v="นาน้อย"/>
        <s v="คุ้มใต้"/>
        <s v="หนองแข้ดง"/>
        <s v="อ้น"/>
        <s v="ทุ่งประเสริฐ"/>
        <s v="ภูเขาทอง"/>
        <s v="หนองผือ"/>
        <s v="หนองหญ้าม้า"/>
        <s v="ใหม่เจริญ"/>
        <s v="ผือฮี"/>
        <s v="วังยาว"/>
        <s v="เกษตร(คุ้มป่าบาก)"/>
        <s v="เกษตร(คุ้มใต้)"/>
        <s v="โหรา"/>
        <s v="โนนสวรรค์พัฒนา"/>
        <s v="โพนทราย"/>
        <s v="โพนพอุง"/>
        <s v="หนองแวงควงเหนือ"/>
        <s v="สะอาด"/>
        <s v="สองพี่น้อง"/>
        <s v="คุ้มหลังศาล"/>
        <s v="ดอนพิมาน"/>
        <s v="ตาแหลว"/>
        <s v="เชียงใหม่"/>
        <s v="เทพประสิทธิ์"/>
        <s v="ดงดิบ"/>
        <s v="คุ้มเหนือ"/>
        <s v="ใหม่สถานี"/>
        <s v="ศาลางาม"/>
        <s v="คุ้มซ่ง"/>
        <s v="ยางเครือ"/>
        <s v="หนองสระ"/>
        <s v="คำม่วงหวาน"/>
        <s v="จานใต้"/>
        <s v="โคกก่องน้อย"/>
        <s v="ธาตุจอมศรี"/>
        <s v="เชียงขวัญ"/>
        <s v="หนองพันมูล"/>
        <s v="หนองฟ้าพัฒนา"/>
        <s v="แก่นทราย"/>
        <s v="ค่ายเสรี"/>
        <s v="สีแก้ว"/>
        <s v="ขอนแก่น"/>
        <s v="นาใหญ่"/>
        <s v="หนองสำราญ"/>
        <s v="หนองเรือ"/>
        <s v="หนองนกทา"/>
        <s v="หนองแวงดง"/>
        <s v="โคกสว่างอารมย์"/>
        <s v="เปลือยตาล"/>
        <s v="ม่วงลาด"/>
        <s v="นา"/>
        <s v="สองชั้น"/>
        <s v="ดอกล้ำ"/>
        <s v="นานวล"/>
        <s v="บัวขาว"/>
        <s v="บัวคำ"/>
        <s v="นางาม"/>
        <s v="หนองพอกพัฒนา"/>
        <s v="ตับเต่า"/>
        <s v="เปลือยน้อย"/>
        <s v="โคกสว่าง"/>
        <s v="สวนจิก"/>
        <s v="หัวโทนใต้"/>
        <s v="โพนศรี"/>
        <s v="หนองครก"/>
        <s v="จำปาคำ"/>
        <s v="ฉวะ"/>
        <s v="โคกกุง"/>
        <s v="ชัยวารี"/>
        <s v="หนองงอม"/>
        <s v="โนนพัฒนา"/>
        <s v="น้ำคำน้อย"/>
        <s v="โคกสมบูรณ์"/>
        <s v="ทุ่งนาหลวง"/>
        <s v="บึงบูรพา"/>
        <s v="มะกอก"/>
        <s v="เล้าข้าว"/>
        <s v="โพนสว่าง"/>
        <s v="คุยผง"/>
        <s v="ดู่น้อย"/>
        <s v="โปโล"/>
        <s v="หมูม้น"/>
        <s v="โนนหาดพัฒนา"/>
        <s v="โคกสาย"/>
        <s v="กู่"/>
        <s v="ป่าดวน"/>
        <s v="วังทอง"/>
        <s v="ดงขี้นาค"/>
        <s v="ท่าโพธิ์"/>
        <s v="นากระตึบ"/>
        <s v="โนนขมิ้น"/>
        <s v="เหล่าลิง"/>
        <s v="ท่าสุพาน"/>
        <s v="วังน้ำวน"/>
        <s v="สั้น"/>
        <s v="โนนมาลี"/>
        <s v="ท่าทรัพย์เจริญ"/>
        <s v="ดอนสุข"/>
        <s v="ยาง"/>
        <s v="หนองทุ่งมน"/>
        <s v="หัวโนนตาลน้อย"/>
        <s v="ดอนเจริญ"/>
        <s v="ดอนกลอย"/>
        <s v="หนองหล่ม"/>
      </sharedItems>
    </cacheField>
    <cacheField name="ตำบล" numFmtId="0">
      <sharedItems count="114">
        <s v="หัวโทน"/>
        <s v="สระคู"/>
        <s v="โคกล่าม"/>
        <s v="ดงแดง"/>
        <s v="สระบัว"/>
        <s v="หนองขุ่นใหญ่"/>
        <s v="นาแซง"/>
        <s v="สะอาดสมบูรณ์"/>
        <s v="หนองไผ่"/>
        <s v="หัวช้าง"/>
        <s v="หนองผือ"/>
        <s v="ห้วยหินลาด"/>
        <s v="เหนือเมือง"/>
        <s v="ดินดำ"/>
        <s v="ดงสิงห์"/>
        <s v="บุ่งเลิศ"/>
        <s v="ขี้เหล็ก"/>
        <s v="หนองฮี"/>
        <s v="โนนชัยศรี"/>
        <s v="อาจสามารถ"/>
        <s v="เทอดไทย"/>
        <s v="หนองพอก"/>
        <s v="ภูเขาทอง"/>
        <s v="กลาง"/>
        <s v="หนองแวง"/>
        <s v="บึงงาม"/>
        <s v="รอบเมือง"/>
        <s v="บัวแดง"/>
        <s v="ไพศาล"/>
        <s v="โพนทราย"/>
        <s v="ภูเงิน"/>
        <s v="ขวาว"/>
        <s v="หน่อม"/>
        <s v="เมืองทอง"/>
        <s v="กกโพธิ์"/>
        <s v="จำปาขัน"/>
        <s v="นาอุดม"/>
        <s v="เกษตรวิสัย"/>
        <s v="ทุ่งหลวง"/>
        <s v="ดงครั่งน้อย"/>
        <s v="นางาม"/>
        <s v="ปาฝา"/>
        <s v="สิงห์โคก"/>
        <s v="เมยวดี"/>
        <s v="ชานุวรรณ"/>
        <s v="ทุ่งเขาหลวง"/>
        <s v="ดอกไม้"/>
        <s v="ขอนแก่น"/>
        <s v="ทุ่งศรีเมือง"/>
        <s v="น้ำอ้อม"/>
        <s v="ท่าหาดยาว"/>
        <s v="ชุมพร"/>
        <s v="โพธิ์ทอง"/>
        <s v="โนนรัง"/>
        <s v="หนองหมื่นถ่า"/>
        <s v="ในเมือง"/>
        <s v="ช้างเผือก"/>
        <s v="คำพอุง"/>
        <s v="ศรีสว่าง"/>
        <s v="สระนกแก้ว"/>
        <s v="โหรา"/>
        <s v="คำไฮ"/>
        <s v="กุดน้ำใส"/>
        <s v="อัคคะคำ"/>
        <s v="หนองทัพไทย"/>
        <s v="บัวคำ"/>
        <s v="เด่นราษฎร์"/>
        <s v="ดู่น้อย"/>
        <s v="หนองใหญ่"/>
        <s v="น้ำใส"/>
        <s v="ดงลาน"/>
        <s v="อีง่อง"/>
        <s v="ยางใหญ่"/>
        <s v="นาใหญ่"/>
        <s v="บ้านฝาง"/>
        <s v="วังสามัคคี"/>
        <s v="โนนสวรรค์"/>
        <s v="หินกอง"/>
        <s v="หนองแวงควง"/>
        <s v="สะอาด"/>
        <s v="สว่าง"/>
        <s v="เชียงใหม่"/>
        <s v="โนนสว่าง"/>
        <s v="มะอึ"/>
        <s v="พนมไพร"/>
        <s v="เชียงขวัญ"/>
        <s v="เมืองทุ่ง"/>
        <s v="นานวล"/>
        <s v="เมืองหงส์"/>
        <s v="สีแก้ว"/>
        <s v="เกาะแก้ว"/>
        <s v="หนองบัว"/>
        <s v="โพธิ์ศรี"/>
        <s v="ม่วงลาด"/>
        <s v="ดอกล้ำ"/>
        <s v="โนนสง่า"/>
        <s v="หนองตาไก้"/>
        <s v="บ่อพันขัน"/>
        <s v="โคกสว่าง"/>
        <s v="สวนจิก"/>
        <s v="โนนตาล"/>
        <s v="ขามเปี้ย"/>
        <s v="ศรีวิลัย"/>
        <s v="เหล่าหลวง"/>
        <s v="ดอนโอง"/>
        <s v="หมูม้น"/>
        <s v="ท่าสีดา"/>
        <s v="คูเมือง"/>
        <s v="ผาน้ำย้อย"/>
        <s v="ท่าม่วง"/>
        <s v="ดู่"/>
        <s v="สาวแห"/>
        <s v="นาเมือง"/>
        <s v="เหล่า"/>
      </sharedItems>
    </cacheField>
    <cacheField name="อำเภอ" numFmtId="0">
      <sharedItems count="20">
        <s v="สุวรรณภูมิ"/>
        <s v="จตุรพักตรพิมาน"/>
        <s v="ปทุมรัตต์"/>
        <s v="หนองพอก"/>
        <s v="เสลภูมิ"/>
        <s v="เมือง"/>
        <s v="ธวัชบุรี"/>
        <s v="เมืองสรวง"/>
        <s v="จังหาร"/>
        <s v="เมยวดี"/>
        <s v="อาจสามารถ"/>
        <s v="หนองฮี"/>
        <s v="โพนทอง"/>
        <s v="ทุ่งเขาหลวง"/>
        <s v="โพนทราย"/>
        <s v="เกษตรวิสัย"/>
        <s v="พนมไพร"/>
        <s v="โพธิ์ชัย"/>
        <s v="ศรีสมเด็จ"/>
        <s v="เชียงขวัญ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3T00:00:00" maxDate="2024-07-26T00:00:00"/>
    </cacheField>
    <cacheField name="วันพบผป" numFmtId="14">
      <sharedItems containsSemiMixedTypes="0" containsNonDate="0" containsDate="1" containsString="0" minDate="2024-01-05T00:00:00" maxDate="2024-07-2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29" count="30">
        <n v="6"/>
        <n v="7"/>
        <n v="26"/>
        <n v="12"/>
        <n v="14"/>
        <n v="24"/>
        <n v="25"/>
        <n v="13"/>
        <n v="15"/>
        <n v="27"/>
        <n v="23"/>
        <n v="17"/>
        <n v="16"/>
        <n v="19"/>
        <n v="3"/>
        <n v="9"/>
        <n v="10"/>
        <n v="18"/>
        <n v="11"/>
        <n v="8"/>
        <n v="2"/>
        <n v="28"/>
        <n v="29"/>
        <n v="1"/>
        <n v="22"/>
        <n v="0"/>
        <n v="4"/>
        <n v="5"/>
        <n v="20"/>
        <n v="21"/>
      </sharedItems>
    </cacheField>
    <cacheField name="Wkdatesick" numFmtId="0">
      <sharedItems containsSemiMixedTypes="0" containsString="0" containsNumber="1" containsInteger="1" minValue="0" maxValue="2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5">
  <r>
    <n v="4968"/>
    <s v="26.D.H.F."/>
    <s v="ศุภาวัฒน์ บุญศรัทธา"/>
    <m/>
    <s v="ชาย"/>
    <n v="16"/>
    <n v="10"/>
    <s v="ไม่ทราบอาชีพ/ในปกครอง"/>
    <s v="248"/>
    <x v="0"/>
    <x v="0"/>
    <x v="0"/>
    <x v="0"/>
    <m/>
    <d v="2024-02-06T00:00:00"/>
    <d v="2024-02-13T00:00:00"/>
    <m/>
    <d v="2024-01-06T00:00:00"/>
    <x v="0"/>
    <n v="5"/>
  </r>
  <r>
    <n v="5249"/>
    <s v="26.D.H.F."/>
    <s v="สุทัศน์ ผันสนาม"/>
    <m/>
    <s v="ชาย"/>
    <n v="23"/>
    <n v="7"/>
    <s v="นักเรียน"/>
    <s v="45"/>
    <x v="1"/>
    <x v="1"/>
    <x v="1"/>
    <x v="0"/>
    <m/>
    <d v="2024-02-14T00:00:00"/>
    <d v="2024-02-23T00:00:00"/>
    <m/>
    <d v="2024-01-06T00:00:00"/>
    <x v="1"/>
    <n v="6"/>
  </r>
  <r>
    <n v="18485"/>
    <s v="26.D.H.F."/>
    <s v="ปิยะวัฒน์ หลวงพรหม"/>
    <m/>
    <s v="ชาย"/>
    <n v="10"/>
    <n v="8"/>
    <s v="ไม่ทราบอาชีพ/ในปกครอง"/>
    <s v="87"/>
    <x v="2"/>
    <x v="2"/>
    <x v="2"/>
    <x v="1"/>
    <m/>
    <d v="2024-07-05T00:00:00"/>
    <d v="2024-07-05T00:00:00"/>
    <m/>
    <d v="2024-01-06T00:00:00"/>
    <x v="2"/>
    <n v="26"/>
  </r>
  <r>
    <n v="4865"/>
    <s v="26.D.H.F."/>
    <s v="รำพูล อ่อนปัดชา"/>
    <m/>
    <s v="หญิง"/>
    <n v="41"/>
    <n v="8"/>
    <s v="เกษตร"/>
    <s v="40"/>
    <x v="3"/>
    <x v="3"/>
    <x v="3"/>
    <x v="1"/>
    <m/>
    <d v="2024-02-19T00:00:00"/>
    <d v="2024-02-19T00:00:00"/>
    <m/>
    <d v="2024-01-06T00:00:00"/>
    <x v="1"/>
    <n v="7"/>
  </r>
  <r>
    <n v="18374"/>
    <s v="26.D.H.F."/>
    <s v="ณิชกุล สุวรรณ"/>
    <m/>
    <s v="หญิง"/>
    <n v="14"/>
    <n v="2"/>
    <s v="ไม่ทราบอาชีพ/ในปกครอง"/>
    <s v="42"/>
    <x v="4"/>
    <x v="4"/>
    <x v="4"/>
    <x v="2"/>
    <m/>
    <d v="2024-07-01T00:00:00"/>
    <d v="2024-07-02T00:00:00"/>
    <m/>
    <d v="2024-01-06T00:00:00"/>
    <x v="2"/>
    <n v="26"/>
  </r>
  <r>
    <n v="7197"/>
    <s v="26.D.H.F."/>
    <s v="จักร์กิต ทับทิมหิน"/>
    <m/>
    <s v="ชาย"/>
    <n v="17"/>
    <n v="7"/>
    <s v="นักเรียน"/>
    <s v="190"/>
    <x v="5"/>
    <x v="5"/>
    <x v="5"/>
    <x v="3"/>
    <m/>
    <d v="2024-03-21T00:00:00"/>
    <d v="2024-03-24T00:00:00"/>
    <m/>
    <d v="2024-01-06T00:00:00"/>
    <x v="3"/>
    <n v="11"/>
  </r>
  <r>
    <n v="18092"/>
    <s v="26.D.H.F."/>
    <s v="ชาโณช โพธิไช"/>
    <m/>
    <s v="ชาย"/>
    <n v="46"/>
    <n v="11"/>
    <s v="เกษตร"/>
    <s v="124"/>
    <x v="6"/>
    <x v="6"/>
    <x v="6"/>
    <x v="4"/>
    <m/>
    <d v="2024-06-29T00:00:00"/>
    <d v="2024-06-29T00:00:00"/>
    <m/>
    <d v="2024-01-06T00:00:00"/>
    <x v="2"/>
    <n v="26"/>
  </r>
  <r>
    <n v="8096"/>
    <s v="26.D.H.F."/>
    <s v="คำปอย นามไพร"/>
    <m/>
    <s v="หญิง"/>
    <n v="76"/>
    <n v="4"/>
    <s v="ไม่ทราบอาชีพ/ในปกครอง"/>
    <s v="49/1"/>
    <x v="3"/>
    <x v="7"/>
    <x v="7"/>
    <x v="5"/>
    <m/>
    <d v="2024-04-06T00:00:00"/>
    <d v="2024-04-09T00:00:00"/>
    <m/>
    <d v="2024-01-06T00:00:00"/>
    <x v="4"/>
    <n v="14"/>
  </r>
  <r>
    <n v="15937"/>
    <s v="26.D.H.F."/>
    <s v="ศรีสุดา อับปมะให"/>
    <m/>
    <s v="หญิง"/>
    <n v="23"/>
    <n v="11"/>
    <s v="รับจ้าง,กรรมกร"/>
    <s v="85"/>
    <x v="2"/>
    <x v="8"/>
    <x v="8"/>
    <x v="6"/>
    <m/>
    <d v="2024-06-14T00:00:00"/>
    <d v="2024-06-15T00:00:00"/>
    <m/>
    <d v="2024-01-06T00:00:00"/>
    <x v="5"/>
    <n v="23"/>
  </r>
  <r>
    <n v="18599"/>
    <s v="26.D.H.F."/>
    <s v="ศิรินาถ ศรีตัมภวา"/>
    <m/>
    <s v="หญิง"/>
    <n v="7"/>
    <n v="6"/>
    <s v="นักเรียน"/>
    <s v="187"/>
    <x v="5"/>
    <x v="9"/>
    <x v="9"/>
    <x v="1"/>
    <m/>
    <d v="2024-07-03T00:00:00"/>
    <d v="2024-07-05T00:00:00"/>
    <m/>
    <d v="2024-01-06T00:00:00"/>
    <x v="2"/>
    <n v="26"/>
  </r>
  <r>
    <n v="18001"/>
    <s v="26.D.H.F."/>
    <s v="สำเนียง จันทคัต"/>
    <m/>
    <s v="หญิง"/>
    <n v="46"/>
    <n v="7"/>
    <s v="เกษตร"/>
    <s v="87"/>
    <x v="0"/>
    <x v="10"/>
    <x v="5"/>
    <x v="3"/>
    <m/>
    <d v="2024-06-25T00:00:00"/>
    <d v="2024-06-28T00:00:00"/>
    <m/>
    <d v="2024-01-06T00:00:00"/>
    <x v="6"/>
    <n v="25"/>
  </r>
  <r>
    <n v="7841"/>
    <s v="26.D.H.F."/>
    <s v="Geninus Willem Albi"/>
    <m/>
    <s v="ชาย"/>
    <n v="58"/>
    <n v="2"/>
    <s v="ไม่ทราบอาชีพ/ในปกครอง"/>
    <s v="40"/>
    <x v="5"/>
    <x v="11"/>
    <x v="10"/>
    <x v="7"/>
    <m/>
    <d v="2024-03-28T00:00:00"/>
    <d v="2024-04-01T00:00:00"/>
    <m/>
    <d v="2024-01-06T00:00:00"/>
    <x v="7"/>
    <n v="12"/>
  </r>
  <r>
    <n v="7718"/>
    <s v="26.D.H.F."/>
    <s v="อภิเดช เหลาทอง"/>
    <m/>
    <s v="ชาย"/>
    <n v="16"/>
    <n v="0"/>
    <s v="นักเรียน"/>
    <s v="124"/>
    <x v="0"/>
    <x v="10"/>
    <x v="5"/>
    <x v="3"/>
    <m/>
    <d v="2024-03-28T00:00:00"/>
    <d v="2024-03-28T00:00:00"/>
    <m/>
    <d v="2024-01-06T00:00:00"/>
    <x v="3"/>
    <n v="12"/>
  </r>
  <r>
    <n v="7717"/>
    <s v="26.D.H.F."/>
    <s v="ประดิษฐ คำกระจาย"/>
    <m/>
    <s v="ชาย"/>
    <n v="54"/>
    <n v="9"/>
    <s v="เกษตร"/>
    <s v="41"/>
    <x v="7"/>
    <x v="12"/>
    <x v="11"/>
    <x v="0"/>
    <m/>
    <d v="2024-03-26T00:00:00"/>
    <d v="2024-03-29T00:00:00"/>
    <m/>
    <d v="2024-01-06T00:00:00"/>
    <x v="3"/>
    <n v="12"/>
  </r>
  <r>
    <n v="7716"/>
    <s v="26.D.H.F."/>
    <s v="จิรเดช มราชสีห์"/>
    <m/>
    <s v="ชาย"/>
    <n v="26"/>
    <n v="11"/>
    <s v="รับจ้าง,กรรมกร"/>
    <s v="333/1-2"/>
    <x v="8"/>
    <x v="13"/>
    <x v="12"/>
    <x v="5"/>
    <m/>
    <d v="2024-03-26T00:00:00"/>
    <d v="2024-03-27T00:00:00"/>
    <m/>
    <d v="2024-01-06T00:00:00"/>
    <x v="3"/>
    <n v="12"/>
  </r>
  <r>
    <n v="9947"/>
    <s v="26.D.H.F."/>
    <s v="ธณะชัย พัฒนาศูร"/>
    <m/>
    <s v="ชาย"/>
    <n v="18"/>
    <n v="3"/>
    <s v="นักเรียน"/>
    <s v="19"/>
    <x v="9"/>
    <x v="14"/>
    <x v="13"/>
    <x v="8"/>
    <m/>
    <d v="2024-04-12T00:00:00"/>
    <d v="2024-04-13T00:00:00"/>
    <m/>
    <d v="2024-01-06T00:00:00"/>
    <x v="8"/>
    <n v="14"/>
  </r>
  <r>
    <n v="19137"/>
    <s v="26.D.H.F."/>
    <s v="กัญญาภัทร ก่ำแก้ว"/>
    <m/>
    <s v="หญิง"/>
    <n v="10"/>
    <n v="10"/>
    <s v="นักเรียน"/>
    <s v="115"/>
    <x v="10"/>
    <x v="15"/>
    <x v="14"/>
    <x v="8"/>
    <m/>
    <d v="2024-07-09T00:00:00"/>
    <d v="2024-07-09T00:00:00"/>
    <m/>
    <d v="2024-01-06T00:00:00"/>
    <x v="9"/>
    <n v="27"/>
  </r>
  <r>
    <n v="4948"/>
    <s v="26.D.H.F."/>
    <s v="นุชิต ไชยแสง"/>
    <m/>
    <s v="ชาย"/>
    <n v="15"/>
    <n v="1"/>
    <s v="นักเรียน"/>
    <s v="77"/>
    <x v="11"/>
    <x v="16"/>
    <x v="15"/>
    <x v="9"/>
    <m/>
    <d v="2024-02-20T00:00:00"/>
    <d v="2024-02-20T00:00:00"/>
    <m/>
    <d v="2024-01-06T00:00:00"/>
    <x v="1"/>
    <n v="7"/>
  </r>
  <r>
    <n v="4178"/>
    <s v="26.D.H.F."/>
    <s v="พงศธร สงเคราะห์"/>
    <m/>
    <s v="ชาย"/>
    <n v="15"/>
    <n v="0"/>
    <s v="นักเรียน"/>
    <s v="30"/>
    <x v="12"/>
    <x v="17"/>
    <x v="15"/>
    <x v="9"/>
    <m/>
    <d v="2024-02-12T00:00:00"/>
    <d v="2024-02-12T00:00:00"/>
    <m/>
    <d v="2024-01-06T00:00:00"/>
    <x v="0"/>
    <n v="6"/>
  </r>
  <r>
    <n v="18878"/>
    <s v="26.D.H.F."/>
    <s v="ปรียาดา วรรณสุทธิ์"/>
    <m/>
    <s v="หญิง"/>
    <n v="7"/>
    <n v="8"/>
    <s v="นักเรียน"/>
    <s v="8"/>
    <x v="13"/>
    <x v="18"/>
    <x v="16"/>
    <x v="10"/>
    <m/>
    <d v="2024-06-28T00:00:00"/>
    <d v="2024-07-02T00:00:00"/>
    <m/>
    <d v="2024-01-06T00:00:00"/>
    <x v="2"/>
    <n v="25"/>
  </r>
  <r>
    <n v="19129"/>
    <s v="26.D.H.F."/>
    <s v="ภูวดล กมลภพ"/>
    <m/>
    <s v="ชาย"/>
    <n v="15"/>
    <n v="6"/>
    <s v="ไม่ทราบอาชีพ/ในปกครอง"/>
    <s v="128"/>
    <x v="11"/>
    <x v="19"/>
    <x v="11"/>
    <x v="0"/>
    <m/>
    <d v="2024-06-21T00:00:00"/>
    <d v="2024-06-23T00:00:00"/>
    <m/>
    <d v="2024-01-06T00:00:00"/>
    <x v="6"/>
    <n v="24"/>
  </r>
  <r>
    <n v="16927"/>
    <s v="26.D.H.F."/>
    <s v="อุบลวรรณ โพธิ์คลัง"/>
    <m/>
    <s v="หญิง"/>
    <n v="35"/>
    <n v="9"/>
    <s v="อื่นๆ"/>
    <s v="52"/>
    <x v="14"/>
    <x v="20"/>
    <x v="11"/>
    <x v="0"/>
    <m/>
    <d v="2024-06-08T00:00:00"/>
    <d v="2024-06-13T00:00:00"/>
    <m/>
    <d v="2024-01-06T00:00:00"/>
    <x v="10"/>
    <n v="23"/>
  </r>
  <r>
    <n v="19127"/>
    <s v="26.D.H.F."/>
    <s v="วาสนา สีน้ำคำ"/>
    <m/>
    <s v="หญิง"/>
    <n v="22"/>
    <n v="1"/>
    <s v="ไม่ทราบอาชีพ/ในปกครอง"/>
    <s v="71"/>
    <x v="11"/>
    <x v="19"/>
    <x v="11"/>
    <x v="0"/>
    <m/>
    <d v="2024-06-18T00:00:00"/>
    <d v="2024-06-21T00:00:00"/>
    <m/>
    <d v="2024-01-06T00:00:00"/>
    <x v="5"/>
    <n v="24"/>
  </r>
  <r>
    <n v="19126"/>
    <s v="26.D.H.F."/>
    <s v="สุพศิน สีน้ำคำ"/>
    <m/>
    <s v="ชาย"/>
    <n v="15"/>
    <n v="7"/>
    <s v="ไม่ทราบอาชีพ/ในปกครอง"/>
    <s v="71"/>
    <x v="11"/>
    <x v="19"/>
    <x v="11"/>
    <x v="0"/>
    <m/>
    <d v="2024-06-19T00:00:00"/>
    <d v="2024-06-21T00:00:00"/>
    <m/>
    <d v="2024-01-06T00:00:00"/>
    <x v="5"/>
    <n v="24"/>
  </r>
  <r>
    <n v="19125"/>
    <s v="26.D.H.F."/>
    <s v="สนอง สีหานาม"/>
    <m/>
    <s v="ชาย"/>
    <n v="49"/>
    <n v="2"/>
    <s v="อื่นๆ"/>
    <s v="165"/>
    <x v="7"/>
    <x v="12"/>
    <x v="11"/>
    <x v="0"/>
    <m/>
    <d v="2024-06-14T00:00:00"/>
    <d v="2024-06-17T00:00:00"/>
    <m/>
    <d v="2024-01-06T00:00:00"/>
    <x v="5"/>
    <n v="23"/>
  </r>
  <r>
    <n v="19124"/>
    <s v="26.D.H.F."/>
    <s v="ทีปกร ชาญประโคน"/>
    <m/>
    <s v="ชาย"/>
    <n v="16"/>
    <n v="8"/>
    <s v="ไม่ทราบอาชีพ/ในปกครอง"/>
    <s v="69"/>
    <x v="11"/>
    <x v="19"/>
    <x v="11"/>
    <x v="0"/>
    <m/>
    <d v="2024-06-12T00:00:00"/>
    <d v="2024-06-17T00:00:00"/>
    <m/>
    <d v="2024-01-06T00:00:00"/>
    <x v="5"/>
    <n v="23"/>
  </r>
  <r>
    <n v="4731"/>
    <s v="26.D.H.F."/>
    <s v="บรรณวัชร สวัสดิ์ผล"/>
    <m/>
    <s v="ชาย"/>
    <n v="22"/>
    <n v="5"/>
    <s v="ไม่ทราบอาชีพ/ในปกครอง"/>
    <s v="80/5"/>
    <x v="0"/>
    <x v="21"/>
    <x v="17"/>
    <x v="11"/>
    <m/>
    <d v="2024-02-17T00:00:00"/>
    <d v="2024-02-17T00:00:00"/>
    <m/>
    <d v="2024-01-06T00:00:00"/>
    <x v="1"/>
    <n v="7"/>
  </r>
  <r>
    <n v="8194"/>
    <s v="26.D.H.F."/>
    <s v="ศศิประภา แพทย์เจริญ"/>
    <m/>
    <s v="หญิง"/>
    <n v="14"/>
    <n v="6"/>
    <s v="นักเรียน"/>
    <s v="27"/>
    <x v="14"/>
    <x v="22"/>
    <x v="18"/>
    <x v="12"/>
    <m/>
    <d v="2024-04-02T00:00:00"/>
    <d v="2024-04-05T00:00:00"/>
    <m/>
    <d v="2024-01-06T00:00:00"/>
    <x v="7"/>
    <n v="13"/>
  </r>
  <r>
    <n v="5307"/>
    <s v="26.D.H.F."/>
    <s v="กฤชภัทร วงศกรฉัตร"/>
    <m/>
    <s v="ชาย"/>
    <n v="0"/>
    <n v="11"/>
    <s v="ไม่ทราบอาชีพ/ในปกครอง"/>
    <s v="364"/>
    <x v="15"/>
    <x v="23"/>
    <x v="12"/>
    <x v="5"/>
    <m/>
    <d v="2024-02-22T00:00:00"/>
    <d v="2024-02-22T00:00:00"/>
    <m/>
    <d v="2024-01-06T00:00:00"/>
    <x v="1"/>
    <n v="7"/>
  </r>
  <r>
    <n v="18956"/>
    <s v="26.D.H.F."/>
    <s v="ไชยวัฒน์ สีทาหล่อน"/>
    <m/>
    <s v="ชาย"/>
    <n v="6"/>
    <n v="11"/>
    <s v="นักเรียน"/>
    <s v="81"/>
    <x v="8"/>
    <x v="24"/>
    <x v="19"/>
    <x v="10"/>
    <m/>
    <d v="2024-07-08T00:00:00"/>
    <d v="2024-07-08T00:00:00"/>
    <m/>
    <d v="2024-01-06T00:00:00"/>
    <x v="9"/>
    <n v="27"/>
  </r>
  <r>
    <n v="4259"/>
    <s v="26.D.H.F."/>
    <s v="จักรวาล วินทะชัย"/>
    <m/>
    <s v="ชาย"/>
    <n v="28"/>
    <n v="4"/>
    <s v="เกษตร"/>
    <s v="186"/>
    <x v="11"/>
    <x v="25"/>
    <x v="20"/>
    <x v="13"/>
    <m/>
    <d v="2024-02-06T00:00:00"/>
    <d v="2024-02-12T00:00:00"/>
    <m/>
    <d v="2024-01-06T00:00:00"/>
    <x v="0"/>
    <n v="5"/>
  </r>
  <r>
    <n v="17609"/>
    <s v="26.D.H.F."/>
    <s v="เกวลิน เบียนขุนทศ"/>
    <m/>
    <s v="หญิง"/>
    <n v="27"/>
    <n v="7"/>
    <s v="ครู"/>
    <s v="หอพักปาล์มสีรุ้ง"/>
    <x v="7"/>
    <x v="26"/>
    <x v="21"/>
    <x v="3"/>
    <m/>
    <d v="2024-06-22T00:00:00"/>
    <d v="2024-06-23T00:00:00"/>
    <m/>
    <d v="2024-01-06T00:00:00"/>
    <x v="6"/>
    <n v="25"/>
  </r>
  <r>
    <n v="13592"/>
    <s v="26.D.H.F."/>
    <s v="รัญจวน ไชยวงค์วัฒน์"/>
    <m/>
    <s v="หญิง"/>
    <n v="42"/>
    <n v="2"/>
    <s v="เกษตร"/>
    <s v="56"/>
    <x v="16"/>
    <x v="27"/>
    <x v="20"/>
    <x v="13"/>
    <m/>
    <d v="2024-05-02T00:00:00"/>
    <d v="2024-05-02T00:00:00"/>
    <m/>
    <d v="2024-01-06T00:00:00"/>
    <x v="11"/>
    <n v="17"/>
  </r>
  <r>
    <n v="9766"/>
    <s v="26.D.H.F."/>
    <s v="ณัฐวดี สีนาหอม"/>
    <m/>
    <s v="หญิง"/>
    <n v="9"/>
    <n v="5"/>
    <s v="ไม่ทราบอาชีพ/ในปกครอง"/>
    <s v="123"/>
    <x v="0"/>
    <x v="10"/>
    <x v="5"/>
    <x v="3"/>
    <m/>
    <d v="2024-04-26T00:00:00"/>
    <d v="2024-04-29T00:00:00"/>
    <m/>
    <d v="2024-01-06T00:00:00"/>
    <x v="11"/>
    <n v="16"/>
  </r>
  <r>
    <n v="9558"/>
    <s v="26.D.H.F."/>
    <s v="จารวี สินภักดี"/>
    <m/>
    <s v="หญิง"/>
    <n v="3"/>
    <n v="4"/>
    <s v="ไม่ทราบอาชีพ/ในปกครอง"/>
    <s v="160"/>
    <x v="3"/>
    <x v="28"/>
    <x v="22"/>
    <x v="3"/>
    <m/>
    <d v="2024-04-22T00:00:00"/>
    <d v="2024-04-26T00:00:00"/>
    <m/>
    <d v="2024-01-06T00:00:00"/>
    <x v="12"/>
    <n v="16"/>
  </r>
  <r>
    <n v="11710"/>
    <s v="26.D.H.F."/>
    <s v="ธนพัฒน์ อุดทุม"/>
    <m/>
    <s v="ชาย"/>
    <n v="14"/>
    <n v="5"/>
    <s v="นักเรียน"/>
    <s v="30"/>
    <x v="0"/>
    <x v="29"/>
    <x v="23"/>
    <x v="4"/>
    <m/>
    <d v="2024-05-15T00:00:00"/>
    <d v="2024-05-16T00:00:00"/>
    <m/>
    <d v="2024-01-06T00:00:00"/>
    <x v="13"/>
    <n v="19"/>
  </r>
  <r>
    <n v="10012"/>
    <s v="26.D.H.F."/>
    <s v="ปิยะนุช บุญอ่ำ"/>
    <m/>
    <s v="หญิง"/>
    <n v="14"/>
    <n v="9"/>
    <s v="นักเรียน"/>
    <s v="79"/>
    <x v="11"/>
    <x v="30"/>
    <x v="24"/>
    <x v="5"/>
    <m/>
    <d v="2024-04-22T00:00:00"/>
    <d v="2024-04-28T00:00:00"/>
    <m/>
    <d v="2024-01-06T00:00:00"/>
    <x v="11"/>
    <n v="16"/>
  </r>
  <r>
    <n v="6238"/>
    <s v="26.D.H.F."/>
    <s v="วราพล บุตรวงค์"/>
    <m/>
    <s v="ชาย"/>
    <n v="28"/>
    <n v="3"/>
    <s v="รับจ้าง,กรรมกร"/>
    <s v="85"/>
    <x v="3"/>
    <x v="31"/>
    <x v="25"/>
    <x v="3"/>
    <m/>
    <d v="2024-01-22T00:00:00"/>
    <d v="2024-01-26T00:00:00"/>
    <m/>
    <d v="2024-01-06T00:00:00"/>
    <x v="14"/>
    <n v="3"/>
  </r>
  <r>
    <n v="6241"/>
    <s v="26.D.H.F."/>
    <s v="ยุภาพร โปร่งพรมมา"/>
    <m/>
    <s v="หญิง"/>
    <n v="39"/>
    <n v="2"/>
    <s v="เกษตร"/>
    <s v="28"/>
    <x v="3"/>
    <x v="31"/>
    <x v="25"/>
    <x v="3"/>
    <m/>
    <d v="2024-03-02T00:00:00"/>
    <d v="2024-03-06T00:00:00"/>
    <m/>
    <d v="2024-01-06T00:00:00"/>
    <x v="15"/>
    <n v="9"/>
  </r>
  <r>
    <n v="6242"/>
    <s v="26.D.H.F."/>
    <s v="ตันหยง ประชาชู"/>
    <m/>
    <s v="หญิง"/>
    <n v="47"/>
    <n v="4"/>
    <s v="ข้าราชการ"/>
    <s v="282"/>
    <x v="13"/>
    <x v="26"/>
    <x v="26"/>
    <x v="3"/>
    <m/>
    <d v="2024-03-07T00:00:00"/>
    <d v="2024-03-09T00:00:00"/>
    <m/>
    <d v="2024-01-06T00:00:00"/>
    <x v="16"/>
    <n v="9"/>
  </r>
  <r>
    <n v="17168"/>
    <s v="26.D.H.F."/>
    <s v="สุธาลินี ไกยสินธุ์"/>
    <m/>
    <s v="หญิง"/>
    <n v="9"/>
    <n v="0"/>
    <s v="ไม่ทราบอาชีพ/ในปกครอง"/>
    <s v="176"/>
    <x v="16"/>
    <x v="32"/>
    <x v="22"/>
    <x v="3"/>
    <m/>
    <d v="2024-06-21T00:00:00"/>
    <d v="2024-06-26T00:00:00"/>
    <m/>
    <d v="2024-01-06T00:00:00"/>
    <x v="6"/>
    <n v="24"/>
  </r>
  <r>
    <n v="6308"/>
    <s v="26.D.H.F."/>
    <s v="อิทธิพัทธ์  เที่ยงผดุง"/>
    <m/>
    <s v="ชาย"/>
    <n v="1"/>
    <n v="7"/>
    <s v="ไม่ทราบอาชีพ/ในปกครอง"/>
    <s v="95"/>
    <x v="13"/>
    <x v="33"/>
    <x v="27"/>
    <x v="2"/>
    <m/>
    <d v="2024-03-11T00:00:00"/>
    <d v="2024-03-11T00:00:00"/>
    <m/>
    <d v="2024-01-06T00:00:00"/>
    <x v="16"/>
    <n v="10"/>
  </r>
  <r>
    <n v="17243"/>
    <s v="26.D.H.F."/>
    <s v="ปภัทธิดา ชิดรัมย์"/>
    <m/>
    <s v="หญิง"/>
    <n v="17"/>
    <n v="4"/>
    <s v="นักเรียน"/>
    <s v="87"/>
    <x v="12"/>
    <x v="34"/>
    <x v="28"/>
    <x v="6"/>
    <m/>
    <d v="2024-06-22T00:00:00"/>
    <d v="2024-06-26T00:00:00"/>
    <m/>
    <d v="2024-01-06T00:00:00"/>
    <x v="6"/>
    <n v="25"/>
  </r>
  <r>
    <n v="17141"/>
    <s v="26.D.H.F."/>
    <s v="ขวัญจิรา วรรณะ"/>
    <m/>
    <s v="หญิง"/>
    <n v="6"/>
    <n v="6"/>
    <s v="ไม่ทราบอาชีพ/ในปกครอง"/>
    <s v="86"/>
    <x v="14"/>
    <x v="35"/>
    <x v="10"/>
    <x v="7"/>
    <m/>
    <d v="2024-06-14T00:00:00"/>
    <d v="2024-06-17T00:00:00"/>
    <m/>
    <d v="2024-01-06T00:00:00"/>
    <x v="5"/>
    <n v="23"/>
  </r>
  <r>
    <n v="11117"/>
    <s v="26.D.H.F."/>
    <s v="ธีระพงศ์ ประกลาง"/>
    <m/>
    <s v="ชาย"/>
    <n v="35"/>
    <n v="9"/>
    <s v="รับจ้าง,กรรมกร"/>
    <s v="132"/>
    <x v="0"/>
    <x v="36"/>
    <x v="7"/>
    <x v="5"/>
    <m/>
    <d v="2024-05-02T00:00:00"/>
    <d v="2024-05-06T00:00:00"/>
    <m/>
    <d v="2024-01-06T00:00:00"/>
    <x v="17"/>
    <n v="17"/>
  </r>
  <r>
    <n v="6431"/>
    <s v="26.D.H.F."/>
    <s v="อภิชาติ ประเสริฐสุพรรณ"/>
    <m/>
    <s v="ชาย"/>
    <n v="28"/>
    <n v="8"/>
    <s v="รับจ้าง,กรรมกร"/>
    <s v="16"/>
    <x v="3"/>
    <x v="37"/>
    <x v="24"/>
    <x v="5"/>
    <m/>
    <d v="2024-02-27T00:00:00"/>
    <d v="2024-03-02T00:00:00"/>
    <m/>
    <d v="2024-01-06T00:00:00"/>
    <x v="15"/>
    <n v="8"/>
  </r>
  <r>
    <n v="11316"/>
    <s v="26.D.H.F."/>
    <s v="ณัฐพล ขาวสำอางค์"/>
    <m/>
    <s v="ชาย"/>
    <n v="27"/>
    <n v="8"/>
    <s v="ทหาร,ตำรวจ"/>
    <s v="81"/>
    <x v="10"/>
    <x v="38"/>
    <x v="22"/>
    <x v="3"/>
    <m/>
    <d v="2024-05-13T00:00:00"/>
    <d v="2024-05-13T00:00:00"/>
    <m/>
    <d v="2024-01-06T00:00:00"/>
    <x v="13"/>
    <n v="19"/>
  </r>
  <r>
    <n v="11385"/>
    <s v="26.D.H.F."/>
    <s v="สุทัศน์ ลาดหนองขุ่น"/>
    <m/>
    <s v="ชาย"/>
    <n v="40"/>
    <n v="8"/>
    <s v="เกษตร"/>
    <s v="112"/>
    <x v="0"/>
    <x v="10"/>
    <x v="5"/>
    <x v="3"/>
    <m/>
    <d v="2024-05-10T00:00:00"/>
    <d v="2024-05-12T00:00:00"/>
    <m/>
    <d v="2024-01-06T00:00:00"/>
    <x v="13"/>
    <n v="18"/>
  </r>
  <r>
    <n v="6504"/>
    <s v="26.D.H.F."/>
    <s v="มุกดา เพชรดี"/>
    <m/>
    <s v="หญิง"/>
    <n v="34"/>
    <n v="5"/>
    <s v="อื่นๆ"/>
    <s v="103"/>
    <x v="17"/>
    <x v="39"/>
    <x v="1"/>
    <x v="0"/>
    <m/>
    <d v="2024-03-08T00:00:00"/>
    <d v="2024-03-12T00:00:00"/>
    <m/>
    <d v="2024-01-06T00:00:00"/>
    <x v="16"/>
    <n v="9"/>
  </r>
  <r>
    <n v="16937"/>
    <s v="26.D.H.F."/>
    <s v="ไอละดา สาระทรัพย์"/>
    <m/>
    <s v="หญิง"/>
    <n v="22"/>
    <n v="11"/>
    <s v="ไม่ทราบอาชีพ/ในปกครอง"/>
    <s v="27"/>
    <x v="11"/>
    <x v="19"/>
    <x v="11"/>
    <x v="0"/>
    <m/>
    <d v="2024-06-18T00:00:00"/>
    <d v="2024-06-18T00:00:00"/>
    <m/>
    <d v="2024-01-06T00:00:00"/>
    <x v="5"/>
    <n v="24"/>
  </r>
  <r>
    <n v="6722"/>
    <s v="26.D.H.F."/>
    <s v="สร้อยสวรรค์   ผุดบัวดง"/>
    <m/>
    <s v="หญิง"/>
    <n v="16"/>
    <n v="3"/>
    <s v="ไม่ทราบอาชีพ/ในปกครอง"/>
    <s v="119"/>
    <x v="5"/>
    <x v="40"/>
    <x v="29"/>
    <x v="14"/>
    <m/>
    <d v="2024-03-12T00:00:00"/>
    <d v="2024-03-18T00:00:00"/>
    <m/>
    <d v="2024-01-06T00:00:00"/>
    <x v="18"/>
    <n v="10"/>
  </r>
  <r>
    <n v="7272"/>
    <s v="26.D.H.F."/>
    <s v="ณัฐดนัย วันชา"/>
    <m/>
    <s v="ชาย"/>
    <n v="6"/>
    <n v="9"/>
    <s v="นักเรียน"/>
    <s v="46"/>
    <x v="10"/>
    <x v="41"/>
    <x v="30"/>
    <x v="4"/>
    <m/>
    <d v="2024-03-18T00:00:00"/>
    <d v="2024-03-20T00:00:00"/>
    <m/>
    <d v="2024-01-06T00:00:00"/>
    <x v="18"/>
    <n v="11"/>
  </r>
  <r>
    <n v="6309"/>
    <s v="26.D.H.F."/>
    <s v="สุชญามาศ จันทร์มณี"/>
    <m/>
    <s v="หญิง"/>
    <n v="13"/>
    <n v="0"/>
    <s v="นักเรียน"/>
    <s v="154"/>
    <x v="11"/>
    <x v="42"/>
    <x v="31"/>
    <x v="4"/>
    <m/>
    <d v="2024-03-07T00:00:00"/>
    <d v="2024-03-09T00:00:00"/>
    <m/>
    <d v="2024-01-06T00:00:00"/>
    <x v="16"/>
    <n v="9"/>
  </r>
  <r>
    <n v="5616"/>
    <s v="26.D.H.F."/>
    <s v="กฤษณะ ขัดแก้ว"/>
    <m/>
    <s v="ชาย"/>
    <n v="11"/>
    <n v="5"/>
    <s v="นักเรียน"/>
    <s v="113/2"/>
    <x v="5"/>
    <x v="43"/>
    <x v="32"/>
    <x v="10"/>
    <m/>
    <d v="2024-02-16T00:00:00"/>
    <d v="2024-02-22T00:00:00"/>
    <m/>
    <d v="2024-01-06T00:00:00"/>
    <x v="1"/>
    <n v="6"/>
  </r>
  <r>
    <n v="7714"/>
    <s v="26.D.H.F."/>
    <s v="สิดาภรณ์ สุขแสง"/>
    <m/>
    <s v="หญิง"/>
    <n v="11"/>
    <n v="7"/>
    <s v="นักเรียน"/>
    <s v="27"/>
    <x v="12"/>
    <x v="44"/>
    <x v="0"/>
    <x v="0"/>
    <m/>
    <d v="2024-03-21T00:00:00"/>
    <d v="2024-03-25T00:00:00"/>
    <m/>
    <d v="2024-01-06T00:00:00"/>
    <x v="3"/>
    <n v="11"/>
  </r>
  <r>
    <n v="5413"/>
    <s v="26.D.H.F."/>
    <s v="เนตรดาว ผาสระคู"/>
    <m/>
    <s v="หญิง"/>
    <n v="13"/>
    <n v="11"/>
    <s v="นักเรียน"/>
    <s v="148"/>
    <x v="13"/>
    <x v="45"/>
    <x v="1"/>
    <x v="0"/>
    <m/>
    <d v="2024-02-23T00:00:00"/>
    <d v="2024-03-01T00:00:00"/>
    <m/>
    <d v="2024-01-06T00:00:00"/>
    <x v="19"/>
    <n v="7"/>
  </r>
  <r>
    <n v="17769"/>
    <s v="26.D.H.F."/>
    <s v="สุนิสา แสงมะณี"/>
    <m/>
    <s v="หญิง"/>
    <n v="14"/>
    <n v="6"/>
    <s v="นักเรียน"/>
    <s v="127"/>
    <x v="13"/>
    <x v="46"/>
    <x v="33"/>
    <x v="5"/>
    <m/>
    <d v="2024-06-21T00:00:00"/>
    <d v="2024-06-26T00:00:00"/>
    <m/>
    <d v="2024-01-06T00:00:00"/>
    <x v="6"/>
    <n v="24"/>
  </r>
  <r>
    <n v="17681"/>
    <s v="26.D.H.F."/>
    <s v="ดาวเด่น ศรีโยธา"/>
    <m/>
    <s v="ชาย"/>
    <n v="32"/>
    <n v="9"/>
    <s v="นักเรียน"/>
    <s v="71"/>
    <x v="5"/>
    <x v="47"/>
    <x v="2"/>
    <x v="1"/>
    <m/>
    <d v="2024-06-18T00:00:00"/>
    <d v="2024-06-20T00:00:00"/>
    <m/>
    <d v="2024-01-06T00:00:00"/>
    <x v="5"/>
    <n v="24"/>
  </r>
  <r>
    <n v="17680"/>
    <s v="26.D.H.F."/>
    <s v="จิรฉัตร อภิทรัพย์โชคทวี"/>
    <m/>
    <s v="หญิง"/>
    <n v="10"/>
    <n v="10"/>
    <s v="นักเรียน"/>
    <s v="144"/>
    <x v="2"/>
    <x v="2"/>
    <x v="2"/>
    <x v="1"/>
    <m/>
    <d v="2024-06-15T00:00:00"/>
    <d v="2024-06-17T00:00:00"/>
    <m/>
    <d v="2024-01-06T00:00:00"/>
    <x v="5"/>
    <n v="24"/>
  </r>
  <r>
    <n v="17669"/>
    <s v="26.D.H.F."/>
    <s v="นภัสสรณ์ หงส์สิงห์"/>
    <m/>
    <s v="หญิง"/>
    <n v="7"/>
    <n v="11"/>
    <s v="ไม่ทราบอาชีพ/ในปกครอง"/>
    <s v="5"/>
    <x v="12"/>
    <x v="48"/>
    <x v="2"/>
    <x v="1"/>
    <m/>
    <d v="2024-06-24T00:00:00"/>
    <d v="2024-06-27T00:00:00"/>
    <m/>
    <d v="2024-01-06T00:00:00"/>
    <x v="6"/>
    <n v="25"/>
  </r>
  <r>
    <n v="10247"/>
    <s v="26.D.H.F."/>
    <s v="รุจิรา บุญโนนแต้"/>
    <m/>
    <s v="หญิง"/>
    <n v="24"/>
    <n v="10"/>
    <s v="นักเรียน"/>
    <s v="1"/>
    <x v="7"/>
    <x v="49"/>
    <x v="34"/>
    <x v="3"/>
    <m/>
    <d v="2024-04-26T00:00:00"/>
    <d v="2024-05-01T00:00:00"/>
    <m/>
    <d v="2024-01-06T00:00:00"/>
    <x v="11"/>
    <n v="16"/>
  </r>
  <r>
    <n v="17178"/>
    <s v="26.D.H.F."/>
    <s v="ปริญา กีสาวัน"/>
    <m/>
    <s v="ชาย"/>
    <n v="5"/>
    <n v="0"/>
    <s v="นักเรียน"/>
    <s v="40"/>
    <x v="2"/>
    <x v="50"/>
    <x v="26"/>
    <x v="3"/>
    <m/>
    <d v="2024-06-20T00:00:00"/>
    <d v="2024-04-20T00:00:00"/>
    <m/>
    <d v="2024-01-06T00:00:00"/>
    <x v="12"/>
    <n v="24"/>
  </r>
  <r>
    <n v="7673"/>
    <s v="26.D.H.F."/>
    <s v="อรปรียา ทุมพร"/>
    <m/>
    <s v="หญิง"/>
    <n v="18"/>
    <n v="6"/>
    <s v="ไม่ทราบอาชีพ/ในปกครอง"/>
    <s v="19"/>
    <x v="12"/>
    <x v="44"/>
    <x v="0"/>
    <x v="0"/>
    <m/>
    <d v="2024-03-26T00:00:00"/>
    <d v="2024-03-30T00:00:00"/>
    <m/>
    <d v="2024-01-06T00:00:00"/>
    <x v="7"/>
    <n v="12"/>
  </r>
  <r>
    <n v="19134"/>
    <s v="26.D.H.F."/>
    <s v="ณัฐริณญาณ์ สุ่มมาตย์"/>
    <m/>
    <s v="หญิง"/>
    <n v="8"/>
    <n v="5"/>
    <s v="นักเรียน"/>
    <s v="126"/>
    <x v="5"/>
    <x v="51"/>
    <x v="26"/>
    <x v="5"/>
    <m/>
    <d v="2024-07-07T00:00:00"/>
    <d v="2024-07-08T00:00:00"/>
    <m/>
    <d v="2024-01-06T00:00:00"/>
    <x v="9"/>
    <n v="27"/>
  </r>
  <r>
    <n v="6887"/>
    <s v="26.D.H.F."/>
    <s v="ศุภณัฐ เนตรวงศ์"/>
    <m/>
    <s v="ชาย"/>
    <n v="17"/>
    <n v="4"/>
    <s v="นักเรียน"/>
    <s v="64"/>
    <x v="15"/>
    <x v="52"/>
    <x v="1"/>
    <x v="0"/>
    <m/>
    <d v="2024-03-13T00:00:00"/>
    <d v="2024-03-17T00:00:00"/>
    <m/>
    <d v="2024-01-06T00:00:00"/>
    <x v="18"/>
    <n v="10"/>
  </r>
  <r>
    <n v="10659"/>
    <s v="26.D.H.F."/>
    <s v="สมไชย ศรีหาวงศ์"/>
    <m/>
    <s v="ชาย"/>
    <n v="67"/>
    <n v="0"/>
    <s v="เกษตร"/>
    <s v="104/3"/>
    <x v="13"/>
    <x v="53"/>
    <x v="9"/>
    <x v="1"/>
    <m/>
    <d v="2024-05-02T00:00:00"/>
    <d v="2024-05-03T00:00:00"/>
    <m/>
    <d v="2024-01-06T00:00:00"/>
    <x v="11"/>
    <n v="17"/>
  </r>
  <r>
    <n v="5848"/>
    <s v="26.D.H.F."/>
    <s v="หม้อ ผลอ้อ"/>
    <m/>
    <s v="หญิง"/>
    <n v="94"/>
    <n v="10"/>
    <s v="ไม่ทราบอาชีพ/ในปกครอง"/>
    <s v="100"/>
    <x v="8"/>
    <x v="54"/>
    <x v="35"/>
    <x v="0"/>
    <m/>
    <d v="2024-01-23T00:00:00"/>
    <d v="2024-01-25T00:00:00"/>
    <m/>
    <d v="2024-01-06T00:00:00"/>
    <x v="14"/>
    <n v="3"/>
  </r>
  <r>
    <n v="7225"/>
    <s v="26.D.H.F."/>
    <s v="ณัฐณิชา หมีมะเริง"/>
    <m/>
    <s v="หญิง"/>
    <n v="15"/>
    <n v="0"/>
    <s v="นักเรียน"/>
    <s v="51"/>
    <x v="0"/>
    <x v="10"/>
    <x v="5"/>
    <x v="3"/>
    <m/>
    <d v="2024-03-20T00:00:00"/>
    <d v="2024-03-25T00:00:00"/>
    <m/>
    <d v="2024-01-06T00:00:00"/>
    <x v="3"/>
    <n v="11"/>
  </r>
  <r>
    <n v="6211"/>
    <s v="26.D.H.F."/>
    <s v="สุณิสา ศรีชัย"/>
    <m/>
    <s v="หญิง"/>
    <n v="17"/>
    <n v="9"/>
    <s v="นักเรียน"/>
    <s v="20"/>
    <x v="7"/>
    <x v="55"/>
    <x v="36"/>
    <x v="12"/>
    <m/>
    <d v="2024-03-06T00:00:00"/>
    <d v="2024-03-10T00:00:00"/>
    <m/>
    <d v="2024-01-06T00:00:00"/>
    <x v="16"/>
    <n v="9"/>
  </r>
  <r>
    <n v="17372"/>
    <s v="26.D.H.F."/>
    <s v="วัชราภรณ์ คามวัลย์"/>
    <m/>
    <s v="หญิง"/>
    <n v="31"/>
    <n v="7"/>
    <s v="รับจ้าง,กรรมกร"/>
    <s v="24"/>
    <x v="11"/>
    <x v="56"/>
    <x v="26"/>
    <x v="3"/>
    <m/>
    <d v="2024-06-20T00:00:00"/>
    <d v="2024-06-26T00:00:00"/>
    <m/>
    <d v="2024-01-06T00:00:00"/>
    <x v="6"/>
    <n v="24"/>
  </r>
  <r>
    <n v="7674"/>
    <s v="26.D.H.F."/>
    <s v="ศุภวุฒิ วิวาสุข"/>
    <m/>
    <s v="ชาย"/>
    <n v="4"/>
    <n v="2"/>
    <s v="ไม่ทราบอาชีพ/ในปกครอง"/>
    <s v="85"/>
    <x v="12"/>
    <x v="44"/>
    <x v="0"/>
    <x v="0"/>
    <m/>
    <d v="2024-03-28T00:00:00"/>
    <d v="2024-04-01T00:00:00"/>
    <m/>
    <d v="2024-01-06T00:00:00"/>
    <x v="7"/>
    <n v="12"/>
  </r>
  <r>
    <n v="8378"/>
    <s v="26.D.H.F."/>
    <s v="วีรศักดิ์ มูลมณี"/>
    <m/>
    <s v="ชาย"/>
    <n v="30"/>
    <n v="5"/>
    <s v="นักเรียน"/>
    <s v="184"/>
    <x v="4"/>
    <x v="57"/>
    <x v="3"/>
    <x v="1"/>
    <m/>
    <d v="2024-04-15T00:00:00"/>
    <d v="2024-04-15T00:00:00"/>
    <m/>
    <d v="2024-01-06T00:00:00"/>
    <x v="8"/>
    <n v="15"/>
  </r>
  <r>
    <n v="2646"/>
    <s v="26.D.H.F."/>
    <s v="นวพร จงทวีเกียรติ"/>
    <m/>
    <s v="ชาย"/>
    <n v="28"/>
    <n v="9"/>
    <s v="ไม่ทราบอาชีพ/ในปกครอง"/>
    <s v="820"/>
    <x v="13"/>
    <x v="58"/>
    <x v="37"/>
    <x v="15"/>
    <m/>
    <d v="2024-01-24T00:00:00"/>
    <d v="2024-01-24T00:00:00"/>
    <m/>
    <d v="2024-01-06T00:00:00"/>
    <x v="14"/>
    <n v="3"/>
  </r>
  <r>
    <n v="8700"/>
    <s v="26.D.H.F."/>
    <s v="ธนวัฒน์ แสงเฉวตร"/>
    <m/>
    <s v="ชาย"/>
    <n v="11"/>
    <n v="8"/>
    <s v="ไม่ทราบอาชีพ/ในปกครอง"/>
    <s v="36"/>
    <x v="0"/>
    <x v="59"/>
    <x v="10"/>
    <x v="7"/>
    <m/>
    <d v="2024-04-16T00:00:00"/>
    <d v="2024-04-13T00:00:00"/>
    <m/>
    <d v="2024-01-06T00:00:00"/>
    <x v="8"/>
    <n v="15"/>
  </r>
  <r>
    <n v="2036"/>
    <s v="26.D.H.F."/>
    <s v="ธีรวัฒน์ ก้านเกตุ"/>
    <m/>
    <s v="ชาย"/>
    <n v="32"/>
    <n v="7"/>
    <s v="อื่นๆ"/>
    <s v="179"/>
    <x v="13"/>
    <x v="60"/>
    <x v="0"/>
    <x v="0"/>
    <m/>
    <d v="2024-01-11T00:00:00"/>
    <d v="2024-01-13T00:00:00"/>
    <m/>
    <d v="2024-01-06T00:00:00"/>
    <x v="20"/>
    <n v="1"/>
  </r>
  <r>
    <n v="2037"/>
    <s v="26.D.H.F."/>
    <s v="พิชญา วิลาศ"/>
    <m/>
    <s v="หญิง"/>
    <n v="14"/>
    <n v="9"/>
    <s v="ไม่ทราบอาชีพ/ในปกครอง"/>
    <s v="115"/>
    <x v="5"/>
    <x v="61"/>
    <x v="38"/>
    <x v="0"/>
    <m/>
    <d v="2024-01-12T00:00:00"/>
    <d v="2024-01-17T00:00:00"/>
    <m/>
    <d v="2024-01-06T00:00:00"/>
    <x v="20"/>
    <n v="1"/>
  </r>
  <r>
    <n v="20901"/>
    <s v="26.D.H.F."/>
    <s v="จตุรพักตร์ กุศลวงษ์"/>
    <m/>
    <s v="ชาย"/>
    <n v="29"/>
    <n v="8"/>
    <s v="รับจ้าง,กรรมกร"/>
    <s v="26"/>
    <x v="16"/>
    <x v="62"/>
    <x v="11"/>
    <x v="0"/>
    <m/>
    <d v="2024-07-08T00:00:00"/>
    <d v="2024-07-15T00:00:00"/>
    <m/>
    <d v="2024-01-06T00:00:00"/>
    <x v="21"/>
    <n v="27"/>
  </r>
  <r>
    <n v="2038"/>
    <s v="26.D.H.F."/>
    <s v="ปารเมศ กะพุทธา"/>
    <m/>
    <s v="ชาย"/>
    <n v="11"/>
    <n v="2"/>
    <s v="ไม่ทราบอาชีพ/ในปกครอง"/>
    <s v="115"/>
    <x v="5"/>
    <x v="61"/>
    <x v="38"/>
    <x v="0"/>
    <m/>
    <d v="2024-01-12T00:00:00"/>
    <d v="2024-01-19T00:00:00"/>
    <m/>
    <d v="2024-01-06T00:00:00"/>
    <x v="20"/>
    <n v="1"/>
  </r>
  <r>
    <n v="8442"/>
    <s v="26.D.H.F."/>
    <s v="ณัฐวุฒิ ทองเกลี้ยง"/>
    <m/>
    <s v="ชาย"/>
    <n v="12"/>
    <n v="7"/>
    <s v="นักเรียน"/>
    <s v="127"/>
    <x v="16"/>
    <x v="63"/>
    <x v="15"/>
    <x v="9"/>
    <m/>
    <d v="2024-04-13T00:00:00"/>
    <d v="2024-04-13T00:00:00"/>
    <m/>
    <d v="2024-01-06T00:00:00"/>
    <x v="8"/>
    <n v="15"/>
  </r>
  <r>
    <n v="21107"/>
    <s v="26.D.H.F."/>
    <s v="ธนโชติ กิ้วเส้ง"/>
    <m/>
    <s v="ชาย"/>
    <n v="11"/>
    <n v="0"/>
    <s v="นักเรียน"/>
    <s v="91"/>
    <x v="14"/>
    <x v="64"/>
    <x v="38"/>
    <x v="0"/>
    <m/>
    <d v="2024-07-23T00:00:00"/>
    <d v="2024-07-24T00:00:00"/>
    <m/>
    <d v="2024-01-06T00:00:00"/>
    <x v="22"/>
    <n v="29"/>
  </r>
  <r>
    <n v="2111"/>
    <s v="26.D.H.F."/>
    <s v="กัญญาภัค นามโสม"/>
    <m/>
    <s v="หญิง"/>
    <n v="22"/>
    <n v="9"/>
    <s v="ไม่ทราบอาชีพ/ในปกครอง"/>
    <s v="294"/>
    <x v="12"/>
    <x v="65"/>
    <x v="39"/>
    <x v="15"/>
    <m/>
    <d v="2024-01-14T00:00:00"/>
    <d v="2024-01-14T00:00:00"/>
    <m/>
    <d v="2024-01-06T00:00:00"/>
    <x v="20"/>
    <n v="2"/>
  </r>
  <r>
    <n v="20427"/>
    <s v="26.D.H.F."/>
    <s v="ประยุทธ วินทะไชย"/>
    <m/>
    <s v="ชาย"/>
    <n v="61"/>
    <n v="8"/>
    <s v="อื่นๆ"/>
    <s v="174"/>
    <x v="7"/>
    <x v="66"/>
    <x v="38"/>
    <x v="0"/>
    <m/>
    <d v="2024-06-13T00:00:00"/>
    <d v="2024-06-17T00:00:00"/>
    <m/>
    <d v="2024-01-06T00:00:00"/>
    <x v="5"/>
    <n v="23"/>
  </r>
  <r>
    <n v="15141"/>
    <s v="26.D.H.F."/>
    <s v="กรรณิกา จันทร์บุตร"/>
    <m/>
    <s v="หญิง"/>
    <n v="13"/>
    <n v="8"/>
    <s v="นักเรียน"/>
    <s v="58"/>
    <x v="8"/>
    <x v="62"/>
    <x v="40"/>
    <x v="4"/>
    <m/>
    <d v="2024-06-13T00:00:00"/>
    <d v="2024-06-13T00:00:00"/>
    <m/>
    <d v="2024-01-06T00:00:00"/>
    <x v="10"/>
    <n v="23"/>
  </r>
  <r>
    <n v="8917"/>
    <s v="26.D.H.F."/>
    <s v="ธัญรดา แสนสุพรรณ"/>
    <m/>
    <s v="หญิง"/>
    <n v="19"/>
    <n v="10"/>
    <s v="นักเรียน"/>
    <s v="34"/>
    <x v="0"/>
    <x v="10"/>
    <x v="5"/>
    <x v="3"/>
    <m/>
    <d v="2024-04-11T00:00:00"/>
    <d v="2024-04-14T00:00:00"/>
    <m/>
    <d v="2024-01-06T00:00:00"/>
    <x v="8"/>
    <n v="14"/>
  </r>
  <r>
    <n v="2278"/>
    <s v="26.D.H.F."/>
    <s v="ลำพูล คำมาดี"/>
    <m/>
    <s v="หญิง"/>
    <n v="41"/>
    <n v="6"/>
    <s v="เกษตร"/>
    <s v="239"/>
    <x v="13"/>
    <x v="67"/>
    <x v="34"/>
    <x v="3"/>
    <m/>
    <d v="2024-01-18T00:00:00"/>
    <d v="2024-01-22T00:00:00"/>
    <m/>
    <d v="2024-01-06T00:00:00"/>
    <x v="14"/>
    <n v="2"/>
  </r>
  <r>
    <n v="19128"/>
    <s v="26.D.H.F."/>
    <s v="ชม เสนามาตย์"/>
    <m/>
    <s v="ชาย"/>
    <n v="63"/>
    <n v="4"/>
    <s v="อื่นๆ"/>
    <s v="9"/>
    <x v="11"/>
    <x v="19"/>
    <x v="11"/>
    <x v="0"/>
    <m/>
    <d v="2024-06-20T00:00:00"/>
    <d v="2024-06-23T00:00:00"/>
    <m/>
    <d v="2024-01-06T00:00:00"/>
    <x v="6"/>
    <n v="24"/>
  </r>
  <r>
    <n v="2279"/>
    <s v="26.D.H.F."/>
    <s v="สมหมาย จันทคะมุด"/>
    <m/>
    <s v="หญิง"/>
    <n v="47"/>
    <n v="11"/>
    <s v="เกษตร"/>
    <s v="135"/>
    <x v="13"/>
    <x v="67"/>
    <x v="34"/>
    <x v="3"/>
    <m/>
    <d v="2024-01-18T00:00:00"/>
    <d v="2024-01-22T00:00:00"/>
    <m/>
    <d v="2024-01-06T00:00:00"/>
    <x v="14"/>
    <n v="2"/>
  </r>
  <r>
    <n v="19190"/>
    <s v="26.D.H.F."/>
    <s v="จักรินทร์ สังเกตกิจ"/>
    <m/>
    <s v="ชาย"/>
    <n v="6"/>
    <n v="10"/>
    <s v="ไม่ทราบอาชีพ/ในปกครอง"/>
    <s v="72"/>
    <x v="6"/>
    <x v="68"/>
    <x v="41"/>
    <x v="8"/>
    <m/>
    <d v="2024-06-25T00:00:00"/>
    <d v="2024-06-26T00:00:00"/>
    <m/>
    <d v="2024-01-06T00:00:00"/>
    <x v="6"/>
    <n v="25"/>
  </r>
  <r>
    <n v="2109"/>
    <s v="26.D.H.F."/>
    <s v="บัวสอน ผิวจันดา"/>
    <m/>
    <s v="หญิง"/>
    <n v="72"/>
    <n v="0"/>
    <s v="ไม่ทราบอาชีพ/ในปกครอง"/>
    <s v="32"/>
    <x v="13"/>
    <x v="69"/>
    <x v="42"/>
    <x v="15"/>
    <m/>
    <d v="2024-01-14T00:00:00"/>
    <d v="2024-01-14T00:00:00"/>
    <m/>
    <d v="2024-01-06T00:00:00"/>
    <x v="20"/>
    <n v="2"/>
  </r>
  <r>
    <n v="875"/>
    <s v="26.D.H.F."/>
    <s v="ภควัฒ โฮมแพน"/>
    <m/>
    <s v="ชาย"/>
    <n v="16"/>
    <n v="8"/>
    <s v="นักเรียน"/>
    <s v="บ้านพักครู รร.เมยวดีพิทยาคม"/>
    <x v="16"/>
    <x v="70"/>
    <x v="43"/>
    <x v="9"/>
    <m/>
    <d v="2024-01-07T00:00:00"/>
    <d v="2024-01-07T00:00:00"/>
    <m/>
    <d v="2024-01-06T00:00:00"/>
    <x v="23"/>
    <n v="1"/>
  </r>
  <r>
    <n v="134"/>
    <s v="26.D.H.F."/>
    <s v="ธีรดลย์ ผักขเชด"/>
    <m/>
    <s v="ชาย"/>
    <n v="15"/>
    <n v="2"/>
    <s v="นักเรียน"/>
    <s v="87"/>
    <x v="16"/>
    <x v="63"/>
    <x v="15"/>
    <x v="9"/>
    <m/>
    <d v="2024-02-27T00:00:00"/>
    <d v="2024-02-27T00:00:00"/>
    <m/>
    <d v="2024-01-06T00:00:00"/>
    <x v="19"/>
    <n v="8"/>
  </r>
  <r>
    <n v="14549"/>
    <s v="26.D.H.F."/>
    <s v="เขมิกา บุดดาวัน"/>
    <m/>
    <s v="หญิง"/>
    <n v="16"/>
    <n v="6"/>
    <s v="นักเรียน"/>
    <s v="107"/>
    <x v="11"/>
    <x v="19"/>
    <x v="11"/>
    <x v="0"/>
    <m/>
    <d v="2024-05-31T00:00:00"/>
    <d v="2024-06-03T00:00:00"/>
    <m/>
    <d v="2024-01-06T00:00:00"/>
    <x v="24"/>
    <n v="21"/>
  </r>
  <r>
    <n v="14718"/>
    <s v="26.D.H.F."/>
    <s v="สุทธิชัย มาลัย"/>
    <m/>
    <s v="ชาย"/>
    <n v="18"/>
    <n v="10"/>
    <s v="ไม่ทราบอาชีพ/ในปกครอง"/>
    <s v="11"/>
    <x v="5"/>
    <x v="71"/>
    <x v="44"/>
    <x v="16"/>
    <m/>
    <d v="2024-06-04T00:00:00"/>
    <d v="2024-06-10T00:00:00"/>
    <m/>
    <d v="2024-01-06T00:00:00"/>
    <x v="10"/>
    <n v="22"/>
  </r>
  <r>
    <n v="8647"/>
    <s v="26.D.H.F."/>
    <s v="ชลดา ทองศรี"/>
    <m/>
    <s v="หญิง"/>
    <n v="57"/>
    <n v="11"/>
    <s v="เกษตร"/>
    <s v="126"/>
    <x v="0"/>
    <x v="10"/>
    <x v="5"/>
    <x v="3"/>
    <m/>
    <d v="2024-04-06T00:00:00"/>
    <d v="2024-04-11T00:00:00"/>
    <m/>
    <d v="2024-01-06T00:00:00"/>
    <x v="4"/>
    <n v="14"/>
  </r>
  <r>
    <n v="8495"/>
    <s v="26.D.H.F."/>
    <s v="กุลธิดา ทองหอม"/>
    <m/>
    <s v="หญิง"/>
    <n v="10"/>
    <n v="1"/>
    <s v="ไม่ทราบอาชีพ/ในปกครอง"/>
    <s v="65"/>
    <x v="16"/>
    <x v="63"/>
    <x v="15"/>
    <x v="9"/>
    <m/>
    <d v="2024-04-11T00:00:00"/>
    <d v="2024-04-15T00:00:00"/>
    <m/>
    <d v="2024-01-06T00:00:00"/>
    <x v="8"/>
    <n v="14"/>
  </r>
  <r>
    <n v="678"/>
    <s v="26.D.H.F."/>
    <s v="บุณยวัต บัวลอย"/>
    <m/>
    <s v="ชาย"/>
    <n v="8"/>
    <n v="7"/>
    <s v="ไม่ทราบอาชีพ/ในปกครอง"/>
    <s v="171"/>
    <x v="6"/>
    <x v="72"/>
    <x v="37"/>
    <x v="15"/>
    <m/>
    <d v="2024-01-05T00:00:00"/>
    <d v="2024-01-05T00:00:00"/>
    <m/>
    <d v="2024-01-06T00:00:00"/>
    <x v="25"/>
    <n v="0"/>
  </r>
  <r>
    <n v="1565"/>
    <s v="26.D.H.F."/>
    <s v="ฐปนา บัวลอย"/>
    <m/>
    <s v="ชาย"/>
    <n v="15"/>
    <n v="8"/>
    <s v="นักเรียน"/>
    <s v="171"/>
    <x v="6"/>
    <x v="72"/>
    <x v="37"/>
    <x v="15"/>
    <m/>
    <d v="2024-01-16T00:00:00"/>
    <d v="2024-01-16T00:00:00"/>
    <m/>
    <d v="2024-01-06T00:00:00"/>
    <x v="20"/>
    <n v="2"/>
  </r>
  <r>
    <n v="682"/>
    <s v="26.D.H.F."/>
    <s v="วรรณา เพ็ญทองดี"/>
    <m/>
    <s v="หญิง"/>
    <n v="6"/>
    <n v="10"/>
    <s v="ไม่ทราบอาชีพ/ในปกครอง"/>
    <s v="148"/>
    <x v="13"/>
    <x v="45"/>
    <x v="1"/>
    <x v="0"/>
    <m/>
    <d v="2024-02-10T00:00:00"/>
    <d v="2024-02-14T00:00:00"/>
    <m/>
    <d v="2024-01-06T00:00:00"/>
    <x v="0"/>
    <n v="6"/>
  </r>
  <r>
    <n v="2315"/>
    <s v="26.D.H.F."/>
    <s v="ศุภิสรา วลัยศรี"/>
    <m/>
    <s v="หญิง"/>
    <n v="23"/>
    <n v="6"/>
    <s v="รับจ้าง,กรรมกร"/>
    <s v="235"/>
    <x v="12"/>
    <x v="73"/>
    <x v="1"/>
    <x v="0"/>
    <m/>
    <d v="2024-01-12T00:00:00"/>
    <d v="2024-01-12T00:00:00"/>
    <m/>
    <d v="2024-01-06T00:00:00"/>
    <x v="23"/>
    <n v="1"/>
  </r>
  <r>
    <n v="21327"/>
    <s v="26.D.H.F."/>
    <s v="ปฏิภาณ สาระผล"/>
    <m/>
    <s v="ชาย"/>
    <n v="26"/>
    <n v="1"/>
    <s v="ไม่ทราบอาชีพ/ในปกครอง"/>
    <s v="37"/>
    <x v="4"/>
    <x v="74"/>
    <x v="26"/>
    <x v="5"/>
    <m/>
    <d v="2024-07-18T00:00:00"/>
    <d v="2024-07-20T00:00:00"/>
    <m/>
    <d v="2024-01-06T00:00:00"/>
    <x v="22"/>
    <n v="28"/>
  </r>
  <r>
    <n v="21299"/>
    <s v="26.D.H.F."/>
    <s v="วาสนา ขนานแข็ง"/>
    <m/>
    <s v="หญิง"/>
    <n v="29"/>
    <n v="9"/>
    <s v="ไม่ทราบอาชีพ/ในปกครอง"/>
    <s v="79"/>
    <x v="12"/>
    <x v="75"/>
    <x v="45"/>
    <x v="13"/>
    <m/>
    <d v="2024-07-23T00:00:00"/>
    <d v="2024-07-23T00:00:00"/>
    <m/>
    <d v="2024-01-06T00:00:00"/>
    <x v="22"/>
    <n v="29"/>
  </r>
  <r>
    <n v="969"/>
    <s v="26.D.H.F."/>
    <s v="กัปตัน รัตนบุรี"/>
    <m/>
    <s v="ชาย"/>
    <n v="23"/>
    <n v="4"/>
    <s v="รับจ้าง,กรรมกร"/>
    <s v="232"/>
    <x v="14"/>
    <x v="76"/>
    <x v="21"/>
    <x v="3"/>
    <m/>
    <d v="2024-01-05T00:00:00"/>
    <d v="2024-01-10T00:00:00"/>
    <m/>
    <d v="2024-01-06T00:00:00"/>
    <x v="23"/>
    <n v="0"/>
  </r>
  <r>
    <n v="7117"/>
    <s v="26.D.H.F."/>
    <s v="วิลัดดา ปุยภูงา"/>
    <m/>
    <s v="หญิง"/>
    <n v="28"/>
    <n v="2"/>
    <s v="รับจ้าง,กรรมกร"/>
    <s v="144"/>
    <x v="6"/>
    <x v="77"/>
    <x v="46"/>
    <x v="0"/>
    <m/>
    <d v="2024-03-24T00:00:00"/>
    <d v="2024-03-24T00:00:00"/>
    <m/>
    <d v="2024-01-06T00:00:00"/>
    <x v="3"/>
    <n v="12"/>
  </r>
  <r>
    <n v="21148"/>
    <s v="26.D.H.F."/>
    <s v="ปฏิภาณ ประสานเณตร"/>
    <m/>
    <s v="ชาย"/>
    <n v="21"/>
    <n v="10"/>
    <s v="เกษตร"/>
    <s v="63/1"/>
    <x v="14"/>
    <x v="59"/>
    <x v="47"/>
    <x v="5"/>
    <m/>
    <d v="2024-07-20T00:00:00"/>
    <d v="2024-07-23T00:00:00"/>
    <m/>
    <d v="2024-01-06T00:00:00"/>
    <x v="22"/>
    <n v="29"/>
  </r>
  <r>
    <n v="21120"/>
    <s v="26.D.H.F."/>
    <s v="ชนิกานต์ วาสไธสง"/>
    <m/>
    <s v="หญิง"/>
    <n v="13"/>
    <n v="2"/>
    <s v="ไม่ทราบอาชีพ/ในปกครอง"/>
    <s v="20"/>
    <x v="6"/>
    <x v="78"/>
    <x v="48"/>
    <x v="0"/>
    <m/>
    <d v="2024-07-24T00:00:00"/>
    <d v="2024-07-24T00:00:00"/>
    <m/>
    <d v="2024-01-06T00:00:00"/>
    <x v="22"/>
    <n v="29"/>
  </r>
  <r>
    <n v="679"/>
    <s v="26.D.H.F."/>
    <s v="พันธวิศ ธรรมเสนา"/>
    <m/>
    <s v="ชาย"/>
    <n v="13"/>
    <n v="3"/>
    <s v="ไม่ทราบอาชีพ/ในปกครอง"/>
    <s v="196"/>
    <x v="12"/>
    <x v="79"/>
    <x v="49"/>
    <x v="15"/>
    <m/>
    <d v="2024-01-05T00:00:00"/>
    <d v="2024-01-05T00:00:00"/>
    <m/>
    <d v="2024-01-06T00:00:00"/>
    <x v="25"/>
    <n v="0"/>
  </r>
  <r>
    <n v="3673"/>
    <s v="26.D.H.F."/>
    <s v="ฉัตธพล   พรมลี"/>
    <m/>
    <s v="ชาย"/>
    <n v="17"/>
    <n v="7"/>
    <s v="ไม่ทราบอาชีพ/ในปกครอง"/>
    <s v="89"/>
    <x v="6"/>
    <x v="80"/>
    <x v="50"/>
    <x v="14"/>
    <m/>
    <d v="2024-01-12T00:00:00"/>
    <d v="2024-01-16T00:00:00"/>
    <m/>
    <d v="2024-01-06T00:00:00"/>
    <x v="20"/>
    <n v="1"/>
  </r>
  <r>
    <n v="19798"/>
    <s v="26.D.H.F."/>
    <s v="ศุภากร มะลิวรรณ"/>
    <m/>
    <s v="ชาย"/>
    <n v="14"/>
    <n v="10"/>
    <s v="นักเรียน"/>
    <s v="230"/>
    <x v="8"/>
    <x v="81"/>
    <x v="51"/>
    <x v="9"/>
    <m/>
    <d v="2024-07-12T00:00:00"/>
    <d v="2024-07-12T00:00:00"/>
    <m/>
    <d v="2024-01-06T00:00:00"/>
    <x v="9"/>
    <n v="27"/>
  </r>
  <r>
    <n v="20418"/>
    <s v="26.D.H.F."/>
    <s v="ธีรพัฒน์ พรรณสิงห์"/>
    <m/>
    <s v="ชาย"/>
    <n v="9"/>
    <n v="9"/>
    <s v="ไม่ทราบอาชีพ/ในปกครอง"/>
    <s v="235"/>
    <x v="3"/>
    <x v="82"/>
    <x v="5"/>
    <x v="3"/>
    <m/>
    <d v="2024-07-13T00:00:00"/>
    <d v="2024-07-18T00:00:00"/>
    <m/>
    <d v="2024-01-06T00:00:00"/>
    <x v="21"/>
    <n v="28"/>
  </r>
  <r>
    <n v="19577"/>
    <s v="26.D.H.F."/>
    <s v="นาฏภัทร กาบบัว"/>
    <m/>
    <s v="ชาย"/>
    <n v="2"/>
    <n v="11"/>
    <s v="ไม่ทราบอาชีพ/ในปกครอง"/>
    <s v="166"/>
    <x v="11"/>
    <x v="83"/>
    <x v="52"/>
    <x v="4"/>
    <m/>
    <d v="2024-07-11T00:00:00"/>
    <d v="2024-07-12T00:00:00"/>
    <m/>
    <d v="2024-01-06T00:00:00"/>
    <x v="9"/>
    <n v="27"/>
  </r>
  <r>
    <n v="9369"/>
    <s v="26.D.H.F."/>
    <s v="ประภาวดี สังฆมณี"/>
    <m/>
    <s v="หญิง"/>
    <n v="28"/>
    <n v="3"/>
    <s v="รับจ้าง,กรรมกร"/>
    <s v="196"/>
    <x v="0"/>
    <x v="84"/>
    <x v="53"/>
    <x v="5"/>
    <m/>
    <d v="2024-04-19T00:00:00"/>
    <d v="2024-04-22T00:00:00"/>
    <m/>
    <d v="2024-01-06T00:00:00"/>
    <x v="12"/>
    <n v="15"/>
  </r>
  <r>
    <n v="8949"/>
    <s v="26.D.H.F."/>
    <s v="อนุธิดา พรหมพักตร"/>
    <m/>
    <s v="หญิง"/>
    <n v="12"/>
    <n v="7"/>
    <s v="นักเรียน"/>
    <s v="155"/>
    <x v="11"/>
    <x v="85"/>
    <x v="7"/>
    <x v="5"/>
    <m/>
    <d v="2024-04-20T00:00:00"/>
    <d v="2024-04-21T00:00:00"/>
    <m/>
    <d v="2024-01-06T00:00:00"/>
    <x v="12"/>
    <n v="16"/>
  </r>
  <r>
    <n v="19471"/>
    <s v="26.D.H.F."/>
    <s v="นิกรณ์ ศรีวะรา"/>
    <m/>
    <s v="หญิง"/>
    <n v="41"/>
    <n v="1"/>
    <s v="งานบ้าน"/>
    <s v="87"/>
    <x v="10"/>
    <x v="38"/>
    <x v="22"/>
    <x v="3"/>
    <m/>
    <d v="2024-07-12T00:00:00"/>
    <d v="2024-07-12T00:00:00"/>
    <m/>
    <d v="2024-01-06T00:00:00"/>
    <x v="9"/>
    <n v="27"/>
  </r>
  <r>
    <n v="19340"/>
    <s v="26.D.H.F."/>
    <s v="เบญญาภา เติมวงษ์"/>
    <m/>
    <s v="หญิง"/>
    <n v="22"/>
    <n v="9"/>
    <s v="รับจ้าง,กรรมกร"/>
    <s v="130"/>
    <x v="17"/>
    <x v="86"/>
    <x v="54"/>
    <x v="10"/>
    <m/>
    <d v="2024-07-04T00:00:00"/>
    <d v="2024-07-08T00:00:00"/>
    <m/>
    <d v="2024-01-06T00:00:00"/>
    <x v="9"/>
    <n v="26"/>
  </r>
  <r>
    <n v="19296"/>
    <s v="26.D.H.F."/>
    <s v="อดิศักดิ์ ภักดีผล"/>
    <m/>
    <s v="ชาย"/>
    <n v="31"/>
    <n v="10"/>
    <s v="รับจ้าง,กรรมกร"/>
    <s v="215"/>
    <x v="17"/>
    <x v="86"/>
    <x v="54"/>
    <x v="10"/>
    <m/>
    <d v="2024-07-03T00:00:00"/>
    <d v="2024-07-06T00:00:00"/>
    <m/>
    <d v="2024-01-06T00:00:00"/>
    <x v="9"/>
    <n v="26"/>
  </r>
  <r>
    <n v="9495"/>
    <s v="26.D.H.F."/>
    <s v="นิธิพร นิลไชย์"/>
    <m/>
    <s v="หญิง"/>
    <n v="27"/>
    <n v="11"/>
    <s v="อื่นๆ"/>
    <s v="202"/>
    <x v="0"/>
    <x v="10"/>
    <x v="5"/>
    <x v="3"/>
    <m/>
    <d v="2024-04-17T00:00:00"/>
    <d v="2024-04-24T00:00:00"/>
    <m/>
    <d v="2024-01-06T00:00:00"/>
    <x v="12"/>
    <n v="15"/>
  </r>
  <r>
    <n v="19195"/>
    <s v="26.D.H.F."/>
    <s v="มนตรี ไชยคิรินทร์"/>
    <m/>
    <s v="ชาย"/>
    <n v="47"/>
    <n v="11"/>
    <s v="อื่นๆ"/>
    <s v="5/1"/>
    <x v="7"/>
    <x v="87"/>
    <x v="55"/>
    <x v="5"/>
    <m/>
    <d v="2024-07-04T00:00:00"/>
    <d v="2024-07-07T00:00:00"/>
    <m/>
    <d v="2024-01-06T00:00:00"/>
    <x v="9"/>
    <n v="26"/>
  </r>
  <r>
    <n v="3676"/>
    <s v="26.D.H.F."/>
    <s v="ปลื้มจิตร เสโน"/>
    <m/>
    <s v="หญิง"/>
    <n v="13"/>
    <n v="2"/>
    <s v="ไม่ทราบอาชีพ/ในปกครอง"/>
    <s v="39"/>
    <x v="2"/>
    <x v="88"/>
    <x v="29"/>
    <x v="14"/>
    <m/>
    <d v="2024-01-27T00:00:00"/>
    <d v="2024-01-28T00:00:00"/>
    <m/>
    <d v="2024-01-06T00:00:00"/>
    <x v="26"/>
    <n v="4"/>
  </r>
  <r>
    <n v="15339"/>
    <s v="26.D.H.F."/>
    <s v="คำปอนด์ อาษาธง"/>
    <m/>
    <s v="หญิง"/>
    <n v="51"/>
    <n v="0"/>
    <s v="ไม่ทราบอาชีพ/ในปกครอง"/>
    <s v="77"/>
    <x v="3"/>
    <x v="21"/>
    <x v="24"/>
    <x v="15"/>
    <m/>
    <d v="2024-06-06T00:00:00"/>
    <d v="2024-06-13T00:00:00"/>
    <m/>
    <d v="2024-01-06T00:00:00"/>
    <x v="10"/>
    <n v="22"/>
  </r>
  <r>
    <n v="9224"/>
    <s v="26.D.H.F."/>
    <s v="ณัฏฐกิตติ์ วงศ์ไชยา"/>
    <m/>
    <s v="ชาย"/>
    <n v="9"/>
    <n v="8"/>
    <s v="ไม่ทราบอาชีพ/ในปกครอง"/>
    <s v="166"/>
    <x v="17"/>
    <x v="89"/>
    <x v="22"/>
    <x v="3"/>
    <m/>
    <d v="2024-04-21T00:00:00"/>
    <d v="2024-04-24T00:00:00"/>
    <m/>
    <d v="2024-01-06T00:00:00"/>
    <x v="12"/>
    <n v="16"/>
  </r>
  <r>
    <n v="7101"/>
    <s v="26.D.H.F."/>
    <s v="อาทิตย์ แจ่มแจ้ง"/>
    <m/>
    <s v="ชาย"/>
    <n v="7"/>
    <n v="6"/>
    <s v="นักเรียน"/>
    <s v="25"/>
    <x v="12"/>
    <x v="44"/>
    <x v="0"/>
    <x v="0"/>
    <m/>
    <d v="2024-03-20T00:00:00"/>
    <d v="2024-03-22T00:00:00"/>
    <m/>
    <d v="2024-01-06T00:00:00"/>
    <x v="18"/>
    <n v="11"/>
  </r>
  <r>
    <n v="8973"/>
    <s v="26.D.H.F."/>
    <s v="เสาวคนธ์ โคตพรม"/>
    <m/>
    <s v="หญิง"/>
    <n v="23"/>
    <n v="7"/>
    <s v="ข้าราชการ"/>
    <s v="35"/>
    <x v="17"/>
    <x v="89"/>
    <x v="22"/>
    <x v="3"/>
    <m/>
    <d v="2024-04-22T00:00:00"/>
    <d v="2024-04-22T00:00:00"/>
    <m/>
    <d v="2024-01-06T00:00:00"/>
    <x v="12"/>
    <n v="16"/>
  </r>
  <r>
    <n v="20220"/>
    <s v="26.D.H.F."/>
    <s v="พิชชาชัย ศรีสุพรรณ"/>
    <m/>
    <s v="ชาย"/>
    <n v="28"/>
    <n v="10"/>
    <s v="รับจ้าง,กรรมกร"/>
    <s v="54"/>
    <x v="6"/>
    <x v="90"/>
    <x v="53"/>
    <x v="5"/>
    <m/>
    <d v="2024-07-09T00:00:00"/>
    <d v="2024-07-13T00:00:00"/>
    <m/>
    <d v="2024-01-06T00:00:00"/>
    <x v="21"/>
    <n v="27"/>
  </r>
  <r>
    <n v="9144"/>
    <s v="26.D.H.F."/>
    <s v="พีรวิชญ์ กัญญาคำ"/>
    <m/>
    <s v="ชาย"/>
    <n v="15"/>
    <n v="3"/>
    <s v="นักเรียน"/>
    <s v="90"/>
    <x v="16"/>
    <x v="91"/>
    <x v="56"/>
    <x v="0"/>
    <m/>
    <d v="2024-04-18T00:00:00"/>
    <d v="2024-04-19T00:00:00"/>
    <m/>
    <d v="2024-01-06T00:00:00"/>
    <x v="8"/>
    <n v="15"/>
  </r>
  <r>
    <n v="20218"/>
    <s v="26.D.H.F."/>
    <s v="อรปรียา ศรีประทุมวงศ์"/>
    <m/>
    <s v="หญิง"/>
    <n v="19"/>
    <n v="5"/>
    <s v="ไม่ทราบอาชีพ/ในปกครอง"/>
    <s v="234"/>
    <x v="3"/>
    <x v="92"/>
    <x v="57"/>
    <x v="17"/>
    <m/>
    <d v="2024-07-14T00:00:00"/>
    <d v="2024-07-14T00:00:00"/>
    <m/>
    <d v="2024-01-06T00:00:00"/>
    <x v="21"/>
    <n v="28"/>
  </r>
  <r>
    <n v="8241"/>
    <s v="26.D.H.F."/>
    <s v="ปนัตพงษ์ สัตยไพศาล"/>
    <m/>
    <s v="ชาย"/>
    <n v="37"/>
    <n v="6"/>
    <s v="ค้าขาย"/>
    <s v="559"/>
    <x v="12"/>
    <x v="73"/>
    <x v="1"/>
    <x v="0"/>
    <m/>
    <d v="2024-04-04T00:00:00"/>
    <d v="2024-04-09T00:00:00"/>
    <m/>
    <d v="2024-01-06T00:00:00"/>
    <x v="4"/>
    <n v="13"/>
  </r>
  <r>
    <n v="20123"/>
    <s v="26.D.H.F."/>
    <s v="มาริสา   ดงเย็น"/>
    <m/>
    <s v="หญิง"/>
    <n v="5"/>
    <n v="11"/>
    <s v="ไม่ทราบอาชีพ/ในปกครอง"/>
    <s v="9809"/>
    <x v="10"/>
    <x v="93"/>
    <x v="58"/>
    <x v="14"/>
    <m/>
    <d v="2024-07-11T00:00:00"/>
    <d v="2024-07-12T00:00:00"/>
    <m/>
    <d v="2024-01-06T00:00:00"/>
    <x v="9"/>
    <n v="27"/>
  </r>
  <r>
    <n v="20081"/>
    <s v="26.D.H.F."/>
    <s v="สัจจะวัช โพธิ์สุวรรณ"/>
    <m/>
    <s v="ชาย"/>
    <n v="11"/>
    <n v="3"/>
    <s v="นักเรียน"/>
    <s v="69"/>
    <x v="13"/>
    <x v="94"/>
    <x v="43"/>
    <x v="9"/>
    <m/>
    <d v="2024-07-17T00:00:00"/>
    <d v="2024-07-17T00:00:00"/>
    <m/>
    <d v="2024-01-06T00:00:00"/>
    <x v="21"/>
    <n v="28"/>
  </r>
  <r>
    <n v="9226"/>
    <s v="26.D.H.F."/>
    <s v="กัญจนา ท้าวบุตร"/>
    <m/>
    <s v="หญิง"/>
    <n v="45"/>
    <n v="5"/>
    <s v="รับจ้าง,กรรมกร"/>
    <s v="104"/>
    <x v="3"/>
    <x v="95"/>
    <x v="59"/>
    <x v="12"/>
    <m/>
    <d v="2024-04-20T00:00:00"/>
    <d v="2024-04-24T00:00:00"/>
    <m/>
    <d v="2024-01-06T00:00:00"/>
    <x v="12"/>
    <n v="16"/>
  </r>
  <r>
    <n v="19974"/>
    <s v="26.D.H.F."/>
    <s v="เดือนชนะ ต้นคำ"/>
    <m/>
    <s v="หญิง"/>
    <n v="0"/>
    <n v="0"/>
    <s v="รับจ้าง,กรรมกร"/>
    <s v="80"/>
    <x v="10"/>
    <x v="15"/>
    <x v="14"/>
    <x v="8"/>
    <m/>
    <d v="2024-07-08T00:00:00"/>
    <d v="2024-07-12T00:00:00"/>
    <m/>
    <d v="2024-01-06T00:00:00"/>
    <x v="9"/>
    <n v="27"/>
  </r>
  <r>
    <n v="20033"/>
    <s v="26.D.H.F."/>
    <s v="จารุพร พรมศิริเดช"/>
    <m/>
    <s v="หญิง"/>
    <n v="49"/>
    <n v="10"/>
    <s v="ไม่ทราบอาชีพ/ในปกครอง"/>
    <s v="39"/>
    <x v="17"/>
    <x v="96"/>
    <x v="60"/>
    <x v="10"/>
    <m/>
    <d v="2024-07-10T00:00:00"/>
    <d v="2024-07-10T00:00:00"/>
    <m/>
    <d v="2024-01-06T00:00:00"/>
    <x v="9"/>
    <n v="27"/>
  </r>
  <r>
    <n v="2993"/>
    <s v="26.D.H.F."/>
    <s v="มงคล ดาวเรือง"/>
    <m/>
    <s v="ชาย"/>
    <n v="23"/>
    <n v="5"/>
    <s v="ไม่ทราบอาชีพ/ในปกครอง"/>
    <s v="80/3"/>
    <x v="0"/>
    <x v="21"/>
    <x v="17"/>
    <x v="11"/>
    <m/>
    <d v="2024-01-29T00:00:00"/>
    <d v="2024-01-29T00:00:00"/>
    <m/>
    <d v="2024-01-06T00:00:00"/>
    <x v="26"/>
    <n v="4"/>
  </r>
  <r>
    <n v="20120"/>
    <s v="26.D.H.F."/>
    <s v="ลำเรียน   ซูซูกิ"/>
    <m/>
    <s v="หญิง"/>
    <n v="59"/>
    <n v="0"/>
    <s v="เกษตร"/>
    <s v="94"/>
    <x v="12"/>
    <x v="97"/>
    <x v="58"/>
    <x v="14"/>
    <m/>
    <d v="2024-07-09T00:00:00"/>
    <d v="2024-07-09T00:00:00"/>
    <m/>
    <d v="2024-01-06T00:00:00"/>
    <x v="9"/>
    <n v="27"/>
  </r>
  <r>
    <n v="19271"/>
    <s v="27.D.H.F.shock syndrome"/>
    <s v="อนงค์ แสงใสรัตน์"/>
    <m/>
    <s v="หญิง"/>
    <n v="44"/>
    <n v="4"/>
    <s v="งานบ้าน"/>
    <s v="100"/>
    <x v="10"/>
    <x v="38"/>
    <x v="22"/>
    <x v="3"/>
    <m/>
    <d v="2024-07-09T00:00:00"/>
    <d v="2024-07-09T00:00:00"/>
    <m/>
    <d v="2024-01-06T00:00:00"/>
    <x v="9"/>
    <n v="27"/>
  </r>
  <r>
    <n v="19621"/>
    <s v="27.D.H.F.shock syndrome"/>
    <s v="ธนกฤต   จันทะนาม"/>
    <m/>
    <s v="ชาย"/>
    <n v="4"/>
    <n v="0"/>
    <s v="ไม่ทราบอาชีพ/ในปกครอง"/>
    <s v="76"/>
    <x v="0"/>
    <x v="98"/>
    <x v="61"/>
    <x v="16"/>
    <m/>
    <d v="2024-07-04T00:00:00"/>
    <d v="2024-07-08T00:00:00"/>
    <m/>
    <d v="2024-01-06T00:00:00"/>
    <x v="9"/>
    <n v="26"/>
  </r>
  <r>
    <n v="20678"/>
    <s v="27.D.H.F.shock syndrome"/>
    <s v="ลลิดา   ทองเสนา"/>
    <m/>
    <s v="หญิง"/>
    <n v="7"/>
    <n v="1"/>
    <s v="ไม่ทราบอาชีพ/ในปกครอง"/>
    <s v="81"/>
    <x v="12"/>
    <x v="99"/>
    <x v="62"/>
    <x v="16"/>
    <m/>
    <d v="2024-07-19T00:00:00"/>
    <d v="2024-07-21T00:00:00"/>
    <m/>
    <d v="2024-01-06T00:00:00"/>
    <x v="22"/>
    <n v="28"/>
  </r>
  <r>
    <n v="4943"/>
    <s v="27.D.H.F.shock syndrome"/>
    <s v="รัตติญา เมืองนาม"/>
    <m/>
    <s v="หญิง"/>
    <n v="42"/>
    <n v="11"/>
    <s v="ค้าขาย"/>
    <s v="63"/>
    <x v="3"/>
    <x v="3"/>
    <x v="3"/>
    <x v="1"/>
    <m/>
    <d v="2024-02-07T00:00:00"/>
    <d v="2024-02-14T00:00:00"/>
    <m/>
    <d v="2024-01-06T00:00:00"/>
    <x v="0"/>
    <n v="5"/>
  </r>
  <r>
    <n v="7198"/>
    <s v="66.Dengue fever"/>
    <s v="ศศิประภา ปัญญาเริง"/>
    <m/>
    <s v="หญิง"/>
    <n v="9"/>
    <n v="4"/>
    <s v="ไม่ทราบอาชีพ/ในปกครอง"/>
    <s v="102"/>
    <x v="12"/>
    <x v="79"/>
    <x v="49"/>
    <x v="15"/>
    <m/>
    <d v="2024-03-18T00:00:00"/>
    <d v="2024-03-20T00:00:00"/>
    <m/>
    <d v="2024-01-06T00:00:00"/>
    <x v="18"/>
    <n v="11"/>
  </r>
  <r>
    <n v="7151"/>
    <s v="66.Dengue fever"/>
    <s v="ปิยะนุช ชาภักดี"/>
    <m/>
    <s v="หญิง"/>
    <n v="26"/>
    <n v="0"/>
    <s v="นักเรียน"/>
    <s v="160"/>
    <x v="0"/>
    <x v="59"/>
    <x v="10"/>
    <x v="7"/>
    <m/>
    <d v="2024-03-20T00:00:00"/>
    <d v="2024-03-20T00:00:00"/>
    <m/>
    <d v="2024-01-06T00:00:00"/>
    <x v="18"/>
    <n v="11"/>
  </r>
  <r>
    <n v="7153"/>
    <s v="66.Dengue fever"/>
    <s v="แพรนภา อ่อนหญิง"/>
    <m/>
    <s v="หญิง"/>
    <n v="16"/>
    <n v="5"/>
    <s v="นักเรียน"/>
    <s v="123"/>
    <x v="5"/>
    <x v="11"/>
    <x v="10"/>
    <x v="7"/>
    <m/>
    <d v="2024-03-23T00:00:00"/>
    <d v="2024-03-23T00:00:00"/>
    <m/>
    <d v="2024-01-06T00:00:00"/>
    <x v="3"/>
    <n v="12"/>
  </r>
  <r>
    <n v="7240"/>
    <s v="66.Dengue fever"/>
    <s v="ภูริพัฒน์ สุขจันทร์"/>
    <m/>
    <s v="ชาย"/>
    <n v="1"/>
    <n v="6"/>
    <s v="ไม่ทราบอาชีพ/ในปกครอง"/>
    <s v="67"/>
    <x v="3"/>
    <x v="100"/>
    <x v="63"/>
    <x v="17"/>
    <m/>
    <d v="2024-03-23T00:00:00"/>
    <d v="2024-03-23T00:00:00"/>
    <m/>
    <d v="2024-01-06T00:00:00"/>
    <x v="3"/>
    <n v="12"/>
  </r>
  <r>
    <n v="7147"/>
    <s v="66.Dengue fever"/>
    <s v="วรรณภา หงส์พันธุ์"/>
    <m/>
    <s v="หญิง"/>
    <n v="36"/>
    <n v="5"/>
    <s v="รับจ้าง,กรรมกร"/>
    <s v="7"/>
    <x v="5"/>
    <x v="11"/>
    <x v="10"/>
    <x v="7"/>
    <m/>
    <d v="2024-03-14T00:00:00"/>
    <d v="2024-03-19T00:00:00"/>
    <m/>
    <d v="2024-01-06T00:00:00"/>
    <x v="18"/>
    <n v="10"/>
  </r>
  <r>
    <n v="7255"/>
    <s v="66.Dengue fever"/>
    <s v="สมาน บัวเลิง"/>
    <m/>
    <s v="ชาย"/>
    <n v="78"/>
    <n v="2"/>
    <s v="เกษตร"/>
    <s v="4"/>
    <x v="13"/>
    <x v="101"/>
    <x v="25"/>
    <x v="13"/>
    <m/>
    <d v="2024-03-14T00:00:00"/>
    <d v="2024-03-21T00:00:00"/>
    <m/>
    <d v="2024-01-06T00:00:00"/>
    <x v="18"/>
    <n v="10"/>
  </r>
  <r>
    <n v="7959"/>
    <s v="66.Dengue fever"/>
    <s v="ชานนท์ ทิพศาลา"/>
    <m/>
    <s v="ชาย"/>
    <n v="17"/>
    <n v="8"/>
    <s v="รับจ้าง,กรรมกร"/>
    <s v="68"/>
    <x v="6"/>
    <x v="102"/>
    <x v="59"/>
    <x v="12"/>
    <m/>
    <d v="2024-03-31T00:00:00"/>
    <d v="2024-04-07T00:00:00"/>
    <m/>
    <d v="2024-01-06T00:00:00"/>
    <x v="4"/>
    <n v="13"/>
  </r>
  <r>
    <n v="8625"/>
    <s v="66.Dengue fever"/>
    <s v="ก้องภพ ใจช่วง"/>
    <m/>
    <s v="ชาย"/>
    <n v="12"/>
    <n v="8"/>
    <s v="ไม่ทราบอาชีพ/ในปกครอง"/>
    <s v="106"/>
    <x v="11"/>
    <x v="103"/>
    <x v="64"/>
    <x v="16"/>
    <m/>
    <d v="2024-04-09T00:00:00"/>
    <d v="2024-04-10T00:00:00"/>
    <m/>
    <d v="2024-01-06T00:00:00"/>
    <x v="4"/>
    <n v="14"/>
  </r>
  <r>
    <n v="8624"/>
    <s v="66.Dengue fever"/>
    <s v="ชลดา บุญชัยมาตย์"/>
    <m/>
    <s v="หญิง"/>
    <n v="58"/>
    <n v="8"/>
    <s v="รับจ้าง,กรรมกร"/>
    <s v="159"/>
    <x v="5"/>
    <x v="104"/>
    <x v="65"/>
    <x v="17"/>
    <m/>
    <d v="2024-04-11T00:00:00"/>
    <d v="2024-04-11T00:00:00"/>
    <m/>
    <d v="2024-01-06T00:00:00"/>
    <x v="4"/>
    <n v="14"/>
  </r>
  <r>
    <n v="8446"/>
    <s v="66.Dengue fever"/>
    <s v="ศิริขวัญ โอชาผล"/>
    <m/>
    <s v="หญิง"/>
    <n v="30"/>
    <n v="8"/>
    <s v="ไม่ทราบอาชีพ/ในปกครอง"/>
    <s v="251"/>
    <x v="9"/>
    <x v="105"/>
    <x v="22"/>
    <x v="3"/>
    <m/>
    <d v="2024-04-16T00:00:00"/>
    <d v="2024-04-16T00:00:00"/>
    <m/>
    <d v="2024-01-06T00:00:00"/>
    <x v="8"/>
    <n v="15"/>
  </r>
  <r>
    <n v="8443"/>
    <s v="66.Dengue fever"/>
    <s v="วริศยา เฟื่องขจร"/>
    <m/>
    <s v="หญิง"/>
    <n v="13"/>
    <n v="7"/>
    <s v="งานบ้าน"/>
    <s v="147"/>
    <x v="3"/>
    <x v="28"/>
    <x v="22"/>
    <x v="3"/>
    <m/>
    <d v="2024-04-12T00:00:00"/>
    <d v="2024-04-12T00:00:00"/>
    <m/>
    <d v="2024-01-06T00:00:00"/>
    <x v="4"/>
    <n v="14"/>
  </r>
  <r>
    <n v="8368"/>
    <s v="66.Dengue fever"/>
    <s v="เมธี แซ่เตีย"/>
    <m/>
    <s v="ชาย"/>
    <n v="14"/>
    <n v="1"/>
    <s v="นักเรียน"/>
    <s v="3"/>
    <x v="6"/>
    <x v="102"/>
    <x v="59"/>
    <x v="12"/>
    <m/>
    <d v="2024-04-13T00:00:00"/>
    <d v="2024-04-15T00:00:00"/>
    <m/>
    <d v="2024-01-06T00:00:00"/>
    <x v="8"/>
    <n v="15"/>
  </r>
  <r>
    <n v="8246"/>
    <s v="66.Dengue fever"/>
    <s v="ศิริกัญญา ทิพอาจ"/>
    <m/>
    <s v="หญิง"/>
    <n v="10"/>
    <n v="5"/>
    <s v="ไม่ทราบอาชีพ/ในปกครอง"/>
    <s v="19"/>
    <x v="6"/>
    <x v="102"/>
    <x v="59"/>
    <x v="12"/>
    <m/>
    <d v="2024-04-08T00:00:00"/>
    <d v="2024-04-12T00:00:00"/>
    <m/>
    <d v="2024-01-06T00:00:00"/>
    <x v="4"/>
    <n v="14"/>
  </r>
  <r>
    <n v="8200"/>
    <s v="66.Dengue fever"/>
    <s v="ปกรณ์ธรรม พลเยี่ยม"/>
    <m/>
    <s v="ชาย"/>
    <n v="11"/>
    <n v="7"/>
    <s v="ไม่ทราบอาชีพ/ในปกครอง"/>
    <s v="57"/>
    <x v="3"/>
    <x v="95"/>
    <x v="59"/>
    <x v="12"/>
    <m/>
    <d v="2024-04-08T00:00:00"/>
    <d v="2024-04-11T00:00:00"/>
    <m/>
    <d v="2024-01-06T00:00:00"/>
    <x v="4"/>
    <n v="14"/>
  </r>
  <r>
    <n v="8199"/>
    <s v="66.Dengue fever"/>
    <s v="ธนศร พลเยี่ยม"/>
    <m/>
    <s v="ชาย"/>
    <n v="11"/>
    <n v="7"/>
    <s v="นักเรียน"/>
    <s v="57"/>
    <x v="3"/>
    <x v="95"/>
    <x v="59"/>
    <x v="12"/>
    <m/>
    <d v="2024-04-05T00:00:00"/>
    <d v="2024-04-10T00:00:00"/>
    <m/>
    <d v="2024-01-06T00:00:00"/>
    <x v="4"/>
    <n v="13"/>
  </r>
  <r>
    <n v="8195"/>
    <s v="66.Dengue fever"/>
    <s v="ประดิษ วะลัยใจ"/>
    <m/>
    <s v="ชาย"/>
    <n v="46"/>
    <n v="2"/>
    <s v="เกษตร"/>
    <s v="16"/>
    <x v="0"/>
    <x v="10"/>
    <x v="5"/>
    <x v="3"/>
    <m/>
    <d v="2024-04-05T00:00:00"/>
    <d v="2024-04-10T00:00:00"/>
    <m/>
    <d v="2024-01-06T00:00:00"/>
    <x v="4"/>
    <n v="13"/>
  </r>
  <r>
    <n v="8120"/>
    <s v="66.Dengue fever"/>
    <s v="GEZINUS WILLEM ALBERT KLEIN VELDINK"/>
    <m/>
    <s v="ชาย"/>
    <n v="58"/>
    <n v="2"/>
    <s v="ไม่ทราบอาชีพ/ในปกครอง"/>
    <s v="40"/>
    <x v="5"/>
    <x v="11"/>
    <x v="10"/>
    <x v="7"/>
    <m/>
    <d v="2024-03-30T00:00:00"/>
    <d v="2024-04-01T00:00:00"/>
    <m/>
    <d v="2024-01-06T00:00:00"/>
    <x v="7"/>
    <n v="13"/>
  </r>
  <r>
    <n v="7960"/>
    <s v="66.Dengue fever"/>
    <s v="กมลทิพย์ แสงจันดา"/>
    <m/>
    <s v="หญิง"/>
    <n v="18"/>
    <n v="1"/>
    <s v="นักเรียน"/>
    <s v="96"/>
    <x v="3"/>
    <x v="95"/>
    <x v="59"/>
    <x v="12"/>
    <m/>
    <d v="2024-04-06T00:00:00"/>
    <d v="2024-04-07T00:00:00"/>
    <m/>
    <d v="2024-01-06T00:00:00"/>
    <x v="4"/>
    <n v="14"/>
  </r>
  <r>
    <n v="7887"/>
    <s v="66.Dengue fever"/>
    <s v="อภิชญานันท์ พรจิรวัฒน์"/>
    <m/>
    <s v="หญิง"/>
    <n v="14"/>
    <n v="5"/>
    <s v="นักเรียน"/>
    <s v="9"/>
    <x v="14"/>
    <x v="106"/>
    <x v="59"/>
    <x v="12"/>
    <m/>
    <d v="2024-04-02T00:00:00"/>
    <d v="2024-04-05T00:00:00"/>
    <m/>
    <d v="2024-01-06T00:00:00"/>
    <x v="7"/>
    <n v="13"/>
  </r>
  <r>
    <n v="7675"/>
    <s v="66.Dengue fever"/>
    <s v="ชนัญญา พูลดำริห์"/>
    <m/>
    <s v="หญิง"/>
    <n v="16"/>
    <n v="11"/>
    <s v="ไม่ทราบอาชีพ/ในปกครอง"/>
    <s v="41"/>
    <x v="12"/>
    <x v="44"/>
    <x v="0"/>
    <x v="0"/>
    <m/>
    <d v="2024-03-28T00:00:00"/>
    <d v="2024-04-02T00:00:00"/>
    <m/>
    <d v="2024-01-06T00:00:00"/>
    <x v="7"/>
    <n v="12"/>
  </r>
  <r>
    <n v="7672"/>
    <s v="66.Dengue fever"/>
    <s v="นิจฐากร ช่างแกะ"/>
    <m/>
    <s v="หญิง"/>
    <n v="10"/>
    <n v="2"/>
    <s v="ไม่ทราบอาชีพ/ในปกครอง"/>
    <s v="92"/>
    <x v="12"/>
    <x v="44"/>
    <x v="0"/>
    <x v="0"/>
    <m/>
    <d v="2024-03-31T00:00:00"/>
    <d v="2024-03-31T00:00:00"/>
    <m/>
    <d v="2024-01-06T00:00:00"/>
    <x v="7"/>
    <n v="13"/>
  </r>
  <r>
    <n v="7671"/>
    <s v="66.Dengue fever"/>
    <s v="ภูรวิชญ์ รัตนศรี"/>
    <m/>
    <s v="ชาย"/>
    <n v="13"/>
    <n v="5"/>
    <s v="ไม่ทราบอาชีพ/ในปกครอง"/>
    <s v="73"/>
    <x v="3"/>
    <x v="90"/>
    <x v="56"/>
    <x v="0"/>
    <m/>
    <d v="2024-03-27T00:00:00"/>
    <d v="2024-03-28T00:00:00"/>
    <m/>
    <d v="2024-01-06T00:00:00"/>
    <x v="3"/>
    <n v="12"/>
  </r>
  <r>
    <n v="7670"/>
    <s v="66.Dengue fever"/>
    <s v="ธันยพร สุขแสง"/>
    <m/>
    <s v="หญิง"/>
    <n v="10"/>
    <n v="3"/>
    <s v="ไม่ทราบอาชีพ/ในปกครอง"/>
    <s v="27"/>
    <x v="12"/>
    <x v="44"/>
    <x v="0"/>
    <x v="0"/>
    <m/>
    <d v="2024-03-27T00:00:00"/>
    <d v="2024-03-28T00:00:00"/>
    <m/>
    <d v="2024-01-06T00:00:00"/>
    <x v="3"/>
    <n v="12"/>
  </r>
  <r>
    <n v="7669"/>
    <s v="66.Dengue fever"/>
    <s v="พชร จันที"/>
    <m/>
    <s v="ชาย"/>
    <n v="9"/>
    <n v="10"/>
    <s v="ไม่ทราบอาชีพ/ในปกครอง"/>
    <s v="25"/>
    <x v="12"/>
    <x v="44"/>
    <x v="0"/>
    <x v="0"/>
    <m/>
    <d v="2024-03-27T00:00:00"/>
    <d v="2024-03-27T00:00:00"/>
    <m/>
    <d v="2024-01-06T00:00:00"/>
    <x v="3"/>
    <n v="12"/>
  </r>
  <r>
    <n v="7668"/>
    <s v="66.Dengue fever"/>
    <s v="ปิยะวัชร์ มูลรัตน์"/>
    <m/>
    <s v="ชาย"/>
    <n v="14"/>
    <n v="9"/>
    <s v="ไม่ทราบอาชีพ/ในปกครอง"/>
    <s v="70"/>
    <x v="15"/>
    <x v="52"/>
    <x v="1"/>
    <x v="0"/>
    <m/>
    <d v="2024-03-12T00:00:00"/>
    <d v="2024-03-18T00:00:00"/>
    <m/>
    <d v="2024-01-06T00:00:00"/>
    <x v="18"/>
    <n v="10"/>
  </r>
  <r>
    <n v="7569"/>
    <s v="66.Dengue fever"/>
    <s v="พัชรพร ชมบุตรศรี"/>
    <m/>
    <s v="หญิง"/>
    <n v="12"/>
    <n v="1"/>
    <s v="นักเรียน"/>
    <s v="92"/>
    <x v="16"/>
    <x v="63"/>
    <x v="15"/>
    <x v="9"/>
    <m/>
    <d v="2024-03-29T00:00:00"/>
    <d v="2024-03-31T00:00:00"/>
    <m/>
    <d v="2024-01-06T00:00:00"/>
    <x v="7"/>
    <n v="12"/>
  </r>
  <r>
    <n v="7408"/>
    <s v="66.Dengue fever"/>
    <s v="พัฒนศักดิ์ น้ำคำ"/>
    <m/>
    <s v="ชาย"/>
    <n v="5"/>
    <n v="10"/>
    <s v="ไม่ทราบอาชีพ/ในปกครอง"/>
    <s v="113"/>
    <x v="17"/>
    <x v="89"/>
    <x v="22"/>
    <x v="3"/>
    <m/>
    <d v="2024-03-24T00:00:00"/>
    <d v="2024-03-28T00:00:00"/>
    <m/>
    <d v="2024-01-06T00:00:00"/>
    <x v="3"/>
    <n v="12"/>
  </r>
  <r>
    <n v="7407"/>
    <s v="66.Dengue fever"/>
    <s v="ดุลยวัตร ไชยธงรัตน์"/>
    <m/>
    <s v="ชาย"/>
    <n v="26"/>
    <n v="11"/>
    <s v="ไม่ทราบอาชีพ/ในปกครอง"/>
    <s v="13"/>
    <x v="14"/>
    <x v="107"/>
    <x v="5"/>
    <x v="3"/>
    <m/>
    <d v="2024-03-26T00:00:00"/>
    <d v="2024-03-29T00:00:00"/>
    <m/>
    <d v="2024-01-06T00:00:00"/>
    <x v="3"/>
    <n v="12"/>
  </r>
  <r>
    <n v="8054"/>
    <s v="66.Dengue fever"/>
    <s v="อาทิชา อนันตภูมิ"/>
    <m/>
    <s v="หญิง"/>
    <n v="29"/>
    <n v="8"/>
    <s v="รับจ้าง,กรรมกร"/>
    <s v="67"/>
    <x v="3"/>
    <x v="95"/>
    <x v="59"/>
    <x v="12"/>
    <m/>
    <d v="2024-04-07T00:00:00"/>
    <d v="2024-04-09T00:00:00"/>
    <m/>
    <d v="2024-01-06T00:00:00"/>
    <x v="4"/>
    <n v="14"/>
  </r>
  <r>
    <n v="4636"/>
    <s v="66.Dengue fever"/>
    <s v="พรรณกร ผิวพรรณ์"/>
    <m/>
    <s v="ชาย"/>
    <n v="40"/>
    <n v="0"/>
    <s v="ทหาร,ตำรวจ"/>
    <s v="112"/>
    <x v="5"/>
    <x v="108"/>
    <x v="66"/>
    <x v="11"/>
    <m/>
    <d v="2024-02-16T00:00:00"/>
    <d v="2024-02-16T00:00:00"/>
    <m/>
    <d v="2024-01-06T00:00:00"/>
    <x v="0"/>
    <n v="6"/>
  </r>
  <r>
    <n v="3416"/>
    <s v="66.Dengue fever"/>
    <s v="กชกาญจน์ แก้วหิน"/>
    <m/>
    <s v="หญิง"/>
    <n v="10"/>
    <n v="4"/>
    <s v="ไม่ทราบอาชีพ/ในปกครอง"/>
    <s v="90"/>
    <x v="12"/>
    <x v="79"/>
    <x v="49"/>
    <x v="15"/>
    <m/>
    <d v="2024-02-19T00:00:00"/>
    <d v="2024-02-19T00:00:00"/>
    <m/>
    <d v="2024-01-06T00:00:00"/>
    <x v="1"/>
    <n v="7"/>
  </r>
  <r>
    <n v="3571"/>
    <s v="66.Dengue fever"/>
    <s v="ธัญญาภรณ์ ดงยางวัน"/>
    <m/>
    <s v="หญิง"/>
    <n v="11"/>
    <n v="4"/>
    <s v="ไม่ทราบอาชีพ/ในปกครอง"/>
    <s v="34"/>
    <x v="12"/>
    <x v="109"/>
    <x v="67"/>
    <x v="1"/>
    <m/>
    <d v="2024-02-02T00:00:00"/>
    <d v="2024-02-06T00:00:00"/>
    <m/>
    <d v="2024-01-06T00:00:00"/>
    <x v="27"/>
    <n v="4"/>
  </r>
  <r>
    <n v="3670"/>
    <s v="66.Dengue fever"/>
    <s v="ภูธิป โคตุเคน"/>
    <m/>
    <s v="ชาย"/>
    <n v="15"/>
    <n v="8"/>
    <s v="นักเรียน"/>
    <s v="114"/>
    <x v="2"/>
    <x v="50"/>
    <x v="26"/>
    <x v="3"/>
    <m/>
    <d v="2024-02-01T00:00:00"/>
    <d v="2024-02-04T00:00:00"/>
    <m/>
    <d v="2024-01-06T00:00:00"/>
    <x v="27"/>
    <n v="4"/>
  </r>
  <r>
    <n v="3674"/>
    <s v="66.Dengue fever"/>
    <s v="สหัสเนตร  เสโน"/>
    <m/>
    <s v="ชาย"/>
    <n v="6"/>
    <n v="8"/>
    <s v="ไม่ทราบอาชีพ/ในปกครอง"/>
    <s v="39"/>
    <x v="2"/>
    <x v="88"/>
    <x v="29"/>
    <x v="14"/>
    <m/>
    <d v="2024-01-10T00:00:00"/>
    <d v="2024-01-11T00:00:00"/>
    <m/>
    <d v="2024-01-06T00:00:00"/>
    <x v="23"/>
    <n v="1"/>
  </r>
  <r>
    <n v="3936"/>
    <s v="66.Dengue fever"/>
    <s v="หัทยา ทองทา"/>
    <m/>
    <s v="หญิง"/>
    <n v="27"/>
    <n v="10"/>
    <s v="รับจ้าง,กรรมกร"/>
    <s v="152"/>
    <x v="3"/>
    <x v="3"/>
    <x v="3"/>
    <x v="1"/>
    <m/>
    <d v="2024-02-04T00:00:00"/>
    <d v="2024-02-08T00:00:00"/>
    <m/>
    <d v="2024-01-06T00:00:00"/>
    <x v="27"/>
    <n v="5"/>
  </r>
  <r>
    <n v="3942"/>
    <s v="66.Dengue fever"/>
    <s v="ณัชชา ตาลสันต์"/>
    <m/>
    <s v="หญิง"/>
    <n v="15"/>
    <n v="9"/>
    <s v="นักเรียน"/>
    <s v="193"/>
    <x v="16"/>
    <x v="110"/>
    <x v="68"/>
    <x v="12"/>
    <m/>
    <d v="2024-02-05T00:00:00"/>
    <d v="2024-02-09T00:00:00"/>
    <m/>
    <d v="2024-01-06T00:00:00"/>
    <x v="27"/>
    <n v="5"/>
  </r>
  <r>
    <n v="4409"/>
    <s v="66.Dengue fever"/>
    <s v="เกียรติชัย ศรีแสง"/>
    <m/>
    <s v="ชาย"/>
    <n v="11"/>
    <n v="9"/>
    <s v="นักเรียน"/>
    <s v="215"/>
    <x v="13"/>
    <x v="111"/>
    <x v="69"/>
    <x v="1"/>
    <m/>
    <d v="2024-03-13T00:00:00"/>
    <d v="2024-03-16T00:00:00"/>
    <m/>
    <d v="2024-01-06T00:00:00"/>
    <x v="18"/>
    <n v="10"/>
  </r>
  <r>
    <n v="2787"/>
    <s v="66.Dengue fever"/>
    <s v="ณัชชวกร ผ่องนิคม"/>
    <m/>
    <s v="ชาย"/>
    <n v="7"/>
    <n v="8"/>
    <s v="นักเรียน"/>
    <s v="232"/>
    <x v="5"/>
    <x v="112"/>
    <x v="70"/>
    <x v="5"/>
    <m/>
    <d v="2024-01-22T00:00:00"/>
    <d v="2024-01-22T00:00:00"/>
    <m/>
    <d v="2024-01-06T00:00:00"/>
    <x v="14"/>
    <n v="3"/>
  </r>
  <r>
    <n v="4726"/>
    <s v="66.Dengue fever"/>
    <s v="เรวดี เหมัง"/>
    <m/>
    <s v="หญิง"/>
    <n v="34"/>
    <n v="6"/>
    <s v="รับจ้าง,กรรมกร"/>
    <s v="225"/>
    <x v="17"/>
    <x v="113"/>
    <x v="3"/>
    <x v="1"/>
    <m/>
    <d v="2024-02-16T00:00:00"/>
    <d v="2024-02-16T00:00:00"/>
    <m/>
    <d v="2024-01-06T00:00:00"/>
    <x v="0"/>
    <n v="6"/>
  </r>
  <r>
    <n v="4729"/>
    <s v="66.Dengue fever"/>
    <s v="ชนะเทพ ศรีวิสุทธิ์"/>
    <m/>
    <s v="ชาย"/>
    <n v="8"/>
    <n v="1"/>
    <s v="นักเรียน"/>
    <s v="33"/>
    <x v="3"/>
    <x v="114"/>
    <x v="71"/>
    <x v="1"/>
    <m/>
    <d v="2024-02-05T00:00:00"/>
    <d v="2024-02-05T00:00:00"/>
    <m/>
    <d v="2024-01-06T00:00:00"/>
    <x v="27"/>
    <n v="5"/>
  </r>
  <r>
    <n v="4852"/>
    <s v="66.Dengue fever"/>
    <s v="ฐิติกาญจน์ ยอดคำ"/>
    <m/>
    <s v="หญิง"/>
    <n v="45"/>
    <n v="1"/>
    <s v="รับจ้าง,กรรมกร"/>
    <s v="121"/>
    <x v="8"/>
    <x v="115"/>
    <x v="72"/>
    <x v="8"/>
    <m/>
    <d v="2024-02-03T00:00:00"/>
    <d v="2024-02-05T00:00:00"/>
    <m/>
    <d v="2024-01-06T00:00:00"/>
    <x v="27"/>
    <n v="5"/>
  </r>
  <r>
    <n v="4939"/>
    <s v="66.Dengue fever"/>
    <s v="รดาวรินทร์ คำกว้าง"/>
    <m/>
    <s v="หญิง"/>
    <n v="2"/>
    <n v="11"/>
    <s v="ไม่ทราบอาชีพ/ในปกครอง"/>
    <s v="62"/>
    <x v="0"/>
    <x v="116"/>
    <x v="73"/>
    <x v="0"/>
    <m/>
    <d v="2024-01-27T00:00:00"/>
    <d v="2024-01-28T00:00:00"/>
    <m/>
    <d v="2024-01-06T00:00:00"/>
    <x v="26"/>
    <n v="4"/>
  </r>
  <r>
    <n v="4940"/>
    <s v="66.Dengue fever"/>
    <s v="อรทัย วงศ์ณรัตน์"/>
    <m/>
    <s v="ชาย"/>
    <n v="63"/>
    <n v="7"/>
    <s v="ไม่ทราบอาชีพ/ในปกครอง"/>
    <s v="77"/>
    <x v="6"/>
    <x v="117"/>
    <x v="1"/>
    <x v="0"/>
    <m/>
    <d v="2024-02-02T00:00:00"/>
    <d v="2024-02-05T00:00:00"/>
    <m/>
    <d v="2024-01-06T00:00:00"/>
    <x v="27"/>
    <n v="4"/>
  </r>
  <r>
    <n v="5600"/>
    <s v="66.Dengue fever"/>
    <s v="ธนา โปร่งพรมมา"/>
    <m/>
    <s v="ชาย"/>
    <n v="10"/>
    <n v="7"/>
    <s v="ไม่ทราบอาชีพ/ในปกครอง"/>
    <s v="8"/>
    <x v="12"/>
    <x v="118"/>
    <x v="25"/>
    <x v="3"/>
    <m/>
    <d v="2024-02-14T00:00:00"/>
    <d v="2024-02-19T00:00:00"/>
    <m/>
    <d v="2024-01-06T00:00:00"/>
    <x v="1"/>
    <n v="6"/>
  </r>
  <r>
    <n v="3946"/>
    <s v="66.Dengue fever"/>
    <s v="ศุภโชติ เทียมสิงห์"/>
    <m/>
    <s v="ชาย"/>
    <n v="10"/>
    <n v="10"/>
    <s v="ไม่ทราบอาชีพ/ในปกครอง"/>
    <s v="41/1"/>
    <x v="11"/>
    <x v="119"/>
    <x v="9"/>
    <x v="1"/>
    <m/>
    <d v="2024-02-06T00:00:00"/>
    <d v="2024-02-09T00:00:00"/>
    <m/>
    <d v="2024-01-06T00:00:00"/>
    <x v="27"/>
    <n v="5"/>
  </r>
  <r>
    <n v="2125"/>
    <s v="66.Dengue fever"/>
    <s v="ชลินทิพย์ ขนเปี้ยม"/>
    <m/>
    <s v="หญิง"/>
    <n v="8"/>
    <n v="6"/>
    <s v="ไม่ทราบอาชีพ/ในปกครอง"/>
    <s v="375/1"/>
    <x v="13"/>
    <x v="58"/>
    <x v="37"/>
    <x v="15"/>
    <m/>
    <d v="2024-01-21T00:00:00"/>
    <d v="2024-01-21T00:00:00"/>
    <m/>
    <d v="2024-01-06T00:00:00"/>
    <x v="14"/>
    <n v="3"/>
  </r>
  <r>
    <n v="354"/>
    <s v="66.Dengue fever"/>
    <s v="กานต์มณี สายทา"/>
    <m/>
    <s v="หญิง"/>
    <n v="27"/>
    <n v="7"/>
    <s v="รับจ้าง,กรรมกร"/>
    <s v="128"/>
    <x v="13"/>
    <x v="67"/>
    <x v="34"/>
    <x v="3"/>
    <m/>
    <d v="2024-02-05T00:00:00"/>
    <d v="2024-02-07T00:00:00"/>
    <m/>
    <d v="2024-01-06T00:00:00"/>
    <x v="27"/>
    <n v="5"/>
  </r>
  <r>
    <n v="399"/>
    <s v="66.Dengue fever"/>
    <s v="กชกร ศรีไชยวาลย์"/>
    <m/>
    <s v="หญิง"/>
    <n v="8"/>
    <n v="0"/>
    <s v="ไม่ทราบอาชีพ/ในปกครอง"/>
    <s v="59"/>
    <x v="3"/>
    <x v="31"/>
    <x v="25"/>
    <x v="3"/>
    <m/>
    <d v="2024-02-14T00:00:00"/>
    <d v="2024-02-19T00:00:00"/>
    <m/>
    <d v="2024-01-06T00:00:00"/>
    <x v="1"/>
    <n v="6"/>
  </r>
  <r>
    <n v="406"/>
    <s v="66.Dengue fever"/>
    <s v="ชัยณรงค์ พูนดี"/>
    <m/>
    <s v="ชาย"/>
    <n v="52"/>
    <n v="3"/>
    <s v="ข้าราชการ"/>
    <s v="63"/>
    <x v="15"/>
    <x v="52"/>
    <x v="1"/>
    <x v="0"/>
    <m/>
    <d v="2024-03-15T00:00:00"/>
    <d v="2024-03-15T00:00:00"/>
    <m/>
    <d v="2024-01-06T00:00:00"/>
    <x v="16"/>
    <n v="10"/>
  </r>
  <r>
    <n v="517"/>
    <s v="66.Dengue fever"/>
    <s v="กัลย์สุดา โพธิ์ขาว"/>
    <m/>
    <s v="หญิง"/>
    <n v="23"/>
    <n v="8"/>
    <s v="รับจ้าง,กรรมกร"/>
    <s v="11"/>
    <x v="17"/>
    <x v="120"/>
    <x v="5"/>
    <x v="3"/>
    <m/>
    <d v="2024-01-04T00:00:00"/>
    <d v="2024-01-06T00:00:00"/>
    <m/>
    <d v="2024-01-06T00:00:00"/>
    <x v="23"/>
    <n v="0"/>
  </r>
  <r>
    <n v="1310"/>
    <s v="66.Dengue fever"/>
    <s v="ณภัทร อาจเดช"/>
    <m/>
    <s v="ชาย"/>
    <n v="7"/>
    <n v="5"/>
    <s v="ไม่ทราบอาชีพ/ในปกครอง"/>
    <s v="39"/>
    <x v="6"/>
    <x v="121"/>
    <x v="57"/>
    <x v="17"/>
    <m/>
    <d v="2024-01-12T00:00:00"/>
    <d v="2024-01-12T00:00:00"/>
    <m/>
    <d v="2024-01-06T00:00:00"/>
    <x v="23"/>
    <n v="1"/>
  </r>
  <r>
    <n v="1783"/>
    <s v="66.Dengue fever"/>
    <s v="ประภารัตน์ กะการดี"/>
    <m/>
    <s v="หญิง"/>
    <n v="30"/>
    <n v="3"/>
    <s v="ข้าราชการ"/>
    <s v="57"/>
    <x v="14"/>
    <x v="122"/>
    <x v="10"/>
    <x v="1"/>
    <m/>
    <d v="2024-01-15T00:00:00"/>
    <d v="2024-01-18T00:00:00"/>
    <m/>
    <d v="2024-01-06T00:00:00"/>
    <x v="20"/>
    <n v="2"/>
  </r>
  <r>
    <n v="3317"/>
    <s v="66.Dengue fever"/>
    <s v="พิชญาภร ศิริเกตุ"/>
    <m/>
    <s v="หญิง"/>
    <n v="34"/>
    <n v="1"/>
    <s v="ข้าราชการ"/>
    <s v="21/3"/>
    <x v="1"/>
    <x v="123"/>
    <x v="26"/>
    <x v="5"/>
    <m/>
    <d v="2024-01-30T00:00:00"/>
    <d v="2024-01-31T00:00:00"/>
    <m/>
    <d v="2024-01-06T00:00:00"/>
    <x v="26"/>
    <n v="4"/>
  </r>
  <r>
    <n v="2102"/>
    <s v="66.Dengue fever"/>
    <s v="อรรถพล สุริยา"/>
    <m/>
    <s v="ชาย"/>
    <n v="28"/>
    <n v="6"/>
    <s v="ข้าราชการ"/>
    <s v="14/1"/>
    <x v="12"/>
    <x v="109"/>
    <x v="67"/>
    <x v="1"/>
    <m/>
    <d v="2024-01-11T00:00:00"/>
    <d v="2024-01-18T00:00:00"/>
    <m/>
    <d v="2024-01-06T00:00:00"/>
    <x v="20"/>
    <n v="1"/>
  </r>
  <r>
    <n v="3195"/>
    <s v="66.Dengue fever"/>
    <s v="พรชฎา ลือจันดา"/>
    <m/>
    <s v="หญิง"/>
    <n v="13"/>
    <n v="8"/>
    <s v="ไม่ทราบอาชีพ/ในปกครอง"/>
    <s v="52"/>
    <x v="2"/>
    <x v="124"/>
    <x v="74"/>
    <x v="15"/>
    <m/>
    <d v="2024-01-26T00:00:00"/>
    <d v="2024-01-31T00:00:00"/>
    <m/>
    <d v="2024-01-06T00:00:00"/>
    <x v="26"/>
    <n v="3"/>
  </r>
  <r>
    <n v="2146"/>
    <s v="66.Dengue fever"/>
    <s v="ระพีพงศ์ มีดอก"/>
    <m/>
    <s v="ชาย"/>
    <n v="15"/>
    <n v="1"/>
    <s v="นักเรียน"/>
    <s v="55"/>
    <x v="7"/>
    <x v="125"/>
    <x v="3"/>
    <x v="1"/>
    <m/>
    <d v="2024-01-17T00:00:00"/>
    <d v="2024-01-19T00:00:00"/>
    <m/>
    <d v="2024-01-06T00:00:00"/>
    <x v="20"/>
    <n v="2"/>
  </r>
  <r>
    <n v="2250"/>
    <s v="66.Dengue fever"/>
    <s v="ศศิกานต์ วิลัยหล้า"/>
    <m/>
    <s v="หญิง"/>
    <n v="11"/>
    <n v="10"/>
    <s v="นักเรียน"/>
    <s v="149"/>
    <x v="16"/>
    <x v="126"/>
    <x v="75"/>
    <x v="12"/>
    <m/>
    <d v="2024-01-20T00:00:00"/>
    <d v="2024-01-23T00:00:00"/>
    <m/>
    <d v="2024-01-06T00:00:00"/>
    <x v="14"/>
    <n v="3"/>
  </r>
  <r>
    <n v="2673"/>
    <s v="66.Dengue fever"/>
    <s v="ณภัทราธร ขุมทรัพย์"/>
    <m/>
    <s v="ชาย"/>
    <n v="14"/>
    <n v="9"/>
    <s v="อื่นๆ"/>
    <s v="19/1"/>
    <x v="8"/>
    <x v="127"/>
    <x v="37"/>
    <x v="15"/>
    <m/>
    <d v="2024-01-27T00:00:00"/>
    <d v="2024-01-28T00:00:00"/>
    <m/>
    <d v="2024-01-06T00:00:00"/>
    <x v="26"/>
    <n v="4"/>
  </r>
  <r>
    <n v="2674"/>
    <s v="66.Dengue fever"/>
    <s v="อิทธิพัทธ์ ดุจนาคี"/>
    <m/>
    <s v="ชาย"/>
    <n v="12"/>
    <n v="8"/>
    <s v="นักเรียน"/>
    <s v="28"/>
    <x v="13"/>
    <x v="67"/>
    <x v="34"/>
    <x v="3"/>
    <m/>
    <d v="2024-01-25T00:00:00"/>
    <d v="2024-01-28T00:00:00"/>
    <m/>
    <d v="2024-01-06T00:00:00"/>
    <x v="26"/>
    <n v="3"/>
  </r>
  <r>
    <n v="2785"/>
    <s v="66.Dengue fever"/>
    <s v="ญารินดา ศรีหงษ์"/>
    <m/>
    <s v="หญิง"/>
    <n v="2"/>
    <n v="6"/>
    <s v="ไม่ทราบอาชีพ/ในปกครอง"/>
    <s v="30"/>
    <x v="16"/>
    <x v="128"/>
    <x v="37"/>
    <x v="15"/>
    <m/>
    <d v="2024-01-24T00:00:00"/>
    <d v="2024-01-24T00:00:00"/>
    <m/>
    <d v="2024-01-06T00:00:00"/>
    <x v="14"/>
    <n v="3"/>
  </r>
  <r>
    <n v="2786"/>
    <s v="66.Dengue fever"/>
    <s v="กฤติมุข อยู่มาก"/>
    <m/>
    <s v="ชาย"/>
    <n v="1"/>
    <n v="5"/>
    <s v="ไม่ทราบอาชีพ/ในปกครอง"/>
    <s v="130"/>
    <x v="0"/>
    <x v="129"/>
    <x v="60"/>
    <x v="10"/>
    <m/>
    <d v="2024-01-22T00:00:00"/>
    <d v="2024-01-22T00:00:00"/>
    <m/>
    <d v="2024-01-06T00:00:00"/>
    <x v="14"/>
    <n v="3"/>
  </r>
  <r>
    <n v="5125"/>
    <s v="66.Dengue fever"/>
    <s v="พรศิลป์ เสาร์แก้ว"/>
    <m/>
    <s v="หญิง"/>
    <n v="5"/>
    <n v="7"/>
    <s v="ไม่ทราบอาชีพ/ในปกครอง"/>
    <s v="49"/>
    <x v="9"/>
    <x v="130"/>
    <x v="76"/>
    <x v="2"/>
    <m/>
    <d v="2024-02-17T00:00:00"/>
    <d v="2024-02-22T00:00:00"/>
    <m/>
    <d v="2024-01-06T00:00:00"/>
    <x v="1"/>
    <n v="7"/>
  </r>
  <r>
    <n v="2035"/>
    <s v="66.Dengue fever"/>
    <s v="กังศฎา อำภาพันธ์"/>
    <m/>
    <s v="หญิง"/>
    <n v="39"/>
    <n v="11"/>
    <s v="ข้าราชการ"/>
    <s v="178"/>
    <x v="13"/>
    <x v="131"/>
    <x v="29"/>
    <x v="14"/>
    <m/>
    <d v="2024-01-11T00:00:00"/>
    <d v="2024-01-13T00:00:00"/>
    <m/>
    <d v="2024-01-06T00:00:00"/>
    <x v="20"/>
    <n v="1"/>
  </r>
  <r>
    <n v="6817"/>
    <s v="66.Dengue fever"/>
    <s v="ปุญญพัฒน์ สิงห์บรรณดิษฐ"/>
    <m/>
    <s v="ชาย"/>
    <n v="4"/>
    <n v="3"/>
    <s v="ไม่ทราบอาชีพ/ในปกครอง"/>
    <s v="92"/>
    <x v="4"/>
    <x v="132"/>
    <x v="77"/>
    <x v="0"/>
    <m/>
    <d v="2024-03-01T00:00:00"/>
    <d v="2024-03-03T00:00:00"/>
    <m/>
    <d v="2024-01-06T00:00:00"/>
    <x v="15"/>
    <n v="8"/>
  </r>
  <r>
    <n v="6513"/>
    <s v="66.Dengue fever"/>
    <s v="สุชัญญา อูปแก้ว"/>
    <m/>
    <s v="หญิง"/>
    <n v="8"/>
    <n v="9"/>
    <s v="ไม่ทราบอาชีพ/ในปกครอง"/>
    <s v="200"/>
    <x v="1"/>
    <x v="1"/>
    <x v="1"/>
    <x v="0"/>
    <m/>
    <d v="2024-03-09T00:00:00"/>
    <d v="2024-03-10T00:00:00"/>
    <m/>
    <d v="2024-01-06T00:00:00"/>
    <x v="16"/>
    <n v="10"/>
  </r>
  <r>
    <n v="6543"/>
    <s v="66.Dengue fever"/>
    <s v="มนัสนันท์ ชนิดพจน์"/>
    <m/>
    <s v="หญิง"/>
    <n v="27"/>
    <n v="9"/>
    <s v="ไม่ทราบอาชีพ/ในปกครอง"/>
    <s v="76"/>
    <x v="0"/>
    <x v="133"/>
    <x v="78"/>
    <x v="18"/>
    <m/>
    <d v="2024-03-09T00:00:00"/>
    <d v="2024-03-12T00:00:00"/>
    <m/>
    <d v="2024-01-06T00:00:00"/>
    <x v="16"/>
    <n v="10"/>
  </r>
  <r>
    <n v="6594"/>
    <s v="66.Dengue fever"/>
    <s v="ปัณณภัทร ปัญโยชัย"/>
    <m/>
    <s v="ชาย"/>
    <n v="6"/>
    <n v="10"/>
    <s v="นักเรียน"/>
    <s v="79"/>
    <x v="11"/>
    <x v="134"/>
    <x v="79"/>
    <x v="17"/>
    <m/>
    <d v="2024-03-10T00:00:00"/>
    <d v="2024-03-10T00:00:00"/>
    <m/>
    <d v="2024-01-06T00:00:00"/>
    <x v="16"/>
    <n v="10"/>
  </r>
  <r>
    <n v="6621"/>
    <s v="66.Dengue fever"/>
    <s v="สุริยา ตรีเมฆ"/>
    <m/>
    <s v="ชาย"/>
    <n v="13"/>
    <n v="11"/>
    <s v="ไม่ทราบอาชีพ/ในปกครอง"/>
    <s v="7"/>
    <x v="17"/>
    <x v="135"/>
    <x v="80"/>
    <x v="12"/>
    <m/>
    <d v="2024-03-10T00:00:00"/>
    <d v="2024-03-15T00:00:00"/>
    <m/>
    <d v="2024-01-06T00:00:00"/>
    <x v="16"/>
    <n v="10"/>
  </r>
  <r>
    <n v="6761"/>
    <s v="66.Dengue fever"/>
    <s v="พิมพ์ชนก จำปาไชย"/>
    <m/>
    <s v="หญิง"/>
    <n v="18"/>
    <n v="4"/>
    <s v="ไม่ทราบอาชีพ/ในปกครอง"/>
    <s v="125"/>
    <x v="0"/>
    <x v="136"/>
    <x v="1"/>
    <x v="0"/>
    <m/>
    <d v="2024-03-14T00:00:00"/>
    <d v="2024-03-18T00:00:00"/>
    <m/>
    <d v="2024-01-06T00:00:00"/>
    <x v="18"/>
    <n v="10"/>
  </r>
  <r>
    <n v="6814"/>
    <s v="66.Dengue fever"/>
    <s v="อัยรดา อูปแก้ว"/>
    <m/>
    <s v="หญิง"/>
    <n v="15"/>
    <n v="1"/>
    <s v="ไม่ทราบอาชีพ/ในปกครอง"/>
    <s v="200"/>
    <x v="1"/>
    <x v="1"/>
    <x v="1"/>
    <x v="0"/>
    <m/>
    <d v="2024-03-06T00:00:00"/>
    <d v="2024-03-10T00:00:00"/>
    <m/>
    <d v="2024-01-06T00:00:00"/>
    <x v="16"/>
    <n v="9"/>
  </r>
  <r>
    <n v="4966"/>
    <s v="66.Dengue fever"/>
    <s v="อัฑฒวีร์ เศษโถ"/>
    <m/>
    <s v="ชาย"/>
    <n v="13"/>
    <n v="6"/>
    <s v="ไม่ทราบอาชีพ/ในปกครอง"/>
    <s v="19"/>
    <x v="9"/>
    <x v="137"/>
    <x v="1"/>
    <x v="0"/>
    <m/>
    <d v="2024-02-04T00:00:00"/>
    <d v="2024-02-07T00:00:00"/>
    <m/>
    <d v="2024-01-06T00:00:00"/>
    <x v="27"/>
    <n v="5"/>
  </r>
  <r>
    <n v="6816"/>
    <s v="66.Dengue fever"/>
    <s v="เกษร พลอาษา"/>
    <m/>
    <s v="หญิง"/>
    <n v="73"/>
    <n v="2"/>
    <s v="รับจ้าง,กรรมกร"/>
    <s v="122"/>
    <x v="7"/>
    <x v="138"/>
    <x v="73"/>
    <x v="0"/>
    <m/>
    <d v="2024-02-20T00:00:00"/>
    <d v="2024-02-25T00:00:00"/>
    <m/>
    <d v="2024-01-06T00:00:00"/>
    <x v="19"/>
    <n v="7"/>
  </r>
  <r>
    <n v="6363"/>
    <s v="66.Dengue fever"/>
    <s v="จิรัฎติกานต์ โคตรเพชร"/>
    <m/>
    <s v="หญิง"/>
    <n v="24"/>
    <n v="5"/>
    <s v="เกษตร"/>
    <s v="69"/>
    <x v="11"/>
    <x v="42"/>
    <x v="31"/>
    <x v="4"/>
    <m/>
    <d v="2024-03-09T00:00:00"/>
    <d v="2024-03-09T00:00:00"/>
    <m/>
    <d v="2024-01-06T00:00:00"/>
    <x v="16"/>
    <n v="10"/>
  </r>
  <r>
    <n v="6910"/>
    <s v="66.Dengue fever"/>
    <s v="คำจันทร์ จรบุรมย์"/>
    <m/>
    <s v="ชาย"/>
    <n v="108"/>
    <n v="2"/>
    <s v="ไม่ทราบอาชีพ/ในปกครอง"/>
    <s v="117"/>
    <x v="16"/>
    <x v="139"/>
    <x v="81"/>
    <x v="17"/>
    <m/>
    <d v="2024-03-17T00:00:00"/>
    <d v="2024-03-17T00:00:00"/>
    <m/>
    <d v="2024-01-06T00:00:00"/>
    <x v="18"/>
    <n v="11"/>
  </r>
  <r>
    <n v="6927"/>
    <s v="66.Dengue fever"/>
    <s v="ธนภูมิ ไทยกล้า"/>
    <m/>
    <s v="ชาย"/>
    <n v="2"/>
    <n v="6"/>
    <s v="ไม่ทราบอาชีพ/ในปกครอง"/>
    <s v="179"/>
    <x v="5"/>
    <x v="140"/>
    <x v="63"/>
    <x v="17"/>
    <m/>
    <d v="2024-03-10T00:00:00"/>
    <d v="2024-03-10T00:00:00"/>
    <m/>
    <d v="2024-01-06T00:00:00"/>
    <x v="16"/>
    <n v="10"/>
  </r>
  <r>
    <n v="6950"/>
    <s v="66.Dengue fever"/>
    <s v="ขวัญชณิตา บุญอาษา"/>
    <m/>
    <s v="หญิง"/>
    <n v="19"/>
    <n v="0"/>
    <s v="นักเรียน"/>
    <s v="10"/>
    <x v="6"/>
    <x v="141"/>
    <x v="68"/>
    <x v="12"/>
    <m/>
    <d v="2024-03-16T00:00:00"/>
    <d v="2024-03-21T00:00:00"/>
    <m/>
    <d v="2024-01-06T00:00:00"/>
    <x v="18"/>
    <n v="11"/>
  </r>
  <r>
    <n v="7006"/>
    <s v="66.Dengue fever"/>
    <s v="กัญญาภัค เพชรประไพ"/>
    <m/>
    <s v="หญิง"/>
    <n v="7"/>
    <n v="1"/>
    <s v="ไม่ทราบอาชีพ/ในปกครอง"/>
    <s v="62"/>
    <x v="6"/>
    <x v="91"/>
    <x v="82"/>
    <x v="15"/>
    <m/>
    <d v="2024-03-10T00:00:00"/>
    <d v="2024-03-11T00:00:00"/>
    <m/>
    <d v="2024-01-06T00:00:00"/>
    <x v="16"/>
    <n v="10"/>
  </r>
  <r>
    <n v="7053"/>
    <s v="66.Dengue fever"/>
    <s v="ภิญญาพัชร์ ไชยคิรินทร์"/>
    <m/>
    <s v="หญิง"/>
    <n v="29"/>
    <n v="7"/>
    <s v="ข้าราชการ"/>
    <s v="32/1"/>
    <x v="13"/>
    <x v="14"/>
    <x v="83"/>
    <x v="6"/>
    <m/>
    <d v="2024-03-16T00:00:00"/>
    <d v="2024-03-16T00:00:00"/>
    <m/>
    <d v="2024-01-06T00:00:00"/>
    <x v="18"/>
    <n v="11"/>
  </r>
  <r>
    <n v="7102"/>
    <s v="66.Dengue fever"/>
    <s v="อภิรักษ์ จันทรี"/>
    <m/>
    <s v="ชาย"/>
    <n v="14"/>
    <n v="9"/>
    <s v="ไม่ทราบอาชีพ/ในปกครอง"/>
    <s v="25"/>
    <x v="12"/>
    <x v="44"/>
    <x v="0"/>
    <x v="0"/>
    <m/>
    <d v="2024-03-21T00:00:00"/>
    <d v="2024-03-22T00:00:00"/>
    <m/>
    <d v="2024-01-06T00:00:00"/>
    <x v="18"/>
    <n v="11"/>
  </r>
  <r>
    <n v="6815"/>
    <s v="66.Dengue fever"/>
    <s v="จิตติพัฒน์ พูนดี"/>
    <m/>
    <s v="ชาย"/>
    <n v="16"/>
    <n v="5"/>
    <s v="ไม่ทราบอาชีพ/ในปกครอง"/>
    <s v="63"/>
    <x v="15"/>
    <x v="52"/>
    <x v="1"/>
    <x v="0"/>
    <m/>
    <d v="2024-03-13T00:00:00"/>
    <d v="2024-03-18T00:00:00"/>
    <m/>
    <d v="2024-01-06T00:00:00"/>
    <x v="18"/>
    <n v="10"/>
  </r>
  <r>
    <n v="5668"/>
    <s v="66.Dengue fever"/>
    <s v="วรโชติ พิลาทา"/>
    <m/>
    <s v="ชาย"/>
    <n v="8"/>
    <n v="6"/>
    <s v="ไม่ทราบอาชีพ/ในปกครอง"/>
    <s v="154"/>
    <x v="12"/>
    <x v="142"/>
    <x v="9"/>
    <x v="1"/>
    <m/>
    <d v="2024-02-28T00:00:00"/>
    <d v="2024-03-02T00:00:00"/>
    <m/>
    <d v="2024-01-06T00:00:00"/>
    <x v="15"/>
    <n v="8"/>
  </r>
  <r>
    <n v="5158"/>
    <s v="66.Dengue fever"/>
    <s v="วรวิชญ์ แพงโพนทอง"/>
    <m/>
    <s v="ชาย"/>
    <n v="14"/>
    <n v="1"/>
    <s v="นักเรียน"/>
    <s v="245"/>
    <x v="7"/>
    <x v="143"/>
    <x v="80"/>
    <x v="12"/>
    <m/>
    <d v="2024-02-20T00:00:00"/>
    <d v="2024-02-23T00:00:00"/>
    <m/>
    <d v="2024-01-06T00:00:00"/>
    <x v="1"/>
    <n v="7"/>
  </r>
  <r>
    <n v="5170"/>
    <s v="66.Dengue fever"/>
    <s v="ปวีณ์นุช เดชะ"/>
    <m/>
    <s v="หญิง"/>
    <n v="12"/>
    <n v="4"/>
    <s v="ไม่ทราบอาชีพ/ในปกครอง"/>
    <s v="36"/>
    <x v="13"/>
    <x v="144"/>
    <x v="17"/>
    <x v="11"/>
    <m/>
    <d v="2024-02-22T00:00:00"/>
    <d v="2024-02-22T00:00:00"/>
    <m/>
    <d v="2024-01-06T00:00:00"/>
    <x v="1"/>
    <n v="7"/>
  </r>
  <r>
    <n v="5173"/>
    <s v="66.Dengue fever"/>
    <s v="กมลชนก สาธารณ์"/>
    <m/>
    <s v="หญิง"/>
    <n v="8"/>
    <n v="11"/>
    <s v="ไม่ทราบอาชีพ/ในปกครอง"/>
    <s v="95"/>
    <x v="3"/>
    <x v="3"/>
    <x v="3"/>
    <x v="1"/>
    <m/>
    <d v="2024-02-21T00:00:00"/>
    <d v="2024-02-23T00:00:00"/>
    <m/>
    <d v="2024-01-06T00:00:00"/>
    <x v="1"/>
    <n v="7"/>
  </r>
  <r>
    <n v="5174"/>
    <s v="66.Dengue fever"/>
    <s v="โชคศุภกานต์ ภูมิเรือง"/>
    <m/>
    <s v="หญิง"/>
    <n v="48"/>
    <n v="6"/>
    <s v="ข้าราชการ"/>
    <s v="50"/>
    <x v="6"/>
    <x v="145"/>
    <x v="84"/>
    <x v="16"/>
    <m/>
    <d v="2024-02-16T00:00:00"/>
    <d v="2024-02-19T00:00:00"/>
    <m/>
    <d v="2024-01-06T00:00:00"/>
    <x v="1"/>
    <n v="6"/>
  </r>
  <r>
    <n v="5387"/>
    <s v="66.Dengue fever"/>
    <s v="ภราดร อินทมล"/>
    <m/>
    <s v="ชาย"/>
    <n v="22"/>
    <n v="7"/>
    <s v="นักเรียน"/>
    <s v="91"/>
    <x v="12"/>
    <x v="146"/>
    <x v="69"/>
    <x v="1"/>
    <m/>
    <d v="2024-02-26T00:00:00"/>
    <d v="2024-02-26T00:00:00"/>
    <m/>
    <d v="2024-01-06T00:00:00"/>
    <x v="19"/>
    <n v="8"/>
  </r>
  <r>
    <n v="5460"/>
    <s v="66.Dengue fever"/>
    <s v="พรไพลิน เจริญพันธ์"/>
    <m/>
    <s v="หญิง"/>
    <n v="17"/>
    <n v="5"/>
    <s v="ไม่ทราบอาชีพ/ในปกครอง"/>
    <s v="107"/>
    <x v="12"/>
    <x v="118"/>
    <x v="25"/>
    <x v="3"/>
    <m/>
    <d v="2024-03-04T00:00:00"/>
    <d v="2024-03-07T00:00:00"/>
    <m/>
    <d v="2024-01-06T00:00:00"/>
    <x v="15"/>
    <n v="9"/>
  </r>
  <r>
    <n v="6481"/>
    <s v="66.Dengue fever"/>
    <s v="ชัยยะ ไชยโย"/>
    <m/>
    <s v="ชาย"/>
    <n v="15"/>
    <n v="2"/>
    <s v="ไม่ทราบอาชีพ/ในปกครอง"/>
    <s v="47"/>
    <x v="6"/>
    <x v="80"/>
    <x v="50"/>
    <x v="14"/>
    <m/>
    <d v="2024-02-23T00:00:00"/>
    <d v="2024-02-28T00:00:00"/>
    <m/>
    <d v="2024-01-06T00:00:00"/>
    <x v="19"/>
    <n v="7"/>
  </r>
  <r>
    <n v="8626"/>
    <s v="66.Dengue fever"/>
    <s v="ศิลป์สุรสีห์ ปิยะรัตน์"/>
    <m/>
    <s v="ชาย"/>
    <n v="29"/>
    <n v="2"/>
    <s v="อื่นๆ"/>
    <s v="2"/>
    <x v="12"/>
    <x v="44"/>
    <x v="0"/>
    <x v="0"/>
    <m/>
    <d v="2024-04-03T00:00:00"/>
    <d v="2024-04-05T00:00:00"/>
    <m/>
    <d v="2024-01-06T00:00:00"/>
    <x v="7"/>
    <n v="13"/>
  </r>
  <r>
    <n v="6480"/>
    <s v="66.Dengue fever"/>
    <s v="ทัศนีย์ บุญธรรม"/>
    <m/>
    <s v="หญิง"/>
    <n v="57"/>
    <n v="8"/>
    <s v="ไม่ทราบอาชีพ/ในปกครอง"/>
    <s v="7"/>
    <x v="14"/>
    <x v="147"/>
    <x v="77"/>
    <x v="0"/>
    <m/>
    <d v="2024-01-03T00:00:00"/>
    <d v="2024-01-08T00:00:00"/>
    <m/>
    <d v="2024-01-06T00:00:00"/>
    <x v="23"/>
    <n v="0"/>
  </r>
  <r>
    <n v="5747"/>
    <s v="66.Dengue fever"/>
    <s v="ณรงค์ชัย หวายฤทธิ์"/>
    <m/>
    <s v="ชาย"/>
    <n v="13"/>
    <n v="4"/>
    <s v="นักเรียน"/>
    <s v="158"/>
    <x v="8"/>
    <x v="148"/>
    <x v="43"/>
    <x v="9"/>
    <m/>
    <d v="2024-03-04T00:00:00"/>
    <d v="2024-03-04T00:00:00"/>
    <m/>
    <d v="2024-01-06T00:00:00"/>
    <x v="15"/>
    <n v="9"/>
  </r>
  <r>
    <n v="5849"/>
    <s v="66.Dengue fever"/>
    <s v="ปิยะราช สุทธิชัย"/>
    <m/>
    <s v="ชาย"/>
    <n v="14"/>
    <n v="4"/>
    <s v="นักเรียน"/>
    <s v="38"/>
    <x v="12"/>
    <x v="17"/>
    <x v="15"/>
    <x v="9"/>
    <m/>
    <d v="2024-03-06T00:00:00"/>
    <d v="2024-03-06T00:00:00"/>
    <m/>
    <d v="2024-01-06T00:00:00"/>
    <x v="15"/>
    <n v="9"/>
  </r>
  <r>
    <n v="5871"/>
    <s v="66.Dengue fever"/>
    <s v="อนุชิต โชคบัณฑิต"/>
    <m/>
    <s v="ชาย"/>
    <n v="29"/>
    <n v="5"/>
    <s v="ไม่ทราบอาชีพ/ในปกครอง"/>
    <s v="48"/>
    <x v="11"/>
    <x v="149"/>
    <x v="45"/>
    <x v="13"/>
    <m/>
    <d v="2024-03-01T00:00:00"/>
    <d v="2024-03-05T00:00:00"/>
    <m/>
    <d v="2024-01-06T00:00:00"/>
    <x v="15"/>
    <n v="8"/>
  </r>
  <r>
    <n v="6187"/>
    <s v="66.Dengue fever"/>
    <s v="ปริวัฒน์ วงศ์เมืองแด"/>
    <m/>
    <s v="ชาย"/>
    <n v="27"/>
    <n v="10"/>
    <s v="ข้าราชการ"/>
    <s v="138"/>
    <x v="16"/>
    <x v="63"/>
    <x v="15"/>
    <x v="9"/>
    <m/>
    <d v="2024-03-08T00:00:00"/>
    <d v="2024-03-08T00:00:00"/>
    <m/>
    <d v="2024-01-06T00:00:00"/>
    <x v="15"/>
    <n v="9"/>
  </r>
  <r>
    <n v="6227"/>
    <s v="66.Dengue fever"/>
    <s v="เสาวลักษณ์ คุ้นเคย"/>
    <m/>
    <s v="หญิง"/>
    <n v="16"/>
    <n v="2"/>
    <s v="นักเรียน"/>
    <s v="59"/>
    <x v="3"/>
    <x v="31"/>
    <x v="25"/>
    <x v="3"/>
    <m/>
    <d v="2024-03-04T00:00:00"/>
    <d v="2024-03-08T00:00:00"/>
    <m/>
    <d v="2024-01-06T00:00:00"/>
    <x v="15"/>
    <n v="9"/>
  </r>
  <r>
    <n v="6360"/>
    <s v="66.Dengue fever"/>
    <s v="นิติกร เต็มฟู"/>
    <m/>
    <s v="ชาย"/>
    <n v="9"/>
    <n v="5"/>
    <s v="ไม่ทราบอาชีพ/ในปกครอง"/>
    <s v="9809"/>
    <x v="12"/>
    <x v="19"/>
    <x v="37"/>
    <x v="15"/>
    <m/>
    <d v="2024-02-29T00:00:00"/>
    <d v="2024-02-29T00:00:00"/>
    <m/>
    <d v="2024-01-06T00:00:00"/>
    <x v="19"/>
    <n v="8"/>
  </r>
  <r>
    <n v="7146"/>
    <s v="66.Dengue fever"/>
    <s v="พิมพกานต์ อ่อนหญิง"/>
    <m/>
    <s v="หญิง"/>
    <n v="23"/>
    <n v="6"/>
    <s v="รับจ้าง,กรรมกร"/>
    <s v="123"/>
    <x v="5"/>
    <x v="11"/>
    <x v="10"/>
    <x v="7"/>
    <m/>
    <d v="2024-03-16T00:00:00"/>
    <d v="2024-03-17T00:00:00"/>
    <m/>
    <d v="2024-01-06T00:00:00"/>
    <x v="18"/>
    <n v="11"/>
  </r>
  <r>
    <n v="5566"/>
    <s v="66.Dengue fever"/>
    <s v="พุฒิเมธ เฉิดเจือ"/>
    <m/>
    <s v="ชาย"/>
    <n v="8"/>
    <n v="3"/>
    <s v="ไม่ทราบอาชีพ/ในปกครอง"/>
    <s v="47"/>
    <x v="3"/>
    <x v="31"/>
    <x v="25"/>
    <x v="3"/>
    <m/>
    <d v="2024-03-01T00:00:00"/>
    <d v="2024-03-08T00:00:00"/>
    <m/>
    <d v="2024-01-06T00:00:00"/>
    <x v="15"/>
    <n v="8"/>
  </r>
  <r>
    <n v="18732"/>
    <s v="66.Dengue fever"/>
    <s v="จตุร มณีม่วง"/>
    <m/>
    <s v="ชาย"/>
    <n v="36"/>
    <n v="6"/>
    <s v="รับจ้าง,กรรมกร"/>
    <s v="132"/>
    <x v="7"/>
    <x v="150"/>
    <x v="23"/>
    <x v="4"/>
    <m/>
    <d v="2024-07-05T00:00:00"/>
    <d v="2024-07-06T00:00:00"/>
    <m/>
    <d v="2024-01-06T00:00:00"/>
    <x v="9"/>
    <n v="26"/>
  </r>
  <r>
    <n v="18004"/>
    <s v="66.Dengue fever"/>
    <s v="พุทธิพงษ์   จันทะคัด"/>
    <m/>
    <s v="ชาย"/>
    <n v="13"/>
    <n v="1"/>
    <s v="นักเรียน"/>
    <s v="73"/>
    <x v="0"/>
    <x v="151"/>
    <x v="57"/>
    <x v="17"/>
    <m/>
    <d v="2024-06-28T00:00:00"/>
    <d v="2024-07-01T00:00:00"/>
    <m/>
    <d v="2024-01-06T00:00:00"/>
    <x v="2"/>
    <n v="25"/>
  </r>
  <r>
    <n v="18244"/>
    <s v="66.Dengue fever"/>
    <s v="นุช สีดี"/>
    <m/>
    <s v="หญิง"/>
    <n v="59"/>
    <n v="11"/>
    <s v="เกษตร"/>
    <s v="305"/>
    <x v="8"/>
    <x v="13"/>
    <x v="12"/>
    <x v="5"/>
    <m/>
    <d v="2024-07-01T00:00:00"/>
    <d v="2024-07-02T00:00:00"/>
    <m/>
    <d v="2024-01-06T00:00:00"/>
    <x v="2"/>
    <n v="26"/>
  </r>
  <r>
    <n v="18260"/>
    <s v="66.Dengue fever"/>
    <s v="ดนัยธยา  ทิพเจริญ"/>
    <m/>
    <s v="ชาย"/>
    <n v="12"/>
    <n v="10"/>
    <s v="นักเรียน"/>
    <s v="64"/>
    <x v="6"/>
    <x v="141"/>
    <x v="68"/>
    <x v="12"/>
    <m/>
    <d v="2024-07-03T00:00:00"/>
    <d v="2024-07-03T00:00:00"/>
    <m/>
    <d v="2024-01-06T00:00:00"/>
    <x v="2"/>
    <n v="26"/>
  </r>
  <r>
    <n v="18311"/>
    <s v="66.Dengue fever"/>
    <s v="นที มหานุภาพ"/>
    <m/>
    <s v="ชาย"/>
    <n v="10"/>
    <n v="11"/>
    <s v="ไม่ทราบอาชีพ/ในปกครอง"/>
    <s v="94"/>
    <x v="8"/>
    <x v="152"/>
    <x v="85"/>
    <x v="19"/>
    <m/>
    <d v="2024-07-03T00:00:00"/>
    <d v="2024-07-03T00:00:00"/>
    <m/>
    <d v="2024-01-06T00:00:00"/>
    <x v="2"/>
    <n v="26"/>
  </r>
  <r>
    <n v="18462"/>
    <s v="66.Dengue fever"/>
    <s v="ศิวัฒน์   มุขมนตรี"/>
    <m/>
    <s v="ชาย"/>
    <n v="11"/>
    <n v="6"/>
    <s v="ไม่ทราบอาชีพ/ในปกครอง"/>
    <s v="92"/>
    <x v="10"/>
    <x v="93"/>
    <x v="58"/>
    <x v="14"/>
    <m/>
    <d v="2024-07-03T00:00:00"/>
    <d v="2024-07-04T00:00:00"/>
    <m/>
    <d v="2024-01-06T00:00:00"/>
    <x v="2"/>
    <n v="26"/>
  </r>
  <r>
    <n v="18472"/>
    <s v="66.Dengue fever"/>
    <s v="ณัฐธยาภรณ์ เอี่ยมศรี"/>
    <m/>
    <s v="หญิง"/>
    <n v="0"/>
    <n v="9"/>
    <s v="ไม่ทราบอาชีพ/ในปกครอง"/>
    <s v="87"/>
    <x v="3"/>
    <x v="153"/>
    <x v="86"/>
    <x v="0"/>
    <m/>
    <d v="2024-07-03T00:00:00"/>
    <d v="2024-07-04T00:00:00"/>
    <m/>
    <d v="2024-01-06T00:00:00"/>
    <x v="2"/>
    <n v="26"/>
  </r>
  <r>
    <n v="18524"/>
    <s v="66.Dengue fever"/>
    <s v="อัครพนธ์ กรมแสง"/>
    <m/>
    <s v="ชาย"/>
    <n v="15"/>
    <n v="9"/>
    <s v="ไม่ทราบอาชีพ/ในปกครอง"/>
    <s v="120"/>
    <x v="11"/>
    <x v="103"/>
    <x v="64"/>
    <x v="16"/>
    <m/>
    <d v="2024-07-02T00:00:00"/>
    <d v="2024-07-05T00:00:00"/>
    <m/>
    <d v="2024-01-06T00:00:00"/>
    <x v="2"/>
    <n v="26"/>
  </r>
  <r>
    <n v="10403"/>
    <s v="66.Dengue fever"/>
    <s v="ณริศรา สมสา"/>
    <m/>
    <s v="หญิง"/>
    <n v="21"/>
    <n v="1"/>
    <s v="นักเรียน"/>
    <s v="102"/>
    <x v="3"/>
    <x v="95"/>
    <x v="59"/>
    <x v="12"/>
    <m/>
    <d v="2024-05-01T00:00:00"/>
    <d v="2024-05-05T00:00:00"/>
    <m/>
    <d v="2024-01-06T00:00:00"/>
    <x v="17"/>
    <n v="17"/>
  </r>
  <r>
    <n v="18000"/>
    <s v="66.Dengue fever"/>
    <s v="กัลยา โพธิวัฒน์"/>
    <m/>
    <s v="หญิง"/>
    <n v="11"/>
    <n v="10"/>
    <s v="นักเรียน"/>
    <s v="86"/>
    <x v="16"/>
    <x v="32"/>
    <x v="22"/>
    <x v="3"/>
    <m/>
    <d v="2024-06-24T00:00:00"/>
    <d v="2024-06-28T00:00:00"/>
    <m/>
    <d v="2024-01-06T00:00:00"/>
    <x v="6"/>
    <n v="25"/>
  </r>
  <r>
    <n v="18800"/>
    <s v="66.Dengue fever"/>
    <s v="ซานเจกุมาร ยาดาว"/>
    <m/>
    <s v="ชาย"/>
    <n v="38"/>
    <n v="11"/>
    <s v="รับจ้าง,กรรมกร"/>
    <s v="185"/>
    <x v="11"/>
    <x v="103"/>
    <x v="64"/>
    <x v="16"/>
    <m/>
    <d v="2024-07-05T00:00:00"/>
    <d v="2024-07-05T00:00:00"/>
    <m/>
    <d v="2024-01-06T00:00:00"/>
    <x v="2"/>
    <n v="26"/>
  </r>
  <r>
    <n v="18879"/>
    <s v="66.Dengue fever"/>
    <s v="อดิศักดิ์   ชินศรี"/>
    <m/>
    <s v="ชาย"/>
    <n v="10"/>
    <n v="7"/>
    <s v="ไม่ทราบอาชีพ/ในปกครอง"/>
    <s v="27"/>
    <x v="3"/>
    <x v="93"/>
    <x v="58"/>
    <x v="14"/>
    <m/>
    <d v="2024-07-06T00:00:00"/>
    <d v="2024-07-06T00:00:00"/>
    <m/>
    <d v="2024-01-06T00:00:00"/>
    <x v="9"/>
    <n v="27"/>
  </r>
  <r>
    <n v="18946"/>
    <s v="66.Dengue fever"/>
    <s v="นีรนันท์ สมอ่อน"/>
    <m/>
    <s v="หญิง"/>
    <n v="39"/>
    <n v="0"/>
    <s v="ค้าขาย"/>
    <s v="305"/>
    <x v="8"/>
    <x v="13"/>
    <x v="12"/>
    <x v="5"/>
    <m/>
    <d v="2024-07-02T00:00:00"/>
    <d v="2024-07-08T00:00:00"/>
    <m/>
    <d v="2024-01-06T00:00:00"/>
    <x v="9"/>
    <n v="26"/>
  </r>
  <r>
    <n v="18958"/>
    <s v="66.Dengue fever"/>
    <s v="อชิตพล มาโยธา"/>
    <m/>
    <s v="ชาย"/>
    <n v="14"/>
    <n v="2"/>
    <s v="นักเรียน"/>
    <s v="126"/>
    <x v="6"/>
    <x v="154"/>
    <x v="52"/>
    <x v="4"/>
    <m/>
    <d v="2024-07-05T00:00:00"/>
    <d v="2024-07-08T00:00:00"/>
    <m/>
    <d v="2024-01-06T00:00:00"/>
    <x v="9"/>
    <n v="26"/>
  </r>
  <r>
    <n v="19117"/>
    <s v="66.Dengue fever"/>
    <s v="ณิชาดา พลเยี่ยม"/>
    <m/>
    <s v="ชาย"/>
    <n v="16"/>
    <n v="11"/>
    <s v="นักเรียน"/>
    <s v="100"/>
    <x v="10"/>
    <x v="38"/>
    <x v="22"/>
    <x v="3"/>
    <m/>
    <d v="2024-07-09T00:00:00"/>
    <d v="2024-07-09T00:00:00"/>
    <m/>
    <d v="2024-01-06T00:00:00"/>
    <x v="9"/>
    <n v="27"/>
  </r>
  <r>
    <n v="19123"/>
    <s v="66.Dengue fever"/>
    <s v="สมเกียรติ บุญอินทร์"/>
    <m/>
    <s v="ชาย"/>
    <n v="28"/>
    <n v="3"/>
    <s v="รับจ้าง,กรรมกร"/>
    <s v="28"/>
    <x v="7"/>
    <x v="87"/>
    <x v="55"/>
    <x v="5"/>
    <m/>
    <d v="2024-07-02T00:00:00"/>
    <d v="2024-07-06T00:00:00"/>
    <m/>
    <d v="2024-01-06T00:00:00"/>
    <x v="9"/>
    <n v="26"/>
  </r>
  <r>
    <n v="19191"/>
    <s v="66.Dengue fever"/>
    <s v="ศุภกิตติ์ นิลยอง"/>
    <m/>
    <s v="ชาย"/>
    <n v="12"/>
    <n v="6"/>
    <s v="นักเรียน"/>
    <s v="66/1"/>
    <x v="14"/>
    <x v="59"/>
    <x v="47"/>
    <x v="5"/>
    <m/>
    <d v="2024-07-03T00:00:00"/>
    <d v="2024-07-06T00:00:00"/>
    <m/>
    <d v="2024-01-06T00:00:00"/>
    <x v="9"/>
    <n v="26"/>
  </r>
  <r>
    <n v="19193"/>
    <s v="66.Dengue fever"/>
    <s v="กชพร ขันอาษา"/>
    <m/>
    <s v="หญิง"/>
    <n v="0"/>
    <n v="0"/>
    <s v="ไม่ทราบอาชีพ/ในปกครอง"/>
    <s v="1889"/>
    <x v="2"/>
    <x v="155"/>
    <x v="26"/>
    <x v="5"/>
    <m/>
    <d v="2024-07-03T00:00:00"/>
    <d v="2024-07-04T00:00:00"/>
    <m/>
    <d v="2024-01-06T00:00:00"/>
    <x v="2"/>
    <n v="26"/>
  </r>
  <r>
    <n v="18530"/>
    <s v="66.Dengue fever"/>
    <s v="ปราณี ถานัดดี"/>
    <m/>
    <s v="หญิง"/>
    <n v="55"/>
    <n v="10"/>
    <s v="อื่นๆ"/>
    <s v="32"/>
    <x v="12"/>
    <x v="20"/>
    <x v="87"/>
    <x v="16"/>
    <m/>
    <d v="2024-06-30T00:00:00"/>
    <d v="2024-07-05T00:00:00"/>
    <m/>
    <d v="2024-01-06T00:00:00"/>
    <x v="2"/>
    <n v="26"/>
  </r>
  <r>
    <n v="17979"/>
    <s v="66.Dengue fever"/>
    <s v="ทินวัฒน์ บุญโสดา"/>
    <m/>
    <s v="ชาย"/>
    <n v="11"/>
    <n v="5"/>
    <s v="นักเรียน"/>
    <s v="66"/>
    <x v="16"/>
    <x v="32"/>
    <x v="22"/>
    <x v="3"/>
    <m/>
    <d v="2024-06-28T00:00:00"/>
    <d v="2024-07-02T00:00:00"/>
    <m/>
    <d v="2024-01-06T00:00:00"/>
    <x v="2"/>
    <n v="25"/>
  </r>
  <r>
    <n v="17375"/>
    <s v="66.Dengue fever"/>
    <s v="ชนากานต์ บุญหนัก"/>
    <m/>
    <s v="หญิง"/>
    <n v="29"/>
    <n v="9"/>
    <s v="รับจ้าง,กรรมกร"/>
    <s v="1/1"/>
    <x v="10"/>
    <x v="156"/>
    <x v="88"/>
    <x v="1"/>
    <m/>
    <d v="2024-06-21T00:00:00"/>
    <d v="2024-06-24T00:00:00"/>
    <m/>
    <d v="2024-01-06T00:00:00"/>
    <x v="6"/>
    <n v="24"/>
  </r>
  <r>
    <n v="17376"/>
    <s v="66.Dengue fever"/>
    <s v="ปิยะ พลอยกระโทก"/>
    <m/>
    <s v="ชาย"/>
    <n v="12"/>
    <n v="0"/>
    <s v="นักเรียน"/>
    <s v="150"/>
    <x v="10"/>
    <x v="38"/>
    <x v="22"/>
    <x v="3"/>
    <m/>
    <d v="2024-06-28T00:00:00"/>
    <d v="2024-06-28T00:00:00"/>
    <m/>
    <d v="2024-01-06T00:00:00"/>
    <x v="6"/>
    <n v="25"/>
  </r>
  <r>
    <n v="17377"/>
    <s v="66.Dengue fever"/>
    <s v="ภัทรบดินทร์ แท่นศิลา"/>
    <m/>
    <s v="ชาย"/>
    <n v="6"/>
    <n v="0"/>
    <s v="นักเรียน"/>
    <s v="132"/>
    <x v="6"/>
    <x v="157"/>
    <x v="89"/>
    <x v="5"/>
    <m/>
    <d v="2024-06-26T00:00:00"/>
    <d v="2024-06-28T00:00:00"/>
    <m/>
    <d v="2024-01-06T00:00:00"/>
    <x v="6"/>
    <n v="25"/>
  </r>
  <r>
    <n v="17416"/>
    <s v="66.Dengue fever"/>
    <s v="ธนดล  เวียงอินทร์"/>
    <m/>
    <s v="ชาย"/>
    <n v="3"/>
    <n v="6"/>
    <s v="ไม่ทราบอาชีพ/ในปกครอง"/>
    <s v="156"/>
    <x v="0"/>
    <x v="151"/>
    <x v="57"/>
    <x v="17"/>
    <m/>
    <d v="2024-06-27T00:00:00"/>
    <d v="2024-06-27T00:00:00"/>
    <m/>
    <d v="2024-01-06T00:00:00"/>
    <x v="6"/>
    <n v="25"/>
  </r>
  <r>
    <n v="17566"/>
    <s v="66.Dengue fever"/>
    <s v="อัญญาดา อุปัญ"/>
    <m/>
    <s v="หญิง"/>
    <n v="0"/>
    <n v="7"/>
    <s v="ไม่ทราบอาชีพ/ในปกครอง"/>
    <s v="117"/>
    <x v="7"/>
    <x v="158"/>
    <x v="47"/>
    <x v="5"/>
    <m/>
    <d v="2024-06-24T00:00:00"/>
    <d v="2024-06-28T00:00:00"/>
    <m/>
    <d v="2024-01-06T00:00:00"/>
    <x v="6"/>
    <n v="25"/>
  </r>
  <r>
    <n v="17580"/>
    <s v="66.Dengue fever"/>
    <s v="กนกพล  บุตรพรม"/>
    <m/>
    <s v="ชาย"/>
    <n v="2"/>
    <n v="9"/>
    <s v="ไม่ทราบอาชีพ/ในปกครอง"/>
    <s v="59"/>
    <x v="4"/>
    <x v="159"/>
    <x v="73"/>
    <x v="0"/>
    <m/>
    <d v="2024-06-25T00:00:00"/>
    <d v="2024-06-28T00:00:00"/>
    <m/>
    <d v="2024-01-06T00:00:00"/>
    <x v="6"/>
    <n v="25"/>
  </r>
  <r>
    <n v="17615"/>
    <s v="66.Dengue fever"/>
    <s v="สุดธิดา ไชยดำ"/>
    <m/>
    <s v="หญิง"/>
    <n v="25"/>
    <n v="3"/>
    <s v="นักเรียน"/>
    <s v="81"/>
    <x v="10"/>
    <x v="38"/>
    <x v="22"/>
    <x v="3"/>
    <m/>
    <d v="2024-06-30T00:00:00"/>
    <d v="2024-06-30T00:00:00"/>
    <m/>
    <d v="2024-01-06T00:00:00"/>
    <x v="2"/>
    <n v="26"/>
  </r>
  <r>
    <n v="17618"/>
    <s v="66.Dengue fever"/>
    <s v="ปภัสรินทร์ ธารินมณีโรจน์"/>
    <m/>
    <s v="หญิง"/>
    <n v="30"/>
    <n v="5"/>
    <s v="รับจ้าง,กรรมกร"/>
    <s v="94"/>
    <x v="17"/>
    <x v="160"/>
    <x v="90"/>
    <x v="4"/>
    <m/>
    <d v="2024-06-27T00:00:00"/>
    <d v="2024-06-28T00:00:00"/>
    <m/>
    <d v="2024-01-06T00:00:00"/>
    <x v="6"/>
    <n v="25"/>
  </r>
  <r>
    <n v="18003"/>
    <s v="66.Dengue fever"/>
    <s v="ปาริชาติ   แสนเมือง"/>
    <m/>
    <s v="หญิง"/>
    <n v="14"/>
    <n v="2"/>
    <s v="ไม่ทราบอาชีพ/ในปกครอง"/>
    <s v="84"/>
    <x v="0"/>
    <x v="151"/>
    <x v="57"/>
    <x v="17"/>
    <m/>
    <d v="2024-06-25T00:00:00"/>
    <d v="2024-06-28T00:00:00"/>
    <m/>
    <d v="2024-01-06T00:00:00"/>
    <x v="6"/>
    <n v="25"/>
  </r>
  <r>
    <n v="17885"/>
    <s v="66.Dengue fever"/>
    <s v="คิรากร บาลเย็น"/>
    <m/>
    <s v="ชาย"/>
    <n v="3"/>
    <n v="1"/>
    <s v="ไม่ทราบอาชีพ/ในปกครอง"/>
    <s v="76"/>
    <x v="12"/>
    <x v="161"/>
    <x v="91"/>
    <x v="10"/>
    <m/>
    <d v="2024-06-10T00:00:00"/>
    <d v="2024-06-13T00:00:00"/>
    <m/>
    <d v="2024-01-06T00:00:00"/>
    <x v="10"/>
    <n v="23"/>
  </r>
  <r>
    <n v="18002"/>
    <s v="66.Dengue fever"/>
    <s v="ปริญญา ชะรารัตน์"/>
    <m/>
    <s v="ชาย"/>
    <n v="11"/>
    <n v="9"/>
    <s v="ไม่ทราบอาชีพ/ในปกครอง"/>
    <s v="27"/>
    <x v="0"/>
    <x v="10"/>
    <x v="5"/>
    <x v="3"/>
    <m/>
    <d v="2024-06-27T00:00:00"/>
    <d v="2024-06-27T00:00:00"/>
    <m/>
    <d v="2024-01-06T00:00:00"/>
    <x v="6"/>
    <n v="25"/>
  </r>
  <r>
    <n v="17983"/>
    <s v="66.Dengue fever"/>
    <s v="สวรรยา เมืองวัง"/>
    <m/>
    <s v="หญิง"/>
    <n v="13"/>
    <n v="9"/>
    <s v="นักเรียน"/>
    <s v="9"/>
    <x v="10"/>
    <x v="38"/>
    <x v="22"/>
    <x v="3"/>
    <m/>
    <d v="2024-07-02T00:00:00"/>
    <d v="2024-07-02T00:00:00"/>
    <m/>
    <d v="2024-01-06T00:00:00"/>
    <x v="2"/>
    <n v="26"/>
  </r>
  <r>
    <n v="17984"/>
    <s v="66.Dengue fever"/>
    <s v="อภิวัฒน์ แสนบัว"/>
    <m/>
    <s v="ชาย"/>
    <n v="17"/>
    <n v="6"/>
    <s v="ไม่ทราบอาชีพ/ในปกครอง"/>
    <s v="12"/>
    <x v="12"/>
    <x v="162"/>
    <x v="92"/>
    <x v="17"/>
    <m/>
    <d v="2024-04-03T00:00:00"/>
    <d v="2024-04-03T00:00:00"/>
    <m/>
    <d v="2024-01-06T00:00:00"/>
    <x v="7"/>
    <n v="13"/>
  </r>
  <r>
    <n v="17990"/>
    <s v="66.Dengue fever"/>
    <s v="ปภาวรินท์   วังกาวรรณ์"/>
    <m/>
    <s v="หญิง"/>
    <n v="10"/>
    <n v="9"/>
    <s v="ไม่ทราบอาชีพ/ในปกครอง"/>
    <s v="13"/>
    <x v="0"/>
    <x v="151"/>
    <x v="57"/>
    <x v="17"/>
    <m/>
    <d v="2024-06-17T00:00:00"/>
    <d v="2024-06-17T00:00:00"/>
    <m/>
    <d v="2024-01-06T00:00:00"/>
    <x v="5"/>
    <n v="24"/>
  </r>
  <r>
    <n v="17996"/>
    <s v="66.Dengue fever"/>
    <s v="ธวัชชัย ลาหลายเลิศ"/>
    <m/>
    <s v="ชาย"/>
    <n v="5"/>
    <n v="8"/>
    <s v="ไม่ทราบอาชีพ/ในปกครอง"/>
    <s v="8"/>
    <x v="0"/>
    <x v="163"/>
    <x v="25"/>
    <x v="3"/>
    <m/>
    <d v="2024-06-28T00:00:00"/>
    <d v="2024-06-28T00:00:00"/>
    <m/>
    <d v="2024-01-06T00:00:00"/>
    <x v="6"/>
    <n v="25"/>
  </r>
  <r>
    <n v="17997"/>
    <s v="66.Dengue fever"/>
    <s v="ขวัญชัย ชัยปัดถา"/>
    <m/>
    <s v="ชาย"/>
    <n v="13"/>
    <n v="8"/>
    <s v="ไม่ทราบอาชีพ/ในปกครอง"/>
    <s v="160"/>
    <x v="16"/>
    <x v="32"/>
    <x v="22"/>
    <x v="3"/>
    <m/>
    <d v="2024-06-25T00:00:00"/>
    <d v="2024-06-27T00:00:00"/>
    <m/>
    <d v="2024-01-06T00:00:00"/>
    <x v="6"/>
    <n v="25"/>
  </r>
  <r>
    <n v="17998"/>
    <s v="66.Dengue fever"/>
    <s v="วาสนา   นันกลาง"/>
    <m/>
    <s v="หญิง"/>
    <n v="51"/>
    <n v="0"/>
    <s v="ไม่ทราบอาชีพ/ในปกครอง"/>
    <s v="19"/>
    <x v="0"/>
    <x v="151"/>
    <x v="57"/>
    <x v="17"/>
    <m/>
    <d v="2024-06-24T00:00:00"/>
    <d v="2024-06-24T00:00:00"/>
    <m/>
    <d v="2024-01-06T00:00:00"/>
    <x v="6"/>
    <n v="25"/>
  </r>
  <r>
    <n v="17999"/>
    <s v="66.Dengue fever"/>
    <s v="กุลวาลี กองสิงคุณ"/>
    <m/>
    <s v="หญิง"/>
    <n v="10"/>
    <n v="6"/>
    <s v="ไม่ทราบอาชีพ/ในปกครอง"/>
    <s v="102"/>
    <x v="10"/>
    <x v="164"/>
    <x v="21"/>
    <x v="3"/>
    <m/>
    <d v="2024-06-28T00:00:00"/>
    <d v="2024-06-28T00:00:00"/>
    <m/>
    <d v="2024-01-06T00:00:00"/>
    <x v="6"/>
    <n v="25"/>
  </r>
  <r>
    <n v="19497"/>
    <s v="66.Dengue fever"/>
    <s v="คุณากร  ซื่อสัตย์"/>
    <m/>
    <s v="ชาย"/>
    <n v="3"/>
    <n v="11"/>
    <s v="ไม่ทราบอาชีพ/ในปกครอง"/>
    <s v="74"/>
    <x v="9"/>
    <x v="165"/>
    <x v="14"/>
    <x v="8"/>
    <m/>
    <d v="2024-07-09T00:00:00"/>
    <d v="2024-07-11T00:00:00"/>
    <m/>
    <d v="2024-01-06T00:00:00"/>
    <x v="9"/>
    <n v="27"/>
  </r>
  <r>
    <n v="17688"/>
    <s v="66.Dengue fever"/>
    <s v="ธนภัทร  ภูมิผักแว่น"/>
    <m/>
    <s v="ชาย"/>
    <n v="6"/>
    <n v="6"/>
    <s v="นักเรียน"/>
    <s v="73"/>
    <x v="5"/>
    <x v="166"/>
    <x v="93"/>
    <x v="8"/>
    <m/>
    <d v="2024-06-30T00:00:00"/>
    <d v="2024-07-01T00:00:00"/>
    <m/>
    <d v="2024-01-06T00:00:00"/>
    <x v="2"/>
    <n v="26"/>
  </r>
  <r>
    <n v="21328"/>
    <s v="66.Dengue fever"/>
    <s v="เกรียงไกร แก่นนาคำ"/>
    <m/>
    <s v="ชาย"/>
    <n v="22"/>
    <n v="11"/>
    <s v="รับจ้าง,กรรมกร"/>
    <s v="30"/>
    <x v="6"/>
    <x v="167"/>
    <x v="12"/>
    <x v="5"/>
    <m/>
    <d v="2024-07-18T00:00:00"/>
    <d v="2024-07-22T00:00:00"/>
    <m/>
    <d v="2024-01-06T00:00:00"/>
    <x v="22"/>
    <n v="28"/>
  </r>
  <r>
    <n v="19251"/>
    <s v="66.Dengue fever"/>
    <s v="ปรเมศ เดชศรี"/>
    <m/>
    <s v="ชาย"/>
    <n v="13"/>
    <n v="11"/>
    <s v="ไม่ทราบอาชีพ/ในปกครอง"/>
    <s v="41/1"/>
    <x v="5"/>
    <x v="108"/>
    <x v="66"/>
    <x v="11"/>
    <m/>
    <d v="2024-07-08T00:00:00"/>
    <d v="2024-07-08T00:00:00"/>
    <m/>
    <d v="2024-01-06T00:00:00"/>
    <x v="9"/>
    <n v="27"/>
  </r>
  <r>
    <n v="20845"/>
    <s v="66.Dengue fever"/>
    <s v="ภานุพงศ์ นนทะนำ"/>
    <m/>
    <s v="ชาย"/>
    <n v="11"/>
    <n v="4"/>
    <s v="ไม่ทราบอาชีพ/ในปกครอง"/>
    <s v="157"/>
    <x v="6"/>
    <x v="28"/>
    <x v="65"/>
    <x v="17"/>
    <m/>
    <d v="2024-07-20T00:00:00"/>
    <d v="2024-07-20T00:00:00"/>
    <m/>
    <d v="2024-01-06T00:00:00"/>
    <x v="22"/>
    <n v="29"/>
  </r>
  <r>
    <n v="20847"/>
    <s v="66.Dengue fever"/>
    <s v="ภูมิภัทร สุพาศรี"/>
    <m/>
    <s v="ชาย"/>
    <n v="13"/>
    <n v="3"/>
    <s v="ไม่ทราบอาชีพ/ในปกครอง"/>
    <s v="80"/>
    <x v="12"/>
    <x v="75"/>
    <x v="45"/>
    <x v="13"/>
    <m/>
    <d v="2024-07-17T00:00:00"/>
    <d v="2024-07-21T00:00:00"/>
    <m/>
    <d v="2024-01-06T00:00:00"/>
    <x v="22"/>
    <n v="28"/>
  </r>
  <r>
    <n v="20904"/>
    <s v="66.Dengue fever"/>
    <s v="เกียรติภูมิ จำปาหล้า"/>
    <m/>
    <s v="ชาย"/>
    <n v="12"/>
    <n v="3"/>
    <s v="ไม่ทราบอาชีพ/ในปกครอง"/>
    <s v="265"/>
    <x v="12"/>
    <x v="168"/>
    <x v="77"/>
    <x v="0"/>
    <m/>
    <d v="2024-07-14T00:00:00"/>
    <d v="2024-07-17T00:00:00"/>
    <m/>
    <d v="2024-01-06T00:00:00"/>
    <x v="21"/>
    <n v="28"/>
  </r>
  <r>
    <n v="20921"/>
    <s v="66.Dengue fever"/>
    <s v="เกียรติบดินทร์ จำปาหล้า"/>
    <m/>
    <s v="ชาย"/>
    <n v="11"/>
    <n v="3"/>
    <s v="ไม่ทราบอาชีพ/ในปกครอง"/>
    <s v="265"/>
    <x v="12"/>
    <x v="168"/>
    <x v="77"/>
    <x v="0"/>
    <m/>
    <d v="2024-07-15T00:00:00"/>
    <d v="2024-07-17T00:00:00"/>
    <m/>
    <d v="2024-01-06T00:00:00"/>
    <x v="21"/>
    <n v="28"/>
  </r>
  <r>
    <n v="21007"/>
    <s v="66.Dengue fever"/>
    <s v="ศิวกร ทองตีด"/>
    <m/>
    <s v="ชาย"/>
    <n v="11"/>
    <n v="6"/>
    <s v="อื่นๆ"/>
    <s v="82"/>
    <x v="13"/>
    <x v="169"/>
    <x v="94"/>
    <x v="2"/>
    <m/>
    <d v="2024-07-23T00:00:00"/>
    <d v="2024-07-23T00:00:00"/>
    <m/>
    <d v="2024-01-06T00:00:00"/>
    <x v="22"/>
    <n v="29"/>
  </r>
  <r>
    <n v="21008"/>
    <s v="66.Dengue fever"/>
    <s v="กัญญาณัฐ พัฒนะแสง"/>
    <m/>
    <s v="หญิง"/>
    <n v="7"/>
    <n v="11"/>
    <s v="อื่นๆ"/>
    <s v="85"/>
    <x v="5"/>
    <x v="79"/>
    <x v="95"/>
    <x v="2"/>
    <m/>
    <d v="2024-07-23T00:00:00"/>
    <d v="2024-07-23T00:00:00"/>
    <m/>
    <d v="2024-01-06T00:00:00"/>
    <x v="22"/>
    <n v="29"/>
  </r>
  <r>
    <n v="20771"/>
    <s v="66.Dengue fever"/>
    <s v="นัทธพร อิ่มทอง"/>
    <m/>
    <s v="ชาย"/>
    <n v="16"/>
    <n v="5"/>
    <s v="ไม่ทราบอาชีพ/ในปกครอง"/>
    <s v="63"/>
    <x v="10"/>
    <x v="170"/>
    <x v="87"/>
    <x v="16"/>
    <m/>
    <d v="2024-07-22T00:00:00"/>
    <d v="2024-07-22T00:00:00"/>
    <m/>
    <d v="2024-01-06T00:00:00"/>
    <x v="22"/>
    <n v="29"/>
  </r>
  <r>
    <n v="21209"/>
    <s v="66.Dengue fever"/>
    <s v="เอื้ออังกุร พลทม"/>
    <m/>
    <s v="ชาย"/>
    <n v="9"/>
    <n v="11"/>
    <s v="อื่นๆ"/>
    <s v="95"/>
    <x v="3"/>
    <x v="171"/>
    <x v="4"/>
    <x v="2"/>
    <m/>
    <d v="2024-07-25T00:00:00"/>
    <d v="2024-07-25T00:00:00"/>
    <m/>
    <d v="2024-01-06T00:00:00"/>
    <x v="22"/>
    <n v="29"/>
  </r>
  <r>
    <n v="20513"/>
    <s v="66.Dengue fever"/>
    <s v="ณพิชญ์ ไชยจันทร์"/>
    <m/>
    <s v="ชาย"/>
    <n v="0"/>
    <n v="7"/>
    <s v="ไม่ทราบอาชีพ/ในปกครอง"/>
    <s v="81"/>
    <x v="0"/>
    <x v="172"/>
    <x v="65"/>
    <x v="17"/>
    <m/>
    <d v="2024-07-14T00:00:00"/>
    <d v="2024-07-19T00:00:00"/>
    <m/>
    <d v="2024-01-06T00:00:00"/>
    <x v="21"/>
    <n v="28"/>
  </r>
  <r>
    <n v="21358"/>
    <s v="66.Dengue fever"/>
    <s v="ธัญลักษณ์ คูเมือง"/>
    <m/>
    <s v="หญิง"/>
    <n v="8"/>
    <n v="10"/>
    <s v="ไม่ทราบอาชีพ/ในปกครอง"/>
    <s v="162"/>
    <x v="12"/>
    <x v="168"/>
    <x v="77"/>
    <x v="0"/>
    <m/>
    <d v="2024-07-12T00:00:00"/>
    <d v="2024-07-15T00:00:00"/>
    <m/>
    <d v="2024-01-06T00:00:00"/>
    <x v="21"/>
    <n v="27"/>
  </r>
  <r>
    <n v="21367"/>
    <s v="66.Dengue fever"/>
    <s v="พรธิดา   ประดับเสริฐ"/>
    <m/>
    <s v="หญิง"/>
    <n v="20"/>
    <n v="5"/>
    <s v="ไม่ทราบอาชีพ/ในปกครอง"/>
    <s v="125"/>
    <x v="6"/>
    <x v="28"/>
    <x v="65"/>
    <x v="17"/>
    <m/>
    <d v="2024-07-23T00:00:00"/>
    <d v="2024-07-23T00:00:00"/>
    <m/>
    <d v="2024-01-06T00:00:00"/>
    <x v="22"/>
    <n v="29"/>
  </r>
  <r>
    <n v="21369"/>
    <s v="66.Dengue fever"/>
    <s v="เตชิษฐ์   ยุบลศรี"/>
    <m/>
    <s v="ชาย"/>
    <n v="0"/>
    <n v="8"/>
    <s v="ไม่ทราบอาชีพ/ในปกครอง"/>
    <s v="46"/>
    <x v="7"/>
    <x v="173"/>
    <x v="57"/>
    <x v="17"/>
    <m/>
    <d v="2024-07-25T00:00:00"/>
    <d v="2024-07-25T00:00:00"/>
    <m/>
    <d v="2024-01-06T00:00:00"/>
    <x v="22"/>
    <n v="29"/>
  </r>
  <r>
    <n v="21378"/>
    <s v="66.Dengue fever"/>
    <s v="พชรพรรณ สายทอง"/>
    <m/>
    <s v="หญิง"/>
    <n v="6"/>
    <n v="11"/>
    <s v="ไม่ทราบอาชีพ/ในปกครอง"/>
    <s v="56"/>
    <x v="6"/>
    <x v="26"/>
    <x v="96"/>
    <x v="17"/>
    <m/>
    <d v="2024-07-23T00:00:00"/>
    <d v="2024-07-23T00:00:00"/>
    <m/>
    <d v="2024-01-06T00:00:00"/>
    <x v="22"/>
    <n v="29"/>
  </r>
  <r>
    <n v="21389"/>
    <s v="66.Dengue fever"/>
    <s v="ชานนท์ ภูอวด"/>
    <m/>
    <s v="ชาย"/>
    <n v="10"/>
    <n v="3"/>
    <s v="ไม่ทราบอาชีพ/ในปกครอง"/>
    <s v="1"/>
    <x v="14"/>
    <x v="174"/>
    <x v="26"/>
    <x v="3"/>
    <m/>
    <d v="2024-07-20T00:00:00"/>
    <d v="2024-07-25T00:00:00"/>
    <m/>
    <d v="2024-01-06T00:00:00"/>
    <x v="22"/>
    <n v="29"/>
  </r>
  <r>
    <n v="21670"/>
    <s v="66.Dengue fever"/>
    <s v="พริสร นากอก"/>
    <m/>
    <s v="ชาย"/>
    <n v="12"/>
    <n v="11"/>
    <s v="ไม่ทราบอาชีพ/ในปกครอง"/>
    <s v="93"/>
    <x v="12"/>
    <x v="44"/>
    <x v="0"/>
    <x v="0"/>
    <m/>
    <d v="2024-02-26T00:00:00"/>
    <d v="2024-02-29T00:00:00"/>
    <m/>
    <d v="2024-01-06T00:00:00"/>
    <x v="19"/>
    <n v="8"/>
  </r>
  <r>
    <n v="21153"/>
    <s v="66.Dengue fever"/>
    <s v="สิทธานุกูล  วรเลิศ"/>
    <m/>
    <s v="ชาย"/>
    <n v="0"/>
    <n v="7"/>
    <s v="ไม่ทราบอาชีพ/ในปกครอง"/>
    <s v="13"/>
    <x v="6"/>
    <x v="175"/>
    <x v="47"/>
    <x v="5"/>
    <m/>
    <d v="2024-07-22T00:00:00"/>
    <d v="2024-07-24T00:00:00"/>
    <m/>
    <d v="2024-01-06T00:00:00"/>
    <x v="22"/>
    <n v="29"/>
  </r>
  <r>
    <n v="20239"/>
    <s v="66.Dengue fever"/>
    <s v="วัชรพงษ์ บุญเลิศ"/>
    <m/>
    <s v="ชาย"/>
    <n v="11"/>
    <n v="2"/>
    <s v="ไม่ทราบอาชีพ/ในปกครอง"/>
    <s v="131"/>
    <x v="13"/>
    <x v="176"/>
    <x v="97"/>
    <x v="0"/>
    <m/>
    <d v="2024-07-12T00:00:00"/>
    <d v="2024-07-16T00:00:00"/>
    <m/>
    <d v="2024-01-06T00:00:00"/>
    <x v="21"/>
    <n v="27"/>
  </r>
  <r>
    <n v="17255"/>
    <s v="66.Dengue fever"/>
    <s v="พุฒิสรรค์ แสงปาก"/>
    <m/>
    <s v="ชาย"/>
    <n v="11"/>
    <n v="0"/>
    <s v="นักเรียน"/>
    <s v="58"/>
    <x v="10"/>
    <x v="38"/>
    <x v="22"/>
    <x v="3"/>
    <m/>
    <d v="2024-06-27T00:00:00"/>
    <d v="2024-06-27T00:00:00"/>
    <m/>
    <d v="2024-01-06T00:00:00"/>
    <x v="6"/>
    <n v="25"/>
  </r>
  <r>
    <n v="19500"/>
    <s v="66.Dengue fever"/>
    <s v="อนุชิต สิงห์ภักดี"/>
    <m/>
    <s v="ชาย"/>
    <n v="15"/>
    <n v="9"/>
    <s v="นักเรียน"/>
    <s v="27"/>
    <x v="16"/>
    <x v="177"/>
    <x v="98"/>
    <x v="3"/>
    <m/>
    <d v="2024-07-08T00:00:00"/>
    <d v="2024-07-12T00:00:00"/>
    <m/>
    <d v="2024-01-06T00:00:00"/>
    <x v="9"/>
    <n v="27"/>
  </r>
  <r>
    <n v="19562"/>
    <s v="66.Dengue fever"/>
    <s v="เย็นฤดี ศรีสุนา"/>
    <m/>
    <s v="หญิง"/>
    <n v="34"/>
    <n v="1"/>
    <s v="ไม่ทราบอาชีพ/ในปกครอง"/>
    <s v="127"/>
    <x v="13"/>
    <x v="178"/>
    <x v="99"/>
    <x v="18"/>
    <m/>
    <d v="2024-07-08T00:00:00"/>
    <d v="2024-07-08T00:00:00"/>
    <m/>
    <d v="2024-01-06T00:00:00"/>
    <x v="9"/>
    <n v="27"/>
  </r>
  <r>
    <n v="19731"/>
    <s v="66.Dengue fever"/>
    <s v="ณัฐดนย์ โฮมพลงาม"/>
    <m/>
    <s v="ชาย"/>
    <n v="15"/>
    <n v="0"/>
    <s v="ไม่ทราบอาชีพ/ในปกครอง"/>
    <s v="63"/>
    <x v="14"/>
    <x v="179"/>
    <x v="0"/>
    <x v="0"/>
    <m/>
    <d v="2024-07-05T00:00:00"/>
    <d v="2024-07-06T00:00:00"/>
    <m/>
    <d v="2024-01-06T00:00:00"/>
    <x v="9"/>
    <n v="26"/>
  </r>
  <r>
    <n v="19848"/>
    <s v="66.Dengue fever"/>
    <s v="นพพร สีเงิน"/>
    <m/>
    <s v="ชาย"/>
    <n v="27"/>
    <n v="9"/>
    <s v="รับจ้าง,กรรมกร"/>
    <s v="67/1"/>
    <x v="14"/>
    <x v="59"/>
    <x v="47"/>
    <x v="5"/>
    <m/>
    <d v="2024-07-08T00:00:00"/>
    <d v="2024-07-10T00:00:00"/>
    <m/>
    <d v="2024-01-06T00:00:00"/>
    <x v="9"/>
    <n v="27"/>
  </r>
  <r>
    <n v="19971"/>
    <s v="66.Dengue fever"/>
    <s v="นราวดี พันธ์อุคำ"/>
    <m/>
    <s v="หญิง"/>
    <n v="7"/>
    <n v="3"/>
    <s v="นักเรียน"/>
    <s v="171"/>
    <x v="6"/>
    <x v="180"/>
    <x v="100"/>
    <x v="5"/>
    <m/>
    <d v="2024-07-09T00:00:00"/>
    <d v="2024-07-11T00:00:00"/>
    <m/>
    <d v="2024-01-06T00:00:00"/>
    <x v="9"/>
    <n v="27"/>
  </r>
  <r>
    <n v="20121"/>
    <s v="66.Dengue fever"/>
    <s v="นพดล   โซ่มาลา"/>
    <m/>
    <s v="ชาย"/>
    <n v="7"/>
    <n v="3"/>
    <s v="ไม่ทราบอาชีพ/ในปกครอง"/>
    <s v="90"/>
    <x v="7"/>
    <x v="181"/>
    <x v="29"/>
    <x v="14"/>
    <m/>
    <d v="2024-07-11T00:00:00"/>
    <d v="2024-07-12T00:00:00"/>
    <m/>
    <d v="2024-01-06T00:00:00"/>
    <x v="9"/>
    <n v="27"/>
  </r>
  <r>
    <n v="20216"/>
    <s v="66.Dengue fever"/>
    <s v="สู กมลตรี"/>
    <m/>
    <s v="หญิง"/>
    <n v="60"/>
    <n v="6"/>
    <s v="ไม่ทราบอาชีพ/ในปกครอง"/>
    <s v="2"/>
    <x v="18"/>
    <x v="182"/>
    <x v="101"/>
    <x v="17"/>
    <m/>
    <d v="2024-07-09T00:00:00"/>
    <d v="2024-07-09T00:00:00"/>
    <m/>
    <d v="2024-01-06T00:00:00"/>
    <x v="9"/>
    <n v="27"/>
  </r>
  <r>
    <n v="20774"/>
    <s v="66.Dengue fever"/>
    <s v="กุลนิภา บุญชม"/>
    <m/>
    <s v="หญิง"/>
    <n v="16"/>
    <n v="9"/>
    <s v="นักเรียน"/>
    <s v="139"/>
    <x v="8"/>
    <x v="183"/>
    <x v="21"/>
    <x v="3"/>
    <m/>
    <d v="2024-07-16T00:00:00"/>
    <d v="2024-07-19T00:00:00"/>
    <m/>
    <d v="2024-01-06T00:00:00"/>
    <x v="21"/>
    <n v="28"/>
  </r>
  <r>
    <n v="20219"/>
    <s v="66.Dengue fever"/>
    <s v="พีรพัฒน์ ฐานผดุง"/>
    <m/>
    <s v="ชาย"/>
    <n v="13"/>
    <n v="7"/>
    <s v="ไม่ทราบอาชีพ/ในปกครอง"/>
    <s v="65"/>
    <x v="6"/>
    <x v="184"/>
    <x v="101"/>
    <x v="17"/>
    <m/>
    <d v="2024-07-17T00:00:00"/>
    <d v="2024-07-17T00:00:00"/>
    <m/>
    <d v="2024-01-06T00:00:00"/>
    <x v="21"/>
    <n v="28"/>
  </r>
  <r>
    <n v="19448"/>
    <s v="66.Dengue fever"/>
    <s v="ทองใส   นาแสวง"/>
    <m/>
    <s v="ชาย"/>
    <n v="72"/>
    <n v="10"/>
    <s v="ไม่ทราบอาชีพ/ในปกครอง"/>
    <s v="92"/>
    <x v="0"/>
    <x v="185"/>
    <x v="101"/>
    <x v="17"/>
    <m/>
    <d v="2024-07-10T00:00:00"/>
    <d v="2024-07-10T00:00:00"/>
    <m/>
    <d v="2024-01-06T00:00:00"/>
    <x v="9"/>
    <n v="27"/>
  </r>
  <r>
    <n v="20250"/>
    <s v="66.Dengue fever"/>
    <s v="จิรัชญา   มะอาจเลิศ"/>
    <m/>
    <s v="หญิง"/>
    <n v="4"/>
    <n v="2"/>
    <s v="ไม่ทราบอาชีพ/ในปกครอง"/>
    <s v="145"/>
    <x v="0"/>
    <x v="151"/>
    <x v="57"/>
    <x v="17"/>
    <m/>
    <d v="2024-07-16T00:00:00"/>
    <d v="2024-07-16T00:00:00"/>
    <m/>
    <d v="2024-01-06T00:00:00"/>
    <x v="21"/>
    <n v="28"/>
  </r>
  <r>
    <n v="20257"/>
    <s v="66.Dengue fever"/>
    <s v="ชุติมันต์   ผดุงสัตย์"/>
    <m/>
    <s v="หญิง"/>
    <n v="6"/>
    <n v="4"/>
    <s v="ไม่ทราบอาชีพ/ในปกครอง"/>
    <s v="24"/>
    <x v="0"/>
    <x v="185"/>
    <x v="101"/>
    <x v="17"/>
    <m/>
    <d v="2024-07-10T00:00:00"/>
    <d v="2024-07-10T00:00:00"/>
    <m/>
    <d v="2024-01-06T00:00:00"/>
    <x v="9"/>
    <n v="27"/>
  </r>
  <r>
    <n v="20259"/>
    <s v="66.Dengue fever"/>
    <s v="กฤษกร   ประดับพร"/>
    <m/>
    <s v="ชาย"/>
    <n v="7"/>
    <n v="7"/>
    <s v="นักเรียน"/>
    <s v="57"/>
    <x v="6"/>
    <x v="28"/>
    <x v="65"/>
    <x v="17"/>
    <m/>
    <d v="2024-07-17T00:00:00"/>
    <d v="2024-07-17T00:00:00"/>
    <m/>
    <d v="2024-01-06T00:00:00"/>
    <x v="21"/>
    <n v="28"/>
  </r>
  <r>
    <n v="20412"/>
    <s v="66.Dengue fever"/>
    <s v="ชาตรี ไชยรส"/>
    <m/>
    <s v="ชาย"/>
    <n v="27"/>
    <n v="7"/>
    <s v="รับจ้าง,กรรมกร"/>
    <s v="47"/>
    <x v="6"/>
    <x v="28"/>
    <x v="65"/>
    <x v="17"/>
    <m/>
    <d v="2024-07-17T00:00:00"/>
    <d v="2024-07-19T00:00:00"/>
    <m/>
    <d v="2024-01-06T00:00:00"/>
    <x v="21"/>
    <n v="28"/>
  </r>
  <r>
    <n v="20420"/>
    <s v="66.Dengue fever"/>
    <s v="ประไพร นนทะมา"/>
    <m/>
    <s v="หญิง"/>
    <n v="68"/>
    <n v="9"/>
    <s v="อื่นๆ"/>
    <s v="30"/>
    <x v="0"/>
    <x v="186"/>
    <x v="9"/>
    <x v="0"/>
    <m/>
    <d v="2024-04-17T00:00:00"/>
    <d v="2024-04-22T00:00:00"/>
    <m/>
    <d v="2024-01-06T00:00:00"/>
    <x v="12"/>
    <n v="15"/>
  </r>
  <r>
    <n v="20421"/>
    <s v="66.Dengue fever"/>
    <s v="พิชญาภัค เรืองสมบัติ"/>
    <m/>
    <s v="หญิง"/>
    <n v="3"/>
    <n v="5"/>
    <s v="ไม่ทราบอาชีพ/ในปกครอง"/>
    <s v="68"/>
    <x v="10"/>
    <x v="187"/>
    <x v="9"/>
    <x v="0"/>
    <m/>
    <d v="2024-06-28T00:00:00"/>
    <d v="2024-06-28T00:00:00"/>
    <m/>
    <d v="2024-01-06T00:00:00"/>
    <x v="6"/>
    <n v="25"/>
  </r>
  <r>
    <n v="20422"/>
    <s v="66.Dengue fever"/>
    <s v="วรรณภา มณีโคตร"/>
    <m/>
    <s v="หญิง"/>
    <n v="13"/>
    <n v="5"/>
    <s v="ไม่ทราบอาชีพ/ในปกครอง"/>
    <s v="82"/>
    <x v="14"/>
    <x v="188"/>
    <x v="9"/>
    <x v="0"/>
    <m/>
    <d v="2024-06-30T00:00:00"/>
    <d v="2024-07-06T00:00:00"/>
    <m/>
    <d v="2024-01-06T00:00:00"/>
    <x v="9"/>
    <n v="26"/>
  </r>
  <r>
    <n v="20217"/>
    <s v="66.Dengue fever"/>
    <s v="เมธาสิทธิ์ กมลพิศ"/>
    <m/>
    <s v="ชาย"/>
    <n v="10"/>
    <n v="9"/>
    <s v="ไม่ทราบอาชีพ/ในปกครอง"/>
    <s v="73"/>
    <x v="10"/>
    <x v="189"/>
    <x v="57"/>
    <x v="17"/>
    <m/>
    <d v="2024-07-14T00:00:00"/>
    <d v="2024-07-14T00:00:00"/>
    <m/>
    <d v="2024-01-06T00:00:00"/>
    <x v="21"/>
    <n v="28"/>
  </r>
  <r>
    <n v="10768"/>
    <s v="66.Dengue fever"/>
    <s v="ฐิติคุณ สุนทรโชติ"/>
    <m/>
    <s v="ชาย"/>
    <n v="13"/>
    <n v="9"/>
    <s v="นักเรียน"/>
    <s v="9"/>
    <x v="6"/>
    <x v="190"/>
    <x v="26"/>
    <x v="5"/>
    <m/>
    <d v="2024-04-26T00:00:00"/>
    <d v="2024-05-01T00:00:00"/>
    <m/>
    <d v="2024-01-06T00:00:00"/>
    <x v="11"/>
    <n v="16"/>
  </r>
  <r>
    <n v="11724"/>
    <s v="66.Dengue fever"/>
    <s v="ปรีชา หงษ์ทอง"/>
    <m/>
    <s v="ชาย"/>
    <n v="34"/>
    <n v="2"/>
    <s v="ไม่ทราบอาชีพ/ในปกครอง"/>
    <s v="78"/>
    <x v="16"/>
    <x v="27"/>
    <x v="20"/>
    <x v="13"/>
    <m/>
    <d v="2024-05-08T00:00:00"/>
    <d v="2024-05-14T00:00:00"/>
    <m/>
    <d v="2024-01-06T00:00:00"/>
    <x v="13"/>
    <n v="18"/>
  </r>
  <r>
    <n v="9858"/>
    <s v="66.Dengue fever"/>
    <s v="ณัฎฐา สุขแสวง"/>
    <m/>
    <s v="หญิง"/>
    <n v="14"/>
    <n v="8"/>
    <s v="ไม่ทราบอาชีพ/ในปกครอง"/>
    <s v="77"/>
    <x v="1"/>
    <x v="1"/>
    <x v="1"/>
    <x v="0"/>
    <m/>
    <d v="2024-04-19T00:00:00"/>
    <d v="2024-04-22T00:00:00"/>
    <m/>
    <d v="2024-01-06T00:00:00"/>
    <x v="12"/>
    <n v="15"/>
  </r>
  <r>
    <n v="9871"/>
    <s v="66.Dengue fever"/>
    <s v="สราวุฒ อบอุ่น"/>
    <m/>
    <s v="ชาย"/>
    <n v="14"/>
    <n v="10"/>
    <s v="ไม่ทราบอาชีพ/ในปกครอง"/>
    <s v="28"/>
    <x v="1"/>
    <x v="1"/>
    <x v="1"/>
    <x v="0"/>
    <m/>
    <d v="2024-04-17T00:00:00"/>
    <d v="2024-04-17T00:00:00"/>
    <m/>
    <d v="2024-01-06T00:00:00"/>
    <x v="8"/>
    <n v="15"/>
  </r>
  <r>
    <n v="9880"/>
    <s v="66.Dengue fever"/>
    <s v="ชลธิชา ใจตรง"/>
    <m/>
    <s v="หญิง"/>
    <n v="13"/>
    <n v="4"/>
    <s v="ไม่ทราบอาชีพ/ในปกครอง"/>
    <s v="376"/>
    <x v="12"/>
    <x v="73"/>
    <x v="1"/>
    <x v="0"/>
    <m/>
    <d v="2024-04-17T00:00:00"/>
    <d v="2024-04-17T00:00:00"/>
    <m/>
    <d v="2024-01-06T00:00:00"/>
    <x v="8"/>
    <n v="15"/>
  </r>
  <r>
    <n v="9928"/>
    <s v="66.Dengue fever"/>
    <s v="ธีรภัทร์ เพชรคีรีสกุล"/>
    <m/>
    <s v="ชาย"/>
    <n v="14"/>
    <n v="8"/>
    <s v="นักเรียน"/>
    <s v="8"/>
    <x v="3"/>
    <x v="95"/>
    <x v="59"/>
    <x v="12"/>
    <m/>
    <d v="2024-04-27T00:00:00"/>
    <d v="2024-05-01T00:00:00"/>
    <m/>
    <d v="2024-01-06T00:00:00"/>
    <x v="11"/>
    <n v="17"/>
  </r>
  <r>
    <n v="10122"/>
    <s v="66.Dengue fever"/>
    <s v="นฤบดินทร์   บุตรสาสินธุ์"/>
    <m/>
    <s v="ชาย"/>
    <n v="6"/>
    <n v="4"/>
    <s v="ไม่ทราบอาชีพ/ในปกครอง"/>
    <s v="64"/>
    <x v="5"/>
    <x v="191"/>
    <x v="57"/>
    <x v="17"/>
    <m/>
    <d v="2024-04-27T00:00:00"/>
    <d v="2024-04-27T00:00:00"/>
    <m/>
    <d v="2024-01-06T00:00:00"/>
    <x v="11"/>
    <n v="17"/>
  </r>
  <r>
    <n v="133"/>
    <s v="66.Dengue fever"/>
    <s v="ธีระวุฒิ โชติประเดิม"/>
    <m/>
    <s v="ชาย"/>
    <n v="13"/>
    <n v="10"/>
    <s v="ไม่ทราบอาชีพ/ในปกครอง"/>
    <s v="60"/>
    <x v="12"/>
    <x v="17"/>
    <x v="15"/>
    <x v="9"/>
    <m/>
    <d v="2024-02-24T00:00:00"/>
    <d v="2024-02-24T00:00:00"/>
    <m/>
    <d v="2024-01-06T00:00:00"/>
    <x v="19"/>
    <n v="8"/>
  </r>
  <r>
    <n v="10478"/>
    <s v="66.Dengue fever"/>
    <s v="นฤเบศร์ หงษ์ลอยลม"/>
    <m/>
    <s v="ชาย"/>
    <n v="19"/>
    <n v="11"/>
    <s v="นักเรียน"/>
    <s v="59"/>
    <x v="8"/>
    <x v="192"/>
    <x v="54"/>
    <x v="10"/>
    <m/>
    <d v="2024-05-01T00:00:00"/>
    <d v="2024-05-01T00:00:00"/>
    <m/>
    <d v="2024-01-06T00:00:00"/>
    <x v="11"/>
    <n v="17"/>
  </r>
  <r>
    <n v="9855"/>
    <s v="66.Dengue fever"/>
    <s v="วิชุดา แก้วสมบัติ"/>
    <m/>
    <s v="หญิง"/>
    <n v="18"/>
    <n v="1"/>
    <s v="ไม่ทราบอาชีพ/ในปกครอง"/>
    <s v="120"/>
    <x v="13"/>
    <x v="176"/>
    <x v="97"/>
    <x v="0"/>
    <m/>
    <d v="2024-04-22T00:00:00"/>
    <d v="2024-04-25T00:00:00"/>
    <m/>
    <d v="2024-01-06T00:00:00"/>
    <x v="12"/>
    <n v="16"/>
  </r>
  <r>
    <n v="10638"/>
    <s v="66.Dengue fever"/>
    <s v="ธีรดา เพชรคีรีสกุล"/>
    <m/>
    <s v="หญิง"/>
    <n v="10"/>
    <n v="2"/>
    <s v="นักเรียน"/>
    <s v="8"/>
    <x v="3"/>
    <x v="95"/>
    <x v="59"/>
    <x v="12"/>
    <m/>
    <d v="2024-05-04T00:00:00"/>
    <d v="2024-05-07T00:00:00"/>
    <m/>
    <d v="2024-01-06T00:00:00"/>
    <x v="17"/>
    <n v="18"/>
  </r>
  <r>
    <n v="9854"/>
    <s v="66.Dengue fever"/>
    <s v="ระดม สุขแสวง"/>
    <m/>
    <s v="ชาย"/>
    <n v="50"/>
    <n v="2"/>
    <s v="อื่นๆ"/>
    <s v="77"/>
    <x v="1"/>
    <x v="1"/>
    <x v="1"/>
    <x v="0"/>
    <m/>
    <d v="2024-04-21T00:00:00"/>
    <d v="2024-04-24T00:00:00"/>
    <m/>
    <d v="2024-01-06T00:00:00"/>
    <x v="12"/>
    <n v="16"/>
  </r>
  <r>
    <n v="10793"/>
    <s v="66.Dengue fever"/>
    <s v="สุรวุฒิ โคตุเคน"/>
    <m/>
    <s v="ชาย"/>
    <n v="20"/>
    <n v="9"/>
    <s v="นักเรียน"/>
    <s v="111"/>
    <x v="6"/>
    <x v="102"/>
    <x v="59"/>
    <x v="12"/>
    <m/>
    <d v="2024-05-02T00:00:00"/>
    <d v="2024-05-05T00:00:00"/>
    <m/>
    <d v="2024-01-06T00:00:00"/>
    <x v="17"/>
    <n v="17"/>
  </r>
  <r>
    <n v="10980"/>
    <s v="66.Dengue fever"/>
    <s v="ทักษ์ดนัย สหัสนา"/>
    <m/>
    <s v="ชาย"/>
    <n v="16"/>
    <n v="10"/>
    <s v="นักเรียน"/>
    <s v="115"/>
    <x v="11"/>
    <x v="103"/>
    <x v="64"/>
    <x v="16"/>
    <m/>
    <d v="2024-05-10T00:00:00"/>
    <d v="2024-05-10T00:00:00"/>
    <m/>
    <d v="2024-01-06T00:00:00"/>
    <x v="17"/>
    <n v="18"/>
  </r>
  <r>
    <n v="11173"/>
    <s v="66.Dengue fever"/>
    <s v="นิธิกร อ่อนพุทธา"/>
    <m/>
    <s v="ชาย"/>
    <n v="8"/>
    <n v="2"/>
    <s v="นักเรียน"/>
    <s v="158"/>
    <x v="9"/>
    <x v="105"/>
    <x v="22"/>
    <x v="3"/>
    <m/>
    <d v="2024-05-11T00:00:00"/>
    <d v="2024-05-11T00:00:00"/>
    <m/>
    <d v="2024-01-06T00:00:00"/>
    <x v="13"/>
    <n v="19"/>
  </r>
  <r>
    <n v="11288"/>
    <s v="66.Dengue fever"/>
    <s v="อำนวย สุวรรณวงค์"/>
    <m/>
    <s v="ชาย"/>
    <n v="52"/>
    <n v="4"/>
    <s v="เกษตร"/>
    <s v="23"/>
    <x v="0"/>
    <x v="193"/>
    <x v="77"/>
    <x v="0"/>
    <m/>
    <d v="2024-05-05T00:00:00"/>
    <d v="2024-05-12T00:00:00"/>
    <m/>
    <d v="2024-01-06T00:00:00"/>
    <x v="13"/>
    <n v="18"/>
  </r>
  <r>
    <n v="11387"/>
    <s v="66.Dengue fever"/>
    <s v="ภูริทัต แก้วเรือง"/>
    <m/>
    <s v="ชาย"/>
    <n v="6"/>
    <n v="3"/>
    <s v="นักเรียน"/>
    <s v="73/1"/>
    <x v="2"/>
    <x v="155"/>
    <x v="26"/>
    <x v="5"/>
    <m/>
    <d v="2024-05-10T00:00:00"/>
    <d v="2024-05-13T00:00:00"/>
    <m/>
    <d v="2024-01-06T00:00:00"/>
    <x v="13"/>
    <n v="18"/>
  </r>
  <r>
    <n v="11391"/>
    <s v="66.Dengue fever"/>
    <s v="กิตติโชค ชุมณี"/>
    <m/>
    <s v="ชาย"/>
    <n v="13"/>
    <n v="2"/>
    <s v="นักเรียน"/>
    <s v="3"/>
    <x v="11"/>
    <x v="82"/>
    <x v="5"/>
    <x v="3"/>
    <m/>
    <d v="2024-05-09T00:00:00"/>
    <d v="2024-05-13T00:00:00"/>
    <m/>
    <d v="2024-01-06T00:00:00"/>
    <x v="13"/>
    <n v="18"/>
  </r>
  <r>
    <n v="11396"/>
    <s v="66.Dengue fever"/>
    <s v="กนกพิชญ์ เนตรวงษ์"/>
    <m/>
    <s v="หญิง"/>
    <n v="9"/>
    <n v="9"/>
    <s v="ไม่ทราบอาชีพ/ในปกครอง"/>
    <s v="139"/>
    <x v="11"/>
    <x v="117"/>
    <x v="84"/>
    <x v="16"/>
    <m/>
    <d v="2024-05-14T00:00:00"/>
    <d v="2024-05-14T00:00:00"/>
    <m/>
    <d v="2024-01-06T00:00:00"/>
    <x v="13"/>
    <n v="19"/>
  </r>
  <r>
    <n v="17374"/>
    <s v="66.Dengue fever"/>
    <s v="ธนโชติ พงษ์สมบูรณ์"/>
    <m/>
    <s v="ชาย"/>
    <n v="8"/>
    <n v="7"/>
    <s v="ไม่ทราบอาชีพ/ในปกครอง"/>
    <s v="26"/>
    <x v="6"/>
    <x v="194"/>
    <x v="102"/>
    <x v="4"/>
    <m/>
    <d v="2024-06-21T00:00:00"/>
    <d v="2024-06-28T00:00:00"/>
    <m/>
    <d v="2024-01-06T00:00:00"/>
    <x v="6"/>
    <n v="24"/>
  </r>
  <r>
    <n v="21686"/>
    <s v="66.Dengue fever"/>
    <s v="จิรภัทร โอ้อารีย์"/>
    <m/>
    <s v="ชาย"/>
    <n v="10"/>
    <n v="5"/>
    <s v="นักเรียน"/>
    <s v="9"/>
    <x v="3"/>
    <x v="31"/>
    <x v="25"/>
    <x v="3"/>
    <m/>
    <d v="2024-02-23T00:00:00"/>
    <d v="2024-02-27T00:00:00"/>
    <m/>
    <d v="2024-01-06T00:00:00"/>
    <x v="19"/>
    <n v="7"/>
  </r>
  <r>
    <n v="9150"/>
    <s v="66.Dengue fever"/>
    <s v="ปัญญาภา มงคลแก่นทราย"/>
    <m/>
    <s v="หญิง"/>
    <n v="7"/>
    <n v="10"/>
    <s v="นักเรียน"/>
    <s v="45"/>
    <x v="2"/>
    <x v="155"/>
    <x v="26"/>
    <x v="5"/>
    <m/>
    <d v="2024-04-18T00:00:00"/>
    <d v="2024-04-21T00:00:00"/>
    <m/>
    <d v="2024-01-06T00:00:00"/>
    <x v="12"/>
    <n v="15"/>
  </r>
  <r>
    <n v="8631"/>
    <s v="66.Dengue fever"/>
    <s v="ศิริลักษณ์ หงษ์หนองหว้า"/>
    <m/>
    <s v="หญิง"/>
    <n v="24"/>
    <n v="0"/>
    <s v="รับจ้าง,กรรมกร"/>
    <s v="64"/>
    <x v="1"/>
    <x v="1"/>
    <x v="1"/>
    <x v="0"/>
    <m/>
    <d v="2024-04-04T00:00:00"/>
    <d v="2024-04-09T00:00:00"/>
    <m/>
    <d v="2024-01-06T00:00:00"/>
    <x v="4"/>
    <n v="13"/>
  </r>
  <r>
    <n v="8640"/>
    <s v="66.Dengue fever"/>
    <s v="นวรัตน์ สวัสนะที"/>
    <m/>
    <s v="หญิง"/>
    <n v="14"/>
    <n v="7"/>
    <s v="ไม่ทราบอาชีพ/ในปกครอง"/>
    <s v="189"/>
    <x v="3"/>
    <x v="28"/>
    <x v="22"/>
    <x v="3"/>
    <m/>
    <d v="2024-04-13T00:00:00"/>
    <d v="2024-04-17T00:00:00"/>
    <m/>
    <d v="2024-01-06T00:00:00"/>
    <x v="8"/>
    <n v="15"/>
  </r>
  <r>
    <n v="8680"/>
    <s v="66.Dengue fever"/>
    <s v="เพียงขวัญ ศรีชนะ"/>
    <m/>
    <s v="หญิง"/>
    <n v="10"/>
    <n v="9"/>
    <s v="นักเรียน"/>
    <s v="113"/>
    <x v="17"/>
    <x v="89"/>
    <x v="22"/>
    <x v="3"/>
    <m/>
    <d v="2024-04-18T00:00:00"/>
    <d v="2024-04-18T00:00:00"/>
    <m/>
    <d v="2024-01-06T00:00:00"/>
    <x v="8"/>
    <n v="15"/>
  </r>
  <r>
    <n v="8688"/>
    <s v="66.Dengue fever"/>
    <s v="ธีรพล ผักขเชด"/>
    <m/>
    <s v="ชาย"/>
    <n v="12"/>
    <n v="9"/>
    <s v="ไม่ทราบอาชีพ/ในปกครอง"/>
    <s v="87"/>
    <x v="16"/>
    <x v="63"/>
    <x v="15"/>
    <x v="9"/>
    <m/>
    <d v="2024-04-13T00:00:00"/>
    <d v="2024-04-15T00:00:00"/>
    <m/>
    <d v="2024-01-06T00:00:00"/>
    <x v="8"/>
    <n v="15"/>
  </r>
  <r>
    <n v="8739"/>
    <s v="66.Dengue fever"/>
    <s v="ชานน จันทร์มณี"/>
    <m/>
    <s v="ชาย"/>
    <n v="14"/>
    <n v="7"/>
    <s v="นักเรียน"/>
    <s v="63"/>
    <x v="11"/>
    <x v="16"/>
    <x v="15"/>
    <x v="9"/>
    <m/>
    <d v="2024-04-19T00:00:00"/>
    <d v="2024-04-19T00:00:00"/>
    <m/>
    <d v="2024-01-06T00:00:00"/>
    <x v="8"/>
    <n v="15"/>
  </r>
  <r>
    <n v="8871"/>
    <s v="66.Dengue fever"/>
    <s v="ศศินิภาศ์ ชันพรมมา"/>
    <m/>
    <s v="หญิง"/>
    <n v="11"/>
    <n v="1"/>
    <s v="นักเรียน"/>
    <s v="83"/>
    <x v="3"/>
    <x v="95"/>
    <x v="59"/>
    <x v="12"/>
    <m/>
    <d v="2024-04-16T00:00:00"/>
    <d v="2024-04-21T00:00:00"/>
    <m/>
    <d v="2024-01-06T00:00:00"/>
    <x v="12"/>
    <n v="15"/>
  </r>
  <r>
    <n v="8872"/>
    <s v="66.Dengue fever"/>
    <s v="เทียนแก้ว ปีไธสง"/>
    <m/>
    <s v="หญิง"/>
    <n v="21"/>
    <n v="5"/>
    <s v="รับจ้าง,กรรมกร"/>
    <s v="95"/>
    <x v="14"/>
    <x v="22"/>
    <x v="18"/>
    <x v="12"/>
    <m/>
    <d v="2024-04-18T00:00:00"/>
    <d v="2024-04-21T00:00:00"/>
    <m/>
    <d v="2024-01-06T00:00:00"/>
    <x v="12"/>
    <n v="15"/>
  </r>
  <r>
    <n v="9856"/>
    <s v="66.Dengue fever"/>
    <s v="หนึ่งฤทัย สินเนือง"/>
    <m/>
    <s v="หญิง"/>
    <n v="31"/>
    <n v="4"/>
    <s v="อื่นๆ"/>
    <s v="4"/>
    <x v="12"/>
    <x v="44"/>
    <x v="0"/>
    <x v="0"/>
    <m/>
    <d v="2024-04-19T00:00:00"/>
    <d v="2024-04-22T00:00:00"/>
    <m/>
    <d v="2024-01-06T00:00:00"/>
    <x v="12"/>
    <n v="15"/>
  </r>
  <r>
    <n v="8961"/>
    <s v="66.Dengue fever"/>
    <s v="ทิพวรรณ หนองขุ่นสาร"/>
    <m/>
    <s v="หญิง"/>
    <n v="25"/>
    <n v="0"/>
    <s v="เกษตร"/>
    <s v="187"/>
    <x v="0"/>
    <x v="10"/>
    <x v="5"/>
    <x v="3"/>
    <m/>
    <d v="2024-04-17T00:00:00"/>
    <d v="2024-04-20T00:00:00"/>
    <m/>
    <d v="2024-01-06T00:00:00"/>
    <x v="12"/>
    <n v="15"/>
  </r>
  <r>
    <n v="12308"/>
    <s v="66.Dengue fever"/>
    <s v="พลวริษฐ์ มาดิษฐ์"/>
    <m/>
    <s v="ชาย"/>
    <n v="1"/>
    <n v="1"/>
    <s v="ไม่ทราบอาชีพ/ในปกครอง"/>
    <s v="55"/>
    <x v="2"/>
    <x v="138"/>
    <x v="73"/>
    <x v="0"/>
    <m/>
    <d v="2024-05-21T00:00:00"/>
    <d v="2024-05-23T00:00:00"/>
    <m/>
    <d v="2024-01-06T00:00:00"/>
    <x v="28"/>
    <n v="20"/>
  </r>
  <r>
    <n v="9229"/>
    <s v="66.Dengue fever"/>
    <s v="ชยันต์ มะณี"/>
    <m/>
    <s v="ชาย"/>
    <n v="11"/>
    <n v="10"/>
    <s v="นักเรียน"/>
    <s v="68"/>
    <x v="6"/>
    <x v="102"/>
    <x v="59"/>
    <x v="12"/>
    <m/>
    <d v="2024-04-21T00:00:00"/>
    <d v="2024-04-25T00:00:00"/>
    <m/>
    <d v="2024-01-06T00:00:00"/>
    <x v="12"/>
    <n v="16"/>
  </r>
  <r>
    <n v="9452"/>
    <s v="66.Dengue fever"/>
    <s v="ภาวิณี ชอบบุญ"/>
    <m/>
    <s v="หญิง"/>
    <n v="16"/>
    <n v="9"/>
    <s v="นักเรียน"/>
    <s v="33"/>
    <x v="14"/>
    <x v="76"/>
    <x v="21"/>
    <x v="3"/>
    <m/>
    <d v="2024-04-21T00:00:00"/>
    <d v="2024-04-26T00:00:00"/>
    <m/>
    <d v="2024-01-06T00:00:00"/>
    <x v="12"/>
    <n v="16"/>
  </r>
  <r>
    <n v="9539"/>
    <s v="66.Dengue fever"/>
    <s v="กมลชนก กะตะโท"/>
    <m/>
    <s v="หญิง"/>
    <n v="9"/>
    <n v="6"/>
    <s v="ไม่ทราบอาชีพ/ในปกครอง"/>
    <s v="147"/>
    <x v="6"/>
    <x v="195"/>
    <x v="103"/>
    <x v="15"/>
    <m/>
    <d v="2024-04-27T00:00:00"/>
    <d v="2024-04-27T00:00:00"/>
    <m/>
    <d v="2024-01-06T00:00:00"/>
    <x v="11"/>
    <n v="17"/>
  </r>
  <r>
    <n v="9615"/>
    <s v="66.Dengue fever"/>
    <s v="ภานุเดช โพโสลี"/>
    <m/>
    <s v="ชาย"/>
    <n v="24"/>
    <n v="8"/>
    <s v="นักเรียน"/>
    <s v="9/1"/>
    <x v="5"/>
    <x v="196"/>
    <x v="67"/>
    <x v="1"/>
    <m/>
    <d v="2024-04-25T00:00:00"/>
    <d v="2024-04-29T00:00:00"/>
    <m/>
    <d v="2024-01-06T00:00:00"/>
    <x v="11"/>
    <n v="16"/>
  </r>
  <r>
    <n v="9694"/>
    <s v="66.Dengue fever"/>
    <s v="ชิษณุพงศ์ ภูมิภาค"/>
    <m/>
    <s v="ชาย"/>
    <n v="10"/>
    <n v="7"/>
    <s v="นักเรียน"/>
    <s v="3"/>
    <x v="3"/>
    <x v="95"/>
    <x v="59"/>
    <x v="12"/>
    <m/>
    <d v="2024-04-26T00:00:00"/>
    <d v="2024-04-29T00:00:00"/>
    <m/>
    <d v="2024-01-06T00:00:00"/>
    <x v="11"/>
    <n v="16"/>
  </r>
  <r>
    <n v="9721"/>
    <s v="66.Dengue fever"/>
    <s v="อติวิชญ์ ประมวลรัมย์"/>
    <m/>
    <s v="ชาย"/>
    <n v="11"/>
    <n v="3"/>
    <s v="ไม่ทราบอาชีพ/ในปกครอง"/>
    <s v="89"/>
    <x v="0"/>
    <x v="59"/>
    <x v="10"/>
    <x v="7"/>
    <m/>
    <d v="2024-04-21T00:00:00"/>
    <d v="2024-04-24T00:00:00"/>
    <m/>
    <d v="2024-01-06T00:00:00"/>
    <x v="12"/>
    <n v="16"/>
  </r>
  <r>
    <n v="9847"/>
    <s v="66.Dengue fever"/>
    <s v="จิรภัทร ศรศาสตร์"/>
    <m/>
    <s v="ชาย"/>
    <n v="10"/>
    <n v="11"/>
    <s v="ไม่ทราบอาชีพ/ในปกครอง"/>
    <s v="225"/>
    <x v="12"/>
    <x v="73"/>
    <x v="1"/>
    <x v="0"/>
    <m/>
    <d v="2024-04-13T00:00:00"/>
    <d v="2024-04-18T00:00:00"/>
    <m/>
    <d v="2024-01-06T00:00:00"/>
    <x v="8"/>
    <n v="15"/>
  </r>
  <r>
    <n v="9850"/>
    <s v="66.Dengue fever"/>
    <s v="ศราวิน สุขแสวง"/>
    <m/>
    <s v="ชาย"/>
    <n v="11"/>
    <n v="10"/>
    <s v="ไม่ทราบอาชีพ/ในปกครอง"/>
    <s v="77"/>
    <x v="1"/>
    <x v="1"/>
    <x v="1"/>
    <x v="0"/>
    <m/>
    <d v="2024-04-17T00:00:00"/>
    <d v="2024-04-22T00:00:00"/>
    <m/>
    <d v="2024-01-06T00:00:00"/>
    <x v="12"/>
    <n v="15"/>
  </r>
  <r>
    <n v="8891"/>
    <s v="66.Dengue fever"/>
    <s v="ชลดา แสงสว่าง"/>
    <m/>
    <s v="หญิง"/>
    <n v="36"/>
    <n v="8"/>
    <s v="รับจ้าง,กรรมกร"/>
    <s v="121"/>
    <x v="6"/>
    <x v="102"/>
    <x v="59"/>
    <x v="12"/>
    <m/>
    <d v="2024-04-18T00:00:00"/>
    <d v="2024-04-21T00:00:00"/>
    <m/>
    <d v="2024-01-06T00:00:00"/>
    <x v="12"/>
    <n v="15"/>
  </r>
  <r>
    <n v="16994"/>
    <s v="66.Dengue fever"/>
    <s v="ศรันย์ ภูมิพนา"/>
    <m/>
    <s v="ชาย"/>
    <n v="26"/>
    <n v="1"/>
    <s v="ไม่ทราบอาชีพ/ในปกครอง"/>
    <s v="144"/>
    <x v="5"/>
    <x v="197"/>
    <x v="104"/>
    <x v="17"/>
    <m/>
    <d v="2024-06-20T00:00:00"/>
    <d v="2024-06-20T00:00:00"/>
    <m/>
    <d v="2024-01-06T00:00:00"/>
    <x v="5"/>
    <n v="24"/>
  </r>
  <r>
    <n v="11555"/>
    <s v="66.Dengue fever"/>
    <s v="วรันธร คำบุดดี"/>
    <m/>
    <s v="หญิง"/>
    <n v="2"/>
    <n v="11"/>
    <s v="ไม่ทราบอาชีพ/ในปกครอง"/>
    <s v="75"/>
    <x v="13"/>
    <x v="198"/>
    <x v="105"/>
    <x v="19"/>
    <m/>
    <d v="2024-05-10T00:00:00"/>
    <d v="2024-05-14T00:00:00"/>
    <m/>
    <d v="2024-01-06T00:00:00"/>
    <x v="13"/>
    <n v="18"/>
  </r>
  <r>
    <n v="16586"/>
    <s v="66.Dengue fever"/>
    <s v="ชนกันต์ ชมจุมจัง"/>
    <m/>
    <s v="ชาย"/>
    <n v="5"/>
    <n v="5"/>
    <s v="ไม่ทราบอาชีพ/ในปกครอง"/>
    <s v="75"/>
    <x v="8"/>
    <x v="199"/>
    <x v="106"/>
    <x v="3"/>
    <m/>
    <d v="2024-06-13T00:00:00"/>
    <d v="2024-06-14T00:00:00"/>
    <m/>
    <d v="2024-01-06T00:00:00"/>
    <x v="10"/>
    <n v="23"/>
  </r>
  <r>
    <n v="16592"/>
    <s v="66.Dengue fever"/>
    <s v="เอกลักษณ์ แย้มมูล"/>
    <m/>
    <s v="ชาย"/>
    <n v="38"/>
    <n v="9"/>
    <s v="ไม่ทราบอาชีพ/ในปกครอง"/>
    <s v="33"/>
    <x v="16"/>
    <x v="32"/>
    <x v="22"/>
    <x v="3"/>
    <m/>
    <d v="2024-06-14T00:00:00"/>
    <d v="2024-06-17T00:00:00"/>
    <m/>
    <d v="2024-01-06T00:00:00"/>
    <x v="5"/>
    <n v="23"/>
  </r>
  <r>
    <n v="16593"/>
    <s v="66.Dengue fever"/>
    <s v="จิรภัฒน์ ราชขวัญ"/>
    <m/>
    <s v="ชาย"/>
    <n v="13"/>
    <n v="11"/>
    <s v="ไม่ทราบอาชีพ/ในปกครอง"/>
    <s v="77"/>
    <x v="14"/>
    <x v="107"/>
    <x v="5"/>
    <x v="3"/>
    <m/>
    <d v="2024-06-14T00:00:00"/>
    <d v="2024-06-14T00:00:00"/>
    <m/>
    <d v="2024-01-06T00:00:00"/>
    <x v="10"/>
    <n v="23"/>
  </r>
  <r>
    <n v="16770"/>
    <s v="66.Dengue fever"/>
    <s v="สุรนาท อึ้งตระกูล"/>
    <m/>
    <s v="ชาย"/>
    <n v="3"/>
    <n v="11"/>
    <s v="ไม่ทราบอาชีพ/ในปกครอง"/>
    <s v="98"/>
    <x v="2"/>
    <x v="200"/>
    <x v="24"/>
    <x v="5"/>
    <m/>
    <d v="2024-06-22T00:00:00"/>
    <d v="2024-06-22T00:00:00"/>
    <m/>
    <d v="2024-01-06T00:00:00"/>
    <x v="6"/>
    <n v="25"/>
  </r>
  <r>
    <n v="16930"/>
    <s v="66.Dengue fever"/>
    <s v="ปิยพัชร์ ผิวขำ"/>
    <m/>
    <s v="ชาย"/>
    <n v="14"/>
    <n v="6"/>
    <s v="ไม่ทราบอาชีพ/ในปกครอง"/>
    <s v="98"/>
    <x v="19"/>
    <x v="201"/>
    <x v="1"/>
    <x v="0"/>
    <m/>
    <d v="2024-06-12T00:00:00"/>
    <d v="2024-06-16T00:00:00"/>
    <m/>
    <d v="2024-01-06T00:00:00"/>
    <x v="5"/>
    <n v="23"/>
  </r>
  <r>
    <n v="16935"/>
    <s v="66.Dengue fever"/>
    <s v="กฤษกร จาปรุง"/>
    <m/>
    <s v="ชาย"/>
    <n v="12"/>
    <n v="5"/>
    <s v="ไม่ทราบอาชีพ/ในปกครอง"/>
    <s v="70"/>
    <x v="11"/>
    <x v="19"/>
    <x v="11"/>
    <x v="0"/>
    <m/>
    <d v="2024-06-14T00:00:00"/>
    <d v="2024-06-16T00:00:00"/>
    <m/>
    <d v="2024-01-06T00:00:00"/>
    <x v="5"/>
    <n v="23"/>
  </r>
  <r>
    <n v="16938"/>
    <s v="66.Dengue fever"/>
    <s v="ปิติ สามพัน"/>
    <m/>
    <s v="ชาย"/>
    <n v="13"/>
    <n v="4"/>
    <s v="ไม่ทราบอาชีพ/ในปกครอง"/>
    <s v="35"/>
    <x v="11"/>
    <x v="19"/>
    <x v="11"/>
    <x v="0"/>
    <m/>
    <d v="2024-06-14T00:00:00"/>
    <d v="2024-06-18T00:00:00"/>
    <m/>
    <d v="2024-01-06T00:00:00"/>
    <x v="5"/>
    <n v="23"/>
  </r>
  <r>
    <n v="16564"/>
    <s v="66.Dengue fever"/>
    <s v="กนกพร ยาสี"/>
    <m/>
    <s v="หญิง"/>
    <n v="13"/>
    <n v="7"/>
    <s v="ไม่ทราบอาชีพ/ในปกครอง"/>
    <s v="92"/>
    <x v="16"/>
    <x v="32"/>
    <x v="22"/>
    <x v="3"/>
    <m/>
    <d v="2024-06-12T00:00:00"/>
    <d v="2024-06-18T00:00:00"/>
    <m/>
    <d v="2024-01-06T00:00:00"/>
    <x v="5"/>
    <n v="23"/>
  </r>
  <r>
    <n v="16941"/>
    <s v="66.Dengue fever"/>
    <s v="ปริยากร แสงเพ็ชร"/>
    <m/>
    <s v="หญิง"/>
    <n v="14"/>
    <n v="0"/>
    <s v="ไม่ทราบอาชีพ/ในปกครอง"/>
    <s v="129"/>
    <x v="19"/>
    <x v="201"/>
    <x v="1"/>
    <x v="0"/>
    <m/>
    <d v="2024-06-18T00:00:00"/>
    <d v="2024-06-21T00:00:00"/>
    <m/>
    <d v="2024-01-06T00:00:00"/>
    <x v="5"/>
    <n v="24"/>
  </r>
  <r>
    <n v="16412"/>
    <s v="66.Dengue fever"/>
    <s v="ศรันย์ สิมมี"/>
    <m/>
    <s v="ชาย"/>
    <n v="16"/>
    <n v="10"/>
    <s v="ไม่ทราบอาชีพ/ในปกครอง"/>
    <s v="14"/>
    <x v="5"/>
    <x v="108"/>
    <x v="66"/>
    <x v="11"/>
    <m/>
    <d v="2024-06-19T00:00:00"/>
    <d v="2024-06-19T00:00:00"/>
    <m/>
    <d v="2024-01-06T00:00:00"/>
    <x v="5"/>
    <n v="24"/>
  </r>
  <r>
    <n v="17031"/>
    <s v="66.Dengue fever"/>
    <s v="วิชญาพร แสงปาก"/>
    <m/>
    <s v="หญิง"/>
    <n v="15"/>
    <n v="8"/>
    <s v="นักเรียน"/>
    <s v="58"/>
    <x v="10"/>
    <x v="38"/>
    <x v="22"/>
    <x v="3"/>
    <m/>
    <d v="2024-06-25T00:00:00"/>
    <d v="2024-06-25T00:00:00"/>
    <m/>
    <d v="2024-01-06T00:00:00"/>
    <x v="6"/>
    <n v="25"/>
  </r>
  <r>
    <n v="17037"/>
    <s v="66.Dengue fever"/>
    <s v="สรยุทธ ป้องแก้ว"/>
    <m/>
    <s v="ชาย"/>
    <n v="18"/>
    <n v="3"/>
    <s v="ไม่ทราบอาชีพ/ในปกครอง"/>
    <s v="94"/>
    <x v="17"/>
    <x v="86"/>
    <x v="54"/>
    <x v="10"/>
    <m/>
    <d v="2024-06-20T00:00:00"/>
    <d v="2024-06-24T00:00:00"/>
    <m/>
    <d v="2024-01-06T00:00:00"/>
    <x v="6"/>
    <n v="24"/>
  </r>
  <r>
    <n v="17152"/>
    <s v="66.Dengue fever"/>
    <s v="ปาลิตา แสนเมือง"/>
    <m/>
    <s v="หญิง"/>
    <n v="7"/>
    <n v="7"/>
    <s v="ไม่ทราบอาชีพ/ในปกครอง"/>
    <s v="4"/>
    <x v="16"/>
    <x v="202"/>
    <x v="107"/>
    <x v="7"/>
    <m/>
    <d v="2024-06-15T00:00:00"/>
    <d v="2024-06-20T00:00:00"/>
    <m/>
    <d v="2024-01-06T00:00:00"/>
    <x v="5"/>
    <n v="24"/>
  </r>
  <r>
    <n v="17161"/>
    <s v="66.Dengue fever"/>
    <s v="ลลิตภัทร หิตะยะโส"/>
    <m/>
    <s v="หญิง"/>
    <n v="12"/>
    <n v="7"/>
    <s v="ไม่ทราบอาชีพ/ในปกครอง"/>
    <s v="94"/>
    <x v="6"/>
    <x v="203"/>
    <x v="25"/>
    <x v="13"/>
    <m/>
    <d v="2024-06-22T00:00:00"/>
    <d v="2024-06-26T00:00:00"/>
    <m/>
    <d v="2024-01-06T00:00:00"/>
    <x v="6"/>
    <n v="25"/>
  </r>
  <r>
    <n v="17169"/>
    <s v="66.Dengue fever"/>
    <s v="นพฤทธิ์ บุญมั่ง"/>
    <m/>
    <s v="ชาย"/>
    <n v="10"/>
    <n v="11"/>
    <s v="นักเรียน"/>
    <s v="63"/>
    <x v="0"/>
    <x v="10"/>
    <x v="5"/>
    <x v="3"/>
    <m/>
    <d v="2024-06-22T00:00:00"/>
    <d v="2024-06-26T00:00:00"/>
    <m/>
    <d v="2024-01-06T00:00:00"/>
    <x v="6"/>
    <n v="25"/>
  </r>
  <r>
    <n v="17170"/>
    <s v="66.Dengue fever"/>
    <s v="วนิดา เจริญบุตร"/>
    <m/>
    <s v="หญิง"/>
    <n v="5"/>
    <n v="10"/>
    <s v="ไม่ทราบอาชีพ/ในปกครอง"/>
    <s v="109"/>
    <x v="12"/>
    <x v="204"/>
    <x v="108"/>
    <x v="3"/>
    <m/>
    <d v="2024-06-21T00:00:00"/>
    <d v="2024-06-24T00:00:00"/>
    <m/>
    <d v="2024-01-06T00:00:00"/>
    <x v="6"/>
    <n v="24"/>
  </r>
  <r>
    <n v="17171"/>
    <s v="66.Dengue fever"/>
    <s v="พิมลรัตน์ จริตน้อม"/>
    <m/>
    <s v="หญิง"/>
    <n v="14"/>
    <n v="8"/>
    <s v="ไม่ทราบอาชีพ/ในปกครอง"/>
    <s v="58"/>
    <x v="5"/>
    <x v="205"/>
    <x v="45"/>
    <x v="13"/>
    <m/>
    <d v="2024-06-21T00:00:00"/>
    <d v="2024-06-25T00:00:00"/>
    <m/>
    <d v="2024-01-06T00:00:00"/>
    <x v="6"/>
    <n v="24"/>
  </r>
  <r>
    <n v="8627"/>
    <s v="66.Dengue fever"/>
    <s v="หงส์ลดา แพงกัญญา"/>
    <m/>
    <s v="หญิง"/>
    <n v="28"/>
    <n v="8"/>
    <s v="รับจ้าง,กรรมกร"/>
    <s v="119"/>
    <x v="12"/>
    <x v="44"/>
    <x v="0"/>
    <x v="0"/>
    <m/>
    <d v="2024-04-04T00:00:00"/>
    <d v="2024-04-06T00:00:00"/>
    <m/>
    <d v="2024-01-06T00:00:00"/>
    <x v="4"/>
    <n v="13"/>
  </r>
  <r>
    <n v="16939"/>
    <s v="66.Dengue fever"/>
    <s v="นิสาชล สหุนันท์"/>
    <m/>
    <s v="หญิง"/>
    <n v="18"/>
    <n v="2"/>
    <s v="ไม่ทราบอาชีพ/ในปกครอง"/>
    <s v="28"/>
    <x v="11"/>
    <x v="19"/>
    <x v="11"/>
    <x v="0"/>
    <m/>
    <d v="2024-06-15T00:00:00"/>
    <d v="2024-06-18T00:00:00"/>
    <m/>
    <d v="2024-01-06T00:00:00"/>
    <x v="5"/>
    <n v="24"/>
  </r>
  <r>
    <n v="15328"/>
    <s v="66.Dengue fever"/>
    <s v="มินญาดา เหมนวล"/>
    <m/>
    <s v="หญิง"/>
    <n v="2"/>
    <n v="6"/>
    <s v="ไม่ทราบอาชีพ/ในปกครอง"/>
    <s v="57"/>
    <x v="7"/>
    <x v="206"/>
    <x v="109"/>
    <x v="4"/>
    <m/>
    <d v="2024-06-09T00:00:00"/>
    <d v="2024-06-10T00:00:00"/>
    <m/>
    <d v="2024-01-06T00:00:00"/>
    <x v="10"/>
    <n v="23"/>
  </r>
  <r>
    <n v="12339"/>
    <s v="66.Dengue fever"/>
    <s v="เคน อำพินธ์"/>
    <m/>
    <s v="ชาย"/>
    <n v="85"/>
    <n v="4"/>
    <s v="เกษตร"/>
    <s v="21"/>
    <x v="16"/>
    <x v="207"/>
    <x v="88"/>
    <x v="1"/>
    <m/>
    <d v="2024-05-17T00:00:00"/>
    <d v="2024-05-18T00:00:00"/>
    <m/>
    <d v="2024-01-06T00:00:00"/>
    <x v="28"/>
    <n v="19"/>
  </r>
  <r>
    <n v="12644"/>
    <s v="66.Dengue fever"/>
    <s v="ธนาธร ทิวาพัตร"/>
    <m/>
    <s v="ชาย"/>
    <n v="3"/>
    <n v="9"/>
    <s v="นักเรียน"/>
    <s v="62"/>
    <x v="10"/>
    <x v="38"/>
    <x v="22"/>
    <x v="3"/>
    <m/>
    <d v="2024-05-26T00:00:00"/>
    <d v="2024-05-26T00:00:00"/>
    <m/>
    <d v="2024-01-06T00:00:00"/>
    <x v="29"/>
    <n v="21"/>
  </r>
  <r>
    <n v="12762"/>
    <s v="66.Dengue fever"/>
    <s v="ศิวกร พลอยบุตร"/>
    <m/>
    <s v="ชาย"/>
    <n v="5"/>
    <n v="1"/>
    <s v="ไม่ทราบอาชีพ/ในปกครอง"/>
    <s v="6"/>
    <x v="1"/>
    <x v="1"/>
    <x v="1"/>
    <x v="0"/>
    <m/>
    <d v="2024-05-18T00:00:00"/>
    <d v="2024-05-21T00:00:00"/>
    <m/>
    <d v="2024-01-06T00:00:00"/>
    <x v="28"/>
    <n v="20"/>
  </r>
  <r>
    <n v="13925"/>
    <s v="66.Dengue fever"/>
    <s v="จักรภัทร  บุญสินชัย"/>
    <m/>
    <s v="ชาย"/>
    <n v="4"/>
    <n v="6"/>
    <s v="ไม่ทราบอาชีพ/ในปกครอง"/>
    <s v="26"/>
    <x v="0"/>
    <x v="78"/>
    <x v="81"/>
    <x v="17"/>
    <m/>
    <d v="2024-05-28T00:00:00"/>
    <d v="2024-05-31T00:00:00"/>
    <m/>
    <d v="2024-01-06T00:00:00"/>
    <x v="29"/>
    <n v="21"/>
  </r>
  <r>
    <n v="14214"/>
    <s v="66.Dengue fever"/>
    <s v="ปฐพี ศรีแก้ว"/>
    <m/>
    <s v="ชาย"/>
    <n v="14"/>
    <n v="1"/>
    <s v="ไม่ทราบอาชีพ/ในปกครอง"/>
    <s v="101"/>
    <x v="11"/>
    <x v="208"/>
    <x v="110"/>
    <x v="10"/>
    <m/>
    <d v="2024-05-25T00:00:00"/>
    <d v="2024-05-29T00:00:00"/>
    <m/>
    <d v="2024-01-06T00:00:00"/>
    <x v="29"/>
    <n v="21"/>
  </r>
  <r>
    <n v="14269"/>
    <s v="66.Dengue fever"/>
    <s v="ศิวัช ศิริวัฒนานนท์"/>
    <m/>
    <s v="ชาย"/>
    <n v="4"/>
    <n v="11"/>
    <s v="ไม่ทราบอาชีพ/ในปกครอง"/>
    <s v="55"/>
    <x v="11"/>
    <x v="209"/>
    <x v="62"/>
    <x v="16"/>
    <m/>
    <d v="2024-06-04T00:00:00"/>
    <d v="2024-06-06T00:00:00"/>
    <m/>
    <d v="2024-01-06T00:00:00"/>
    <x v="24"/>
    <n v="22"/>
  </r>
  <r>
    <n v="14339"/>
    <s v="66.Dengue fever"/>
    <s v="พงศกร ตะดอน"/>
    <m/>
    <s v="ชาย"/>
    <n v="10"/>
    <n v="7"/>
    <s v="ไม่ทราบอาชีพ/ในปกครอง"/>
    <s v="82"/>
    <x v="5"/>
    <x v="71"/>
    <x v="44"/>
    <x v="16"/>
    <m/>
    <d v="2024-06-04T00:00:00"/>
    <d v="2024-06-07T00:00:00"/>
    <m/>
    <d v="2024-01-06T00:00:00"/>
    <x v="24"/>
    <n v="22"/>
  </r>
  <r>
    <n v="16577"/>
    <s v="66.Dengue fever"/>
    <s v="พรรษา คชแพทย์"/>
    <m/>
    <s v="หญิง"/>
    <n v="5"/>
    <n v="7"/>
    <s v="นักเรียน"/>
    <s v="42"/>
    <x v="10"/>
    <x v="210"/>
    <x v="108"/>
    <x v="3"/>
    <m/>
    <d v="2024-04-14T00:00:00"/>
    <d v="2024-06-14T00:00:00"/>
    <m/>
    <d v="2024-01-06T00:00:00"/>
    <x v="10"/>
    <n v="15"/>
  </r>
  <r>
    <n v="15084"/>
    <s v="66.Dengue fever"/>
    <s v="ธนภัทร รองพล"/>
    <m/>
    <s v="ชาย"/>
    <n v="3"/>
    <n v="2"/>
    <s v="ไม่ทราบอาชีพ/ในปกครอง"/>
    <s v="379"/>
    <x v="13"/>
    <x v="211"/>
    <x v="19"/>
    <x v="10"/>
    <m/>
    <d v="2024-06-05T00:00:00"/>
    <d v="2024-06-12T00:00:00"/>
    <m/>
    <d v="2024-01-06T00:00:00"/>
    <x v="10"/>
    <n v="22"/>
  </r>
  <r>
    <n v="17373"/>
    <s v="66.Dengue fever"/>
    <s v="ขวัญทิพย์ ปากหวาน"/>
    <m/>
    <s v="หญิง"/>
    <n v="6"/>
    <n v="7"/>
    <s v="ไม่ทราบอาชีพ/ในปกครอง"/>
    <s v="117"/>
    <x v="7"/>
    <x v="212"/>
    <x v="108"/>
    <x v="3"/>
    <m/>
    <d v="2024-06-21T00:00:00"/>
    <d v="2024-06-27T00:00:00"/>
    <m/>
    <d v="2024-01-06T00:00:00"/>
    <x v="6"/>
    <n v="24"/>
  </r>
  <r>
    <n v="15332"/>
    <s v="66.Dengue fever"/>
    <s v="ปวิมล อาสาราช"/>
    <m/>
    <s v="หญิง"/>
    <n v="26"/>
    <n v="10"/>
    <s v="นักเรียน"/>
    <s v="265"/>
    <x v="16"/>
    <x v="213"/>
    <x v="106"/>
    <x v="3"/>
    <m/>
    <d v="2024-06-08T00:00:00"/>
    <d v="2024-06-10T00:00:00"/>
    <m/>
    <d v="2024-01-06T00:00:00"/>
    <x v="10"/>
    <n v="23"/>
  </r>
  <r>
    <n v="15409"/>
    <s v="66.Dengue fever"/>
    <s v="สัมริด คําศรี"/>
    <m/>
    <s v="ชาย"/>
    <n v="72"/>
    <n v="2"/>
    <s v="อื่นๆ"/>
    <s v="68"/>
    <x v="3"/>
    <x v="214"/>
    <x v="111"/>
    <x v="11"/>
    <m/>
    <d v="2024-06-14T00:00:00"/>
    <d v="2024-06-14T00:00:00"/>
    <m/>
    <d v="2024-01-06T00:00:00"/>
    <x v="10"/>
    <n v="23"/>
  </r>
  <r>
    <n v="15461"/>
    <s v="66.Dengue fever"/>
    <s v="สิทธิชัย สุภรักษ์"/>
    <m/>
    <s v="ชาย"/>
    <n v="14"/>
    <n v="9"/>
    <s v="นักเรียน"/>
    <s v="68"/>
    <x v="0"/>
    <x v="215"/>
    <x v="112"/>
    <x v="4"/>
    <m/>
    <d v="2024-06-09T00:00:00"/>
    <d v="2024-06-13T00:00:00"/>
    <m/>
    <d v="2024-01-06T00:00:00"/>
    <x v="10"/>
    <n v="23"/>
  </r>
  <r>
    <n v="15639"/>
    <s v="66.Dengue fever"/>
    <s v="จารุเกียรติื สุขอึ้ง"/>
    <m/>
    <s v="ชาย"/>
    <n v="0"/>
    <n v="8"/>
    <s v="ไม่ทราบอาชีพ/ในปกครอง"/>
    <s v="19"/>
    <x v="18"/>
    <x v="216"/>
    <x v="26"/>
    <x v="5"/>
    <m/>
    <d v="2024-06-08T00:00:00"/>
    <d v="2024-06-16T00:00:00"/>
    <m/>
    <d v="2024-01-06T00:00:00"/>
    <x v="5"/>
    <n v="23"/>
  </r>
  <r>
    <n v="15752"/>
    <s v="66.Dengue fever"/>
    <s v="นริศรา แก่นจันทร์"/>
    <m/>
    <s v="หญิง"/>
    <n v="9"/>
    <n v="7"/>
    <s v="นักเรียน"/>
    <s v="87"/>
    <x v="8"/>
    <x v="217"/>
    <x v="100"/>
    <x v="5"/>
    <m/>
    <d v="2024-06-14T00:00:00"/>
    <d v="2024-06-16T00:00:00"/>
    <m/>
    <d v="2024-01-06T00:00:00"/>
    <x v="5"/>
    <n v="23"/>
  </r>
  <r>
    <n v="16206"/>
    <s v="66.Dengue fever"/>
    <s v="กมลภพ ครองยุติ"/>
    <m/>
    <s v="ชาย"/>
    <n v="2"/>
    <n v="2"/>
    <s v="ไม่ทราบอาชีพ/ในปกครอง"/>
    <s v="23"/>
    <x v="17"/>
    <x v="218"/>
    <x v="84"/>
    <x v="16"/>
    <m/>
    <d v="2024-06-18T00:00:00"/>
    <d v="2024-06-18T00:00:00"/>
    <m/>
    <d v="2024-01-06T00:00:00"/>
    <x v="5"/>
    <n v="24"/>
  </r>
  <r>
    <n v="16365"/>
    <s v="66.Dengue fever"/>
    <s v="ภควัต ธนาไสย์"/>
    <m/>
    <s v="ชาย"/>
    <n v="9"/>
    <n v="1"/>
    <s v="นักเรียน"/>
    <s v="124"/>
    <x v="6"/>
    <x v="139"/>
    <x v="81"/>
    <x v="17"/>
    <m/>
    <d v="2024-06-15T00:00:00"/>
    <d v="2024-06-19T00:00:00"/>
    <m/>
    <d v="2024-01-06T00:00:00"/>
    <x v="5"/>
    <n v="24"/>
  </r>
  <r>
    <n v="16411"/>
    <s v="66.Dengue fever"/>
    <s v="ศรทักษิณ ทองใหญ่"/>
    <m/>
    <s v="ชาย"/>
    <n v="15"/>
    <n v="5"/>
    <s v="ไม่ทราบอาชีพ/ในปกครอง"/>
    <s v="51"/>
    <x v="17"/>
    <x v="219"/>
    <x v="17"/>
    <x v="11"/>
    <m/>
    <d v="2024-06-19T00:00:00"/>
    <d v="2024-06-19T00:00:00"/>
    <m/>
    <d v="2024-01-06T00:00:00"/>
    <x v="5"/>
    <n v="24"/>
  </r>
  <r>
    <n v="14849"/>
    <s v="66.Dengue fever"/>
    <s v="หฤทัย สุระพินิจ"/>
    <m/>
    <s v="หญิง"/>
    <n v="14"/>
    <n v="1"/>
    <s v="นักเรียน"/>
    <s v="66"/>
    <x v="16"/>
    <x v="220"/>
    <x v="113"/>
    <x v="13"/>
    <m/>
    <d v="2024-06-08T00:00:00"/>
    <d v="2024-06-11T00:00:00"/>
    <m/>
    <d v="2024-01-06T00:00:00"/>
    <x v="10"/>
    <n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H38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3"/>
        <item sd="0" x="0"/>
        <item sd="0" x="12"/>
        <item x="11"/>
        <item x="6"/>
        <item x="3"/>
        <item x="5"/>
        <item x="16"/>
        <item sd="0" x="14"/>
        <item x="8"/>
        <item x="7"/>
        <item x="10"/>
        <item x="17"/>
        <item x="2"/>
        <item x="4"/>
        <item x="9"/>
        <item x="1"/>
        <item x="15"/>
        <item x="18"/>
        <item x="19"/>
        <item t="default"/>
      </items>
    </pivotField>
    <pivotField axis="axisRow" compact="0" outline="0" subtotalTop="0" showAll="0" includeNewItemsInFilter="1" sortType="ascending">
      <items count="222">
        <item x="10"/>
        <item x="57"/>
        <item x="36"/>
        <item x="49"/>
        <item x="201"/>
        <item x="30"/>
        <item x="128"/>
        <item x="127"/>
        <item x="58"/>
        <item x="155"/>
        <item x="74"/>
        <item x="158"/>
        <item x="90"/>
        <item x="156"/>
        <item x="67"/>
        <item x="148"/>
        <item x="16"/>
        <item x="98"/>
        <item x="45"/>
        <item x="12"/>
        <item x="145"/>
        <item x="117"/>
        <item x="73"/>
        <item x="136"/>
        <item x="142"/>
        <item x="195"/>
        <item x="66"/>
        <item x="96"/>
        <item x="29"/>
        <item x="150"/>
        <item x="184"/>
        <item x="2"/>
        <item x="189"/>
        <item x="177"/>
        <item x="164"/>
        <item x="200"/>
        <item x="92"/>
        <item x="6"/>
        <item x="149"/>
        <item x="182"/>
        <item x="18"/>
        <item x="183"/>
        <item x="185"/>
        <item x="152"/>
        <item x="139"/>
        <item x="204"/>
        <item x="141"/>
        <item x="113"/>
        <item x="107"/>
        <item x="82"/>
        <item x="99"/>
        <item x="109"/>
        <item x="71"/>
        <item x="15"/>
        <item x="169"/>
        <item x="219"/>
        <item x="97"/>
        <item x="14"/>
        <item x="218"/>
        <item x="110"/>
        <item x="137"/>
        <item x="80"/>
        <item x="39"/>
        <item x="52"/>
        <item x="214"/>
        <item x="196"/>
        <item x="175"/>
        <item x="0"/>
        <item x="138"/>
        <item x="42"/>
        <item x="115"/>
        <item x="213"/>
        <item x="205"/>
        <item x="209"/>
        <item x="61"/>
        <item x="190"/>
        <item x="120"/>
        <item x="51"/>
        <item x="140"/>
        <item x="151"/>
        <item x="167"/>
        <item x="206"/>
        <item x="173"/>
        <item x="170"/>
        <item x="116"/>
        <item x="101"/>
        <item x="83"/>
        <item x="159"/>
        <item x="100"/>
        <item x="188"/>
        <item x="62"/>
        <item x="111"/>
        <item x="106"/>
        <item x="207"/>
        <item x="79"/>
        <item x="187"/>
        <item x="95"/>
        <item x="20"/>
        <item x="212"/>
        <item x="84"/>
        <item x="22"/>
        <item x="64"/>
        <item x="130"/>
        <item x="91"/>
        <item x="105"/>
        <item x="56"/>
        <item x="55"/>
        <item x="199"/>
        <item x="171"/>
        <item x="172"/>
        <item x="33"/>
        <item x="104"/>
        <item x="191"/>
        <item x="89"/>
        <item x="76"/>
        <item x="202"/>
        <item x="59"/>
        <item x="165"/>
        <item x="176"/>
        <item x="17"/>
        <item x="197"/>
        <item x="125"/>
        <item x="103"/>
        <item x="50"/>
        <item x="131"/>
        <item x="65"/>
        <item x="132"/>
        <item x="180"/>
        <item x="194"/>
        <item x="121"/>
        <item x="166"/>
        <item x="192"/>
        <item x="41"/>
        <item x="102"/>
        <item x="43"/>
        <item x="46"/>
        <item x="85"/>
        <item x="215"/>
        <item x="146"/>
        <item x="25"/>
        <item x="77"/>
        <item x="70"/>
        <item x="87"/>
        <item x="193"/>
        <item x="11"/>
        <item x="203"/>
        <item x="210"/>
        <item x="126"/>
        <item x="24"/>
        <item x="144"/>
        <item x="4"/>
        <item x="178"/>
        <item x="168"/>
        <item x="135"/>
        <item x="134"/>
        <item x="7"/>
        <item x="211"/>
        <item x="69"/>
        <item x="157"/>
        <item x="88"/>
        <item x="1"/>
        <item x="5"/>
        <item x="118"/>
        <item x="31"/>
        <item x="181"/>
        <item x="108"/>
        <item x="186"/>
        <item x="81"/>
        <item x="9"/>
        <item x="216"/>
        <item x="37"/>
        <item x="162"/>
        <item x="13"/>
        <item x="40"/>
        <item x="114"/>
        <item x="122"/>
        <item x="23"/>
        <item x="26"/>
        <item x="174"/>
        <item x="44"/>
        <item x="153"/>
        <item x="3"/>
        <item x="154"/>
        <item x="54"/>
        <item x="63"/>
        <item x="161"/>
        <item x="19"/>
        <item x="133"/>
        <item x="163"/>
        <item x="147"/>
        <item x="94"/>
        <item x="72"/>
        <item x="160"/>
        <item x="48"/>
        <item x="28"/>
        <item x="123"/>
        <item x="86"/>
        <item x="220"/>
        <item x="78"/>
        <item x="21"/>
        <item x="8"/>
        <item x="27"/>
        <item x="198"/>
        <item x="75"/>
        <item x="53"/>
        <item x="93"/>
        <item x="179"/>
        <item x="60"/>
        <item x="217"/>
        <item x="34"/>
        <item x="68"/>
        <item x="32"/>
        <item x="47"/>
        <item x="208"/>
        <item x="112"/>
        <item x="35"/>
        <item x="129"/>
        <item x="124"/>
        <item x="38"/>
        <item x="143"/>
        <item x="119"/>
        <item t="default"/>
      </items>
    </pivotField>
    <pivotField axis="axisRow" compact="0" outline="0" subtotalTop="0" showAll="0" includeNewItemsInFilter="1" sortType="descending">
      <items count="115">
        <item x="26"/>
        <item x="47"/>
        <item x="12"/>
        <item x="7"/>
        <item x="24"/>
        <item x="100"/>
        <item x="53"/>
        <item x="55"/>
        <item x="70"/>
        <item x="33"/>
        <item x="89"/>
        <item x="1"/>
        <item x="0"/>
        <item x="11"/>
        <item x="77"/>
        <item x="38"/>
        <item x="73"/>
        <item x="9"/>
        <item x="56"/>
        <item x="97"/>
        <item x="35"/>
        <item x="46"/>
        <item x="48"/>
        <item x="86"/>
        <item x="2"/>
        <item x="3"/>
        <item x="4"/>
        <item x="5"/>
        <item x="6"/>
        <item x="8"/>
        <item x="10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7"/>
        <item x="28"/>
        <item x="29"/>
        <item x="30"/>
        <item x="31"/>
        <item x="32"/>
        <item x="34"/>
        <item x="36"/>
        <item x="37"/>
        <item x="39"/>
        <item x="40"/>
        <item x="41"/>
        <item x="42"/>
        <item x="43"/>
        <item x="44"/>
        <item x="45"/>
        <item x="49"/>
        <item x="50"/>
        <item x="51"/>
        <item x="52"/>
        <item x="54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1"/>
        <item x="72"/>
        <item x="74"/>
        <item x="75"/>
        <item x="76"/>
        <item x="78"/>
        <item x="79"/>
        <item x="80"/>
        <item x="81"/>
        <item x="82"/>
        <item x="83"/>
        <item x="84"/>
        <item x="85"/>
        <item x="87"/>
        <item x="88"/>
        <item x="90"/>
        <item x="91"/>
        <item x="92"/>
        <item x="93"/>
        <item x="94"/>
        <item x="95"/>
        <item x="96"/>
        <item x="98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15"/>
        <item x="1"/>
        <item x="8"/>
        <item x="19"/>
        <item x="13"/>
        <item x="6"/>
        <item x="2"/>
        <item x="16"/>
        <item x="17"/>
        <item x="14"/>
        <item x="12"/>
        <item x="9"/>
        <item x="5"/>
        <item x="7"/>
        <item x="18"/>
        <item x="0"/>
        <item x="4"/>
        <item x="3"/>
        <item x="11"/>
        <item x="1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1">
        <item x="25"/>
        <item x="23"/>
        <item x="20"/>
        <item x="14"/>
        <item x="26"/>
        <item x="27"/>
        <item x="0"/>
        <item x="1"/>
        <item x="19"/>
        <item x="15"/>
        <item x="16"/>
        <item x="18"/>
        <item x="3"/>
        <item x="7"/>
        <item x="4"/>
        <item x="8"/>
        <item x="12"/>
        <item x="11"/>
        <item x="17"/>
        <item x="13"/>
        <item x="28"/>
        <item x="29"/>
        <item x="24"/>
        <item x="10"/>
        <item x="5"/>
        <item x="6"/>
        <item x="2"/>
        <item x="9"/>
        <item x="21"/>
        <item x="2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75">
    <i>
      <x/>
      <x v="51"/>
      <x v="6"/>
    </i>
    <i r="2">
      <x v="7"/>
    </i>
    <i r="2">
      <x v="8"/>
    </i>
    <i r="2">
      <x v="186"/>
    </i>
    <i r="2">
      <x v="191"/>
    </i>
    <i t="default" r="1">
      <x v="51"/>
    </i>
    <i r="1">
      <x v="59"/>
      <x v="94"/>
    </i>
    <i t="default" r="1">
      <x v="59"/>
    </i>
    <i r="1">
      <x v="103"/>
      <x v="25"/>
    </i>
    <i t="default" r="1">
      <x v="103"/>
    </i>
    <i r="1">
      <x v="79"/>
      <x v="217"/>
    </i>
    <i t="default" r="1">
      <x v="79"/>
    </i>
    <i r="1">
      <x v="86"/>
      <x v="103"/>
    </i>
    <i t="default" r="1">
      <x v="86"/>
    </i>
    <i r="1">
      <x v="52"/>
      <x v="125"/>
    </i>
    <i t="default" r="1">
      <x v="52"/>
    </i>
    <i r="1">
      <x v="4"/>
      <x v="199"/>
    </i>
    <i t="default" r="1">
      <x v="4"/>
    </i>
    <i r="1">
      <x v="55"/>
      <x v="157"/>
    </i>
    <i t="default" r="1">
      <x v="55"/>
    </i>
    <i t="default">
      <x/>
    </i>
    <i>
      <x v="1"/>
      <x v="25"/>
      <x v="1"/>
    </i>
    <i r="2">
      <x v="47"/>
    </i>
    <i r="2">
      <x v="121"/>
    </i>
    <i r="2">
      <x v="181"/>
    </i>
    <i t="default" r="1">
      <x v="25"/>
    </i>
    <i r="1">
      <x v="24"/>
      <x v="31"/>
    </i>
    <i r="2">
      <x v="193"/>
    </i>
    <i r="2">
      <x v="212"/>
    </i>
    <i t="default" r="1">
      <x v="24"/>
    </i>
    <i r="1">
      <x v="17"/>
      <x v="24"/>
    </i>
    <i r="2">
      <x v="168"/>
    </i>
    <i r="2">
      <x v="204"/>
    </i>
    <i r="2">
      <x v="220"/>
    </i>
    <i t="default" r="1">
      <x v="17"/>
    </i>
    <i r="1">
      <x v="74"/>
      <x v="51"/>
    </i>
    <i r="2">
      <x v="65"/>
    </i>
    <i t="default" r="1">
      <x v="74"/>
    </i>
    <i r="1">
      <x v="91"/>
      <x v="13"/>
    </i>
    <i r="2">
      <x v="93"/>
    </i>
    <i t="default" r="1">
      <x v="91"/>
    </i>
    <i r="1">
      <x v="76"/>
      <x v="91"/>
    </i>
    <i r="2">
      <x v="138"/>
    </i>
    <i t="default" r="1">
      <x v="76"/>
    </i>
    <i r="1">
      <x v="77"/>
      <x v="174"/>
    </i>
    <i t="default" r="1">
      <x v="77"/>
    </i>
    <i r="1">
      <x v="30"/>
      <x v="175"/>
    </i>
    <i t="default" r="1">
      <x v="30"/>
    </i>
    <i t="default">
      <x v="1"/>
    </i>
    <i>
      <x v="2"/>
      <x v="32"/>
      <x v="53"/>
    </i>
    <i r="2">
      <x v="117"/>
    </i>
    <i t="default" r="1">
      <x v="32"/>
    </i>
    <i r="1">
      <x v="95"/>
      <x v="130"/>
    </i>
    <i t="default" r="1">
      <x v="95"/>
    </i>
    <i r="1">
      <x v="78"/>
      <x v="70"/>
    </i>
    <i t="default" r="1">
      <x v="78"/>
    </i>
    <i r="1">
      <x v="31"/>
      <x v="57"/>
    </i>
    <i t="default" r="1">
      <x v="31"/>
    </i>
    <i r="1">
      <x v="54"/>
      <x v="210"/>
    </i>
    <i t="default" r="1">
      <x v="54"/>
    </i>
    <i t="default">
      <x v="2"/>
    </i>
    <i>
      <x v="3"/>
      <x v="105"/>
      <x v="202"/>
    </i>
    <i t="default" r="1">
      <x v="105"/>
    </i>
    <i r="1">
      <x v="89"/>
      <x v="43"/>
    </i>
    <i t="default" r="1">
      <x v="89"/>
    </i>
    <i t="default">
      <x v="3"/>
    </i>
    <i>
      <x v="4"/>
      <x v="58"/>
      <x v="38"/>
    </i>
    <i r="2">
      <x v="72"/>
    </i>
    <i r="2">
      <x v="203"/>
    </i>
    <i t="default" r="1">
      <x v="58"/>
    </i>
    <i r="1">
      <x v="38"/>
      <x v="139"/>
    </i>
    <i r="2">
      <x v="201"/>
    </i>
    <i t="default" r="1">
      <x v="38"/>
    </i>
    <i r="1">
      <x v="42"/>
      <x v="85"/>
    </i>
    <i r="2">
      <x v="145"/>
    </i>
    <i t="default" r="1">
      <x v="42"/>
    </i>
    <i r="1">
      <x v="113"/>
      <x v="197"/>
    </i>
    <i t="default" r="1">
      <x v="113"/>
    </i>
    <i t="default">
      <x v="4"/>
    </i>
    <i>
      <x v="5"/>
      <x v="29"/>
      <x v="200"/>
    </i>
    <i t="default" r="1">
      <x v="29"/>
    </i>
    <i r="1">
      <x v="87"/>
      <x v="57"/>
    </i>
    <i t="default" r="1">
      <x v="87"/>
    </i>
    <i r="1">
      <x v="44"/>
      <x v="209"/>
    </i>
    <i t="default" r="1">
      <x v="44"/>
    </i>
    <i t="default">
      <x v="5"/>
    </i>
    <i>
      <x v="6"/>
      <x v="26"/>
      <x v="108"/>
    </i>
    <i r="2">
      <x v="150"/>
    </i>
    <i t="default" r="1">
      <x v="26"/>
    </i>
    <i r="1">
      <x v="96"/>
      <x v="54"/>
    </i>
    <i t="default" r="1">
      <x v="96"/>
    </i>
    <i r="1">
      <x v="97"/>
      <x v="94"/>
    </i>
    <i t="default" r="1">
      <x v="97"/>
    </i>
    <i r="1">
      <x v="43"/>
      <x v="110"/>
    </i>
    <i t="default" r="1">
      <x v="43"/>
    </i>
    <i r="1">
      <x v="81"/>
      <x v="102"/>
    </i>
    <i t="default" r="1">
      <x v="81"/>
    </i>
    <i t="default">
      <x v="6"/>
    </i>
    <i>
      <x v="7"/>
      <x v="71"/>
      <x v="122"/>
    </i>
    <i t="default" r="1">
      <x v="71"/>
    </i>
    <i r="1">
      <x v="88"/>
      <x v="20"/>
    </i>
    <i r="2">
      <x v="21"/>
    </i>
    <i r="2">
      <x v="58"/>
    </i>
    <i t="default" r="1">
      <x v="88"/>
    </i>
    <i r="1">
      <x v="90"/>
      <x v="83"/>
    </i>
    <i r="2">
      <x v="97"/>
    </i>
    <i t="default" r="1">
      <x v="90"/>
    </i>
    <i r="1">
      <x v="57"/>
      <x v="52"/>
    </i>
    <i t="default" r="1">
      <x v="57"/>
    </i>
    <i r="1">
      <x v="69"/>
      <x v="50"/>
    </i>
    <i r="2">
      <x v="73"/>
    </i>
    <i t="default" r="1">
      <x v="69"/>
    </i>
    <i r="1">
      <x v="68"/>
      <x v="17"/>
    </i>
    <i t="default" r="1">
      <x v="68"/>
    </i>
    <i t="default">
      <x v="7"/>
    </i>
    <i>
      <x v="8"/>
      <x v="64"/>
      <x v="32"/>
    </i>
    <i r="2">
      <x v="36"/>
    </i>
    <i r="2">
      <x v="79"/>
    </i>
    <i r="2">
      <x v="82"/>
    </i>
    <i r="2">
      <x v="112"/>
    </i>
    <i r="2">
      <x v="129"/>
    </i>
    <i t="default" r="1">
      <x v="64"/>
    </i>
    <i r="1">
      <x v="72"/>
      <x v="109"/>
    </i>
    <i r="2">
      <x v="111"/>
    </i>
    <i r="2">
      <x v="194"/>
    </i>
    <i t="default" r="1">
      <x v="72"/>
    </i>
    <i r="1">
      <x v="101"/>
      <x v="30"/>
    </i>
    <i r="2">
      <x v="39"/>
    </i>
    <i r="2">
      <x v="42"/>
    </i>
    <i t="default" r="1">
      <x v="101"/>
    </i>
    <i r="1">
      <x v="85"/>
      <x v="44"/>
    </i>
    <i r="2">
      <x v="198"/>
    </i>
    <i t="default" r="1">
      <x v="85"/>
    </i>
    <i r="1">
      <x v="70"/>
      <x v="78"/>
    </i>
    <i r="2">
      <x v="88"/>
    </i>
    <i t="default" r="1">
      <x v="70"/>
    </i>
    <i r="1">
      <x v="83"/>
      <x v="154"/>
    </i>
    <i t="default" r="1">
      <x v="83"/>
    </i>
    <i r="1">
      <x v="104"/>
      <x v="120"/>
    </i>
    <i t="default" r="1">
      <x v="104"/>
    </i>
    <i r="1">
      <x v="94"/>
      <x v="171"/>
    </i>
    <i t="default" r="1">
      <x v="94"/>
    </i>
    <i r="1">
      <x v="98"/>
      <x v="177"/>
    </i>
    <i t="default" r="1">
      <x v="98"/>
    </i>
    <i t="default">
      <x v="8"/>
    </i>
    <i>
      <x v="9"/>
      <x v="45"/>
      <x v="124"/>
    </i>
    <i r="2">
      <x v="159"/>
    </i>
    <i r="2">
      <x v="164"/>
    </i>
    <i r="2">
      <x v="173"/>
    </i>
    <i t="default" r="1">
      <x v="45"/>
    </i>
    <i r="1">
      <x v="65"/>
      <x v="56"/>
    </i>
    <i r="2">
      <x v="205"/>
    </i>
    <i t="default" r="1">
      <x v="65"/>
    </i>
    <i r="1">
      <x v="60"/>
      <x v="61"/>
    </i>
    <i t="default" r="1">
      <x v="60"/>
    </i>
    <i t="default">
      <x v="9"/>
    </i>
    <i>
      <x v="10"/>
      <x v="66"/>
      <x v="92"/>
    </i>
    <i r="2">
      <x v="96"/>
    </i>
    <i r="2">
      <x v="133"/>
    </i>
    <i t="default" r="1">
      <x v="66"/>
    </i>
    <i r="1">
      <x v="75"/>
      <x v="46"/>
    </i>
    <i r="2">
      <x v="59"/>
    </i>
    <i t="default" r="1">
      <x v="75"/>
    </i>
    <i r="1">
      <x v="84"/>
      <x v="153"/>
    </i>
    <i r="2">
      <x v="219"/>
    </i>
    <i t="default" r="1">
      <x v="84"/>
    </i>
    <i r="1">
      <x v="36"/>
      <x v="100"/>
    </i>
    <i t="default" r="1">
      <x v="36"/>
    </i>
    <i r="1">
      <x v="80"/>
      <x v="147"/>
    </i>
    <i t="default" r="1">
      <x v="80"/>
    </i>
    <i r="1">
      <x v="50"/>
      <x v="106"/>
    </i>
    <i t="default" r="1">
      <x v="50"/>
    </i>
    <i t="default">
      <x v="10"/>
    </i>
    <i>
      <x v="11"/>
      <x v="33"/>
      <x v="16"/>
    </i>
    <i r="2">
      <x v="119"/>
    </i>
    <i r="2">
      <x v="184"/>
    </i>
    <i t="default" r="1">
      <x v="33"/>
    </i>
    <i r="1">
      <x v="56"/>
      <x v="15"/>
    </i>
    <i r="2">
      <x v="141"/>
    </i>
    <i r="2">
      <x v="190"/>
    </i>
    <i t="default" r="1">
      <x v="56"/>
    </i>
    <i r="1">
      <x v="61"/>
      <x v="167"/>
    </i>
    <i t="default" r="1">
      <x v="61"/>
    </i>
    <i t="default">
      <x v="11"/>
    </i>
    <i>
      <x v="12"/>
      <x/>
      <x v="9"/>
    </i>
    <i r="2">
      <x v="10"/>
    </i>
    <i r="2">
      <x v="75"/>
    </i>
    <i r="2">
      <x v="77"/>
    </i>
    <i r="2">
      <x v="169"/>
    </i>
    <i r="2">
      <x v="195"/>
    </i>
    <i t="default" r="1">
      <x/>
    </i>
    <i r="1">
      <x v="2"/>
      <x v="80"/>
    </i>
    <i r="2">
      <x v="172"/>
    </i>
    <i r="2">
      <x v="176"/>
    </i>
    <i t="default" r="1">
      <x v="2"/>
    </i>
    <i r="1">
      <x v="1"/>
      <x v="11"/>
    </i>
    <i r="2">
      <x v="66"/>
    </i>
    <i r="2">
      <x v="116"/>
    </i>
    <i t="default" r="1">
      <x v="1"/>
    </i>
    <i r="1">
      <x v="4"/>
      <x v="5"/>
    </i>
    <i r="2">
      <x v="35"/>
    </i>
    <i r="2">
      <x v="170"/>
    </i>
    <i t="default" r="1">
      <x v="4"/>
    </i>
    <i r="1">
      <x v="3"/>
      <x v="2"/>
    </i>
    <i r="2">
      <x v="136"/>
    </i>
    <i r="2">
      <x v="155"/>
    </i>
    <i t="default" r="1">
      <x v="3"/>
    </i>
    <i r="1">
      <x v="6"/>
      <x v="12"/>
    </i>
    <i r="2">
      <x v="99"/>
    </i>
    <i t="default" r="1">
      <x v="6"/>
    </i>
    <i r="1">
      <x v="7"/>
      <x v="142"/>
    </i>
    <i t="default" r="1">
      <x v="7"/>
    </i>
    <i r="1">
      <x v="5"/>
      <x v="127"/>
    </i>
    <i r="2">
      <x v="208"/>
    </i>
    <i t="default" r="1">
      <x v="5"/>
    </i>
    <i r="1">
      <x v="8"/>
      <x v="214"/>
    </i>
    <i t="default" r="1">
      <x v="8"/>
    </i>
    <i r="1">
      <x v="10"/>
      <x v="158"/>
    </i>
    <i t="default" r="1">
      <x v="10"/>
    </i>
    <i r="1">
      <x v="9"/>
      <x v="135"/>
    </i>
    <i t="default" r="1">
      <x v="9"/>
    </i>
    <i t="default">
      <x v="12"/>
    </i>
    <i>
      <x v="13"/>
      <x v="30"/>
      <x v="116"/>
    </i>
    <i r="2">
      <x v="144"/>
    </i>
    <i r="2">
      <x v="215"/>
    </i>
    <i t="default" r="1">
      <x v="30"/>
    </i>
    <i r="1">
      <x v="107"/>
      <x v="115"/>
    </i>
    <i t="default" r="1">
      <x v="107"/>
    </i>
    <i t="default">
      <x v="13"/>
    </i>
    <i>
      <x v="14"/>
      <x v="100"/>
      <x v="151"/>
    </i>
    <i t="default" r="1">
      <x v="100"/>
    </i>
    <i r="1">
      <x v="82"/>
      <x v="187"/>
    </i>
    <i t="default" r="1">
      <x v="82"/>
    </i>
    <i t="default">
      <x v="14"/>
    </i>
    <i>
      <x v="15"/>
      <x v="11"/>
      <x v="4"/>
    </i>
    <i r="2">
      <x v="18"/>
    </i>
    <i r="2">
      <x v="21"/>
    </i>
    <i r="2">
      <x v="22"/>
    </i>
    <i r="2">
      <x v="23"/>
    </i>
    <i r="2">
      <x v="60"/>
    </i>
    <i r="2">
      <x v="62"/>
    </i>
    <i r="2">
      <x v="63"/>
    </i>
    <i r="2">
      <x v="160"/>
    </i>
    <i t="default" r="1">
      <x v="11"/>
    </i>
    <i r="1">
      <x v="12"/>
      <x v="67"/>
    </i>
    <i r="2">
      <x v="179"/>
    </i>
    <i r="2">
      <x v="206"/>
    </i>
    <i r="2">
      <x v="207"/>
    </i>
    <i t="default" r="1">
      <x v="12"/>
    </i>
    <i r="1">
      <x v="13"/>
      <x v="19"/>
    </i>
    <i r="2">
      <x v="90"/>
    </i>
    <i r="2">
      <x v="97"/>
    </i>
    <i r="2">
      <x v="186"/>
    </i>
    <i t="default" r="1">
      <x v="13"/>
    </i>
    <i r="1">
      <x v="14"/>
      <x v="126"/>
    </i>
    <i r="2">
      <x v="143"/>
    </i>
    <i r="2">
      <x v="152"/>
    </i>
    <i r="2">
      <x v="189"/>
    </i>
    <i t="default" r="1">
      <x v="14"/>
    </i>
    <i r="1">
      <x v="16"/>
      <x v="68"/>
    </i>
    <i r="2">
      <x v="84"/>
    </i>
    <i r="2">
      <x v="87"/>
    </i>
    <i t="default" r="1">
      <x v="16"/>
    </i>
    <i r="1">
      <x v="15"/>
      <x v="26"/>
    </i>
    <i r="2">
      <x v="74"/>
    </i>
    <i r="2">
      <x v="101"/>
    </i>
    <i t="default" r="1">
      <x v="15"/>
    </i>
    <i r="1">
      <x v="17"/>
      <x v="89"/>
    </i>
    <i r="2">
      <x v="95"/>
    </i>
    <i r="2">
      <x v="166"/>
    </i>
    <i t="default" r="1">
      <x v="17"/>
    </i>
    <i r="1">
      <x v="19"/>
      <x v="118"/>
    </i>
    <i t="default" r="1">
      <x v="19"/>
    </i>
    <i r="1">
      <x v="18"/>
      <x v="12"/>
    </i>
    <i r="2">
      <x v="103"/>
    </i>
    <i t="default" r="1">
      <x v="18"/>
    </i>
    <i r="1">
      <x v="23"/>
      <x v="180"/>
    </i>
    <i t="default" r="1">
      <x v="23"/>
    </i>
    <i r="1">
      <x v="22"/>
      <x v="198"/>
    </i>
    <i t="default" r="1">
      <x v="22"/>
    </i>
    <i r="1">
      <x v="21"/>
      <x v="140"/>
    </i>
    <i t="default" r="1">
      <x v="21"/>
    </i>
    <i r="1">
      <x v="20"/>
      <x v="183"/>
    </i>
    <i t="default" r="1">
      <x v="20"/>
    </i>
    <i t="default">
      <x v="15"/>
    </i>
    <i>
      <x v="16"/>
      <x v="41"/>
      <x v="28"/>
    </i>
    <i r="2">
      <x v="29"/>
    </i>
    <i t="default" r="1">
      <x v="41"/>
    </i>
    <i r="1">
      <x v="62"/>
      <x v="86"/>
    </i>
    <i r="2">
      <x v="182"/>
    </i>
    <i t="default" r="1">
      <x v="62"/>
    </i>
    <i r="1">
      <x v="47"/>
      <x v="69"/>
    </i>
    <i t="default" r="1">
      <x v="47"/>
    </i>
    <i r="1">
      <x v="92"/>
      <x v="192"/>
    </i>
    <i t="default" r="1">
      <x v="92"/>
    </i>
    <i r="1">
      <x v="109"/>
      <x v="81"/>
    </i>
    <i t="default" r="1">
      <x v="109"/>
    </i>
    <i r="1">
      <x v="102"/>
      <x v="128"/>
    </i>
    <i t="default" r="1">
      <x v="102"/>
    </i>
    <i r="1">
      <x v="112"/>
      <x v="137"/>
    </i>
    <i t="default" r="1">
      <x v="112"/>
    </i>
    <i r="1">
      <x v="46"/>
      <x v="132"/>
    </i>
    <i t="default" r="1">
      <x v="46"/>
    </i>
    <i r="1">
      <x v="28"/>
      <x v="37"/>
    </i>
    <i t="default" r="1">
      <x v="28"/>
    </i>
    <i r="1">
      <x v="53"/>
      <x v="90"/>
    </i>
    <i t="default" r="1">
      <x v="53"/>
    </i>
    <i t="default">
      <x v="16"/>
    </i>
    <i>
      <x v="17"/>
      <x v="40"/>
      <x v="104"/>
    </i>
    <i r="2">
      <x v="113"/>
    </i>
    <i r="2">
      <x v="194"/>
    </i>
    <i r="2">
      <x v="211"/>
    </i>
    <i r="2">
      <x v="218"/>
    </i>
    <i t="default" r="1">
      <x v="40"/>
    </i>
    <i r="1">
      <x v="27"/>
      <x/>
    </i>
    <i r="2">
      <x v="48"/>
    </i>
    <i r="2">
      <x v="49"/>
    </i>
    <i r="2">
      <x v="76"/>
    </i>
    <i r="2">
      <x v="161"/>
    </i>
    <i t="default" r="1">
      <x v="27"/>
    </i>
    <i r="1">
      <x v="42"/>
      <x v="162"/>
    </i>
    <i r="2">
      <x v="163"/>
    </i>
    <i r="2">
      <x v="188"/>
    </i>
    <i t="default" r="1">
      <x v="42"/>
    </i>
    <i r="1">
      <x/>
      <x v="105"/>
    </i>
    <i r="2">
      <x v="123"/>
    </i>
    <i r="2">
      <x v="177"/>
    </i>
    <i r="2">
      <x v="178"/>
    </i>
    <i t="default" r="1">
      <x/>
    </i>
    <i r="1">
      <x v="39"/>
      <x v="34"/>
    </i>
    <i r="2">
      <x v="41"/>
    </i>
    <i r="2">
      <x v="114"/>
    </i>
    <i r="2">
      <x v="177"/>
    </i>
    <i t="default" r="1">
      <x v="39"/>
    </i>
    <i r="1">
      <x v="49"/>
      <x v="3"/>
    </i>
    <i r="2">
      <x v="14"/>
    </i>
    <i t="default" r="1">
      <x v="49"/>
    </i>
    <i r="1">
      <x v="108"/>
      <x v="45"/>
    </i>
    <i r="2">
      <x v="98"/>
    </i>
    <i r="2">
      <x v="146"/>
    </i>
    <i t="default" r="1">
      <x v="108"/>
    </i>
    <i r="1">
      <x v="106"/>
      <x v="71"/>
    </i>
    <i r="2">
      <x v="107"/>
    </i>
    <i t="default" r="1">
      <x v="106"/>
    </i>
    <i r="1">
      <x v="99"/>
      <x v="33"/>
    </i>
    <i t="default" r="1">
      <x v="99"/>
    </i>
    <i t="default">
      <x v="17"/>
    </i>
    <i>
      <x v="18"/>
      <x v="35"/>
      <x v="55"/>
    </i>
    <i r="2">
      <x v="149"/>
    </i>
    <i r="2">
      <x v="199"/>
    </i>
    <i t="default" r="1">
      <x v="35"/>
    </i>
    <i r="1">
      <x v="73"/>
      <x v="165"/>
    </i>
    <i t="default" r="1">
      <x v="73"/>
    </i>
    <i r="1">
      <x v="111"/>
      <x v="64"/>
    </i>
    <i t="default" r="1">
      <x v="111"/>
    </i>
    <i t="default">
      <x v="18"/>
    </i>
    <i>
      <x v="19"/>
      <x v="63"/>
      <x v="131"/>
    </i>
    <i r="2">
      <x v="196"/>
    </i>
    <i t="default" r="1">
      <x v="63"/>
    </i>
    <i r="1">
      <x v="67"/>
      <x v="27"/>
    </i>
    <i r="2">
      <x v="216"/>
    </i>
    <i t="default" r="1">
      <x v="67"/>
    </i>
    <i r="1">
      <x v="37"/>
      <x v="148"/>
    </i>
    <i r="2">
      <x v="156"/>
    </i>
    <i t="default" r="1">
      <x v="37"/>
    </i>
    <i r="1">
      <x v="110"/>
      <x v="213"/>
    </i>
    <i t="default" r="1">
      <x v="110"/>
    </i>
    <i r="1">
      <x v="93"/>
      <x v="185"/>
    </i>
    <i t="default" r="1">
      <x v="93"/>
    </i>
    <i r="1">
      <x v="48"/>
      <x v="134"/>
    </i>
    <i t="default" r="1">
      <x v="48"/>
    </i>
    <i r="1">
      <x v="34"/>
      <x v="40"/>
    </i>
    <i t="default" r="1">
      <x v="34"/>
    </i>
    <i t="default">
      <x v="19"/>
    </i>
    <i t="grand">
      <x/>
    </i>
  </rowItems>
  <colFields count="1">
    <field x="18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dataOnly="0" outline="0" fieldPosition="0">
        <references count="1">
          <reference field="11" count="0" defaultSubtotal="1"/>
        </references>
      </pivotArea>
    </format>
    <format dxfId="8">
      <pivotArea dataOnly="0" outline="0" fieldPosition="0">
        <references count="1">
          <reference field="12" count="0" defaultSubtotal="1"/>
        </references>
      </pivotArea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zoomScale="90" zoomScaleNormal="90" workbookViewId="0">
      <selection activeCell="C2" sqref="C2"/>
    </sheetView>
  </sheetViews>
  <sheetFormatPr defaultColWidth="9.09765625" defaultRowHeight="21.75"/>
  <cols>
    <col min="1" max="1" width="36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82" t="s">
        <v>376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19"/>
    </row>
    <row r="2" spans="1:30" ht="24">
      <c r="A2" s="21"/>
      <c r="B2" s="21"/>
      <c r="C2" s="22" t="s">
        <v>550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377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378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37</v>
      </c>
      <c r="C13" s="49">
        <v>43</v>
      </c>
      <c r="D13" s="49">
        <v>62</v>
      </c>
      <c r="E13" s="49">
        <v>65</v>
      </c>
      <c r="F13" s="49">
        <v>26</v>
      </c>
      <c r="G13" s="49">
        <v>86</v>
      </c>
      <c r="H13" s="49">
        <v>79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398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429</v>
      </c>
      <c r="B14" s="54">
        <f>B13</f>
        <v>37</v>
      </c>
      <c r="C14" s="54">
        <f>B13+C13</f>
        <v>80</v>
      </c>
      <c r="D14" s="54">
        <f>B13+C13+D13</f>
        <v>142</v>
      </c>
      <c r="E14" s="55">
        <f>SUM(B13:E13)</f>
        <v>207</v>
      </c>
      <c r="F14" s="55">
        <f>SUM(B13:F13)</f>
        <v>233</v>
      </c>
      <c r="G14" s="55">
        <f>SUM(B13:G13)</f>
        <v>319</v>
      </c>
      <c r="H14" s="55">
        <f>SUM(B13:H13)</f>
        <v>398</v>
      </c>
      <c r="I14" s="55">
        <f>SUM(B13:I13)</f>
        <v>398</v>
      </c>
      <c r="J14" s="55">
        <f>SUM(B13:J13)</f>
        <v>398</v>
      </c>
      <c r="K14" s="55">
        <f>SUM(B13:K13)</f>
        <v>398</v>
      </c>
      <c r="L14" s="55">
        <f>SUM(B13:L13)</f>
        <v>398</v>
      </c>
      <c r="M14" s="55">
        <f>SUM(B13:M13)</f>
        <v>398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473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83"/>
      <c r="E31" s="383"/>
      <c r="F31" s="383"/>
      <c r="G31" s="383"/>
      <c r="H31" s="383"/>
      <c r="I31" s="383"/>
      <c r="J31" s="383"/>
      <c r="K31" s="383"/>
    </row>
    <row r="32" spans="1:19">
      <c r="D32" s="383"/>
      <c r="E32" s="383"/>
      <c r="F32" s="383"/>
      <c r="G32" s="383"/>
      <c r="H32" s="383"/>
      <c r="I32" s="383"/>
      <c r="J32" s="383"/>
      <c r="K32" s="383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indexed="14"/>
  </sheetPr>
  <dimension ref="A1:Z1151"/>
  <sheetViews>
    <sheetView topLeftCell="F1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379</v>
      </c>
      <c r="R1" s="387" t="s">
        <v>478</v>
      </c>
      <c r="S1" s="387"/>
      <c r="T1" s="387"/>
      <c r="U1" s="387"/>
      <c r="V1" s="387"/>
      <c r="W1" s="387"/>
    </row>
    <row r="2" spans="1:26">
      <c r="B2" s="73" t="s">
        <v>551</v>
      </c>
      <c r="R2" s="74"/>
      <c r="S2" s="74"/>
      <c r="T2" s="388" t="s">
        <v>335</v>
      </c>
      <c r="U2" s="389"/>
      <c r="V2" s="389"/>
      <c r="W2" s="390"/>
    </row>
    <row r="3" spans="1:26">
      <c r="A3" s="75" t="s">
        <v>9</v>
      </c>
      <c r="B3" s="384" t="s">
        <v>43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6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05">
        <v>2</v>
      </c>
      <c r="C5" s="305">
        <v>2</v>
      </c>
      <c r="D5" s="305">
        <v>1</v>
      </c>
      <c r="E5" s="305">
        <v>6</v>
      </c>
      <c r="F5" s="305">
        <v>2</v>
      </c>
      <c r="G5" s="305">
        <v>7</v>
      </c>
      <c r="H5" s="87">
        <v>14</v>
      </c>
      <c r="I5" s="87"/>
      <c r="J5" s="87"/>
      <c r="K5" s="87"/>
      <c r="L5" s="88"/>
      <c r="M5" s="87"/>
      <c r="N5" s="89">
        <f t="shared" ref="N5:N26" si="0">SUM(B5:M5)</f>
        <v>34</v>
      </c>
      <c r="O5" s="90">
        <f t="shared" ref="O5:O27" si="1">V5</f>
        <v>21.473051320592656</v>
      </c>
      <c r="R5" s="91" t="s">
        <v>330</v>
      </c>
      <c r="S5" s="92">
        <v>158338</v>
      </c>
      <c r="T5" s="93">
        <f>T6+T7</f>
        <v>34</v>
      </c>
      <c r="U5" s="94">
        <v>0</v>
      </c>
      <c r="V5" s="95">
        <f>T5*100000/S5</f>
        <v>21.473051320592656</v>
      </c>
      <c r="W5" s="96">
        <f>(U5/T5)*100</f>
        <v>0</v>
      </c>
      <c r="X5" s="97"/>
    </row>
    <row r="6" spans="1:26">
      <c r="A6" s="98" t="s">
        <v>57</v>
      </c>
      <c r="B6" s="310">
        <v>0</v>
      </c>
      <c r="C6" s="310">
        <v>0</v>
      </c>
      <c r="D6" s="310">
        <v>0</v>
      </c>
      <c r="E6" s="306">
        <v>0</v>
      </c>
      <c r="F6" s="306">
        <v>0</v>
      </c>
      <c r="G6" s="306">
        <v>0</v>
      </c>
      <c r="H6" s="99">
        <v>2</v>
      </c>
      <c r="I6" s="100"/>
      <c r="J6" s="101"/>
      <c r="K6" s="101"/>
      <c r="L6" s="101"/>
      <c r="M6" s="101"/>
      <c r="N6" s="102">
        <f t="shared" si="0"/>
        <v>2</v>
      </c>
      <c r="O6" s="103">
        <f t="shared" si="1"/>
        <v>5.6620332361350965</v>
      </c>
      <c r="R6" s="295" t="s">
        <v>331</v>
      </c>
      <c r="S6" s="105">
        <v>35323</v>
      </c>
      <c r="T6" s="106">
        <f>N6</f>
        <v>2</v>
      </c>
      <c r="U6" s="107">
        <v>0</v>
      </c>
      <c r="V6" s="108">
        <f>T6*100000/S6</f>
        <v>5.6620332361350965</v>
      </c>
      <c r="W6" s="96">
        <f t="shared" ref="W6:W26" si="2">(U6/T6)*100</f>
        <v>0</v>
      </c>
      <c r="X6" s="97"/>
    </row>
    <row r="7" spans="1:26">
      <c r="A7" s="98" t="s">
        <v>22</v>
      </c>
      <c r="B7" s="310">
        <v>2</v>
      </c>
      <c r="C7" s="310">
        <v>2</v>
      </c>
      <c r="D7" s="310">
        <v>1</v>
      </c>
      <c r="E7" s="306">
        <v>6</v>
      </c>
      <c r="F7" s="306">
        <v>2</v>
      </c>
      <c r="G7" s="306">
        <v>7</v>
      </c>
      <c r="H7" s="99">
        <v>12</v>
      </c>
      <c r="I7" s="100"/>
      <c r="J7" s="101"/>
      <c r="K7" s="101"/>
      <c r="L7" s="101"/>
      <c r="M7" s="101"/>
      <c r="N7" s="102">
        <f t="shared" si="0"/>
        <v>32</v>
      </c>
      <c r="O7" s="103">
        <f t="shared" si="1"/>
        <v>26.013087834816893</v>
      </c>
      <c r="R7" s="295" t="s">
        <v>77</v>
      </c>
      <c r="S7" s="105">
        <v>123015</v>
      </c>
      <c r="T7" s="106">
        <f t="shared" ref="T7:T26" si="3">N7</f>
        <v>32</v>
      </c>
      <c r="U7" s="107">
        <v>0</v>
      </c>
      <c r="V7" s="108">
        <f t="shared" ref="V7:V26" si="4">T7*100000/S7</f>
        <v>26.013087834816893</v>
      </c>
      <c r="W7" s="96">
        <f t="shared" si="2"/>
        <v>0</v>
      </c>
      <c r="X7" s="97"/>
      <c r="Z7" s="109"/>
    </row>
    <row r="8" spans="1:26">
      <c r="A8" s="98" t="s">
        <v>23</v>
      </c>
      <c r="B8" s="310">
        <v>10</v>
      </c>
      <c r="C8" s="310">
        <v>3</v>
      </c>
      <c r="D8" s="310">
        <v>2</v>
      </c>
      <c r="E8" s="306">
        <v>1</v>
      </c>
      <c r="F8" s="306">
        <v>0</v>
      </c>
      <c r="G8" s="306">
        <v>1</v>
      </c>
      <c r="H8" s="99">
        <v>0</v>
      </c>
      <c r="I8" s="100"/>
      <c r="J8" s="101"/>
      <c r="K8" s="101"/>
      <c r="L8" s="101"/>
      <c r="M8" s="101"/>
      <c r="N8" s="102">
        <f t="shared" si="0"/>
        <v>17</v>
      </c>
      <c r="O8" s="103">
        <f t="shared" si="1"/>
        <v>17.446812877800468</v>
      </c>
      <c r="R8" s="110" t="s">
        <v>23</v>
      </c>
      <c r="S8" s="111">
        <v>97439</v>
      </c>
      <c r="T8" s="106">
        <f t="shared" si="3"/>
        <v>17</v>
      </c>
      <c r="U8" s="112">
        <v>0</v>
      </c>
      <c r="V8" s="108">
        <f t="shared" si="4"/>
        <v>17.446812877800468</v>
      </c>
      <c r="W8" s="96">
        <f t="shared" si="2"/>
        <v>0</v>
      </c>
      <c r="X8" s="97"/>
      <c r="Z8" s="109"/>
    </row>
    <row r="9" spans="1:26">
      <c r="A9" s="98" t="s">
        <v>31</v>
      </c>
      <c r="B9" s="310">
        <v>0</v>
      </c>
      <c r="C9" s="310">
        <v>1</v>
      </c>
      <c r="D9" s="310">
        <v>1</v>
      </c>
      <c r="E9" s="307">
        <v>0</v>
      </c>
      <c r="F9" s="306">
        <v>0</v>
      </c>
      <c r="G9" s="306">
        <v>0</v>
      </c>
      <c r="H9" s="113">
        <v>4</v>
      </c>
      <c r="I9" s="100"/>
      <c r="J9" s="101"/>
      <c r="K9" s="101"/>
      <c r="L9" s="101"/>
      <c r="M9" s="101"/>
      <c r="N9" s="102">
        <f t="shared" si="0"/>
        <v>6</v>
      </c>
      <c r="O9" s="103">
        <f t="shared" si="1"/>
        <v>11.180679785330948</v>
      </c>
      <c r="R9" s="110" t="s">
        <v>31</v>
      </c>
      <c r="S9" s="111">
        <v>53664</v>
      </c>
      <c r="T9" s="106">
        <f t="shared" si="3"/>
        <v>6</v>
      </c>
      <c r="U9" s="112">
        <v>0</v>
      </c>
      <c r="V9" s="108">
        <f t="shared" si="4"/>
        <v>11.180679785330948</v>
      </c>
      <c r="W9" s="96">
        <f t="shared" si="2"/>
        <v>0</v>
      </c>
      <c r="X9" s="97"/>
      <c r="Z9" s="109"/>
    </row>
    <row r="10" spans="1:26">
      <c r="A10" s="98" t="s">
        <v>24</v>
      </c>
      <c r="B10" s="310">
        <v>3</v>
      </c>
      <c r="C10" s="310">
        <v>10</v>
      </c>
      <c r="D10" s="310">
        <v>1</v>
      </c>
      <c r="E10" s="307">
        <v>2</v>
      </c>
      <c r="F10" s="306">
        <v>2</v>
      </c>
      <c r="G10" s="306">
        <v>4</v>
      </c>
      <c r="H10" s="113">
        <v>2</v>
      </c>
      <c r="I10" s="100"/>
      <c r="J10" s="101"/>
      <c r="K10" s="101"/>
      <c r="L10" s="101"/>
      <c r="M10" s="101"/>
      <c r="N10" s="102">
        <f t="shared" si="0"/>
        <v>24</v>
      </c>
      <c r="O10" s="103">
        <f t="shared" si="1"/>
        <v>30.314130173927321</v>
      </c>
      <c r="R10" s="110" t="s">
        <v>24</v>
      </c>
      <c r="S10" s="111">
        <v>79171</v>
      </c>
      <c r="T10" s="106">
        <f t="shared" si="3"/>
        <v>24</v>
      </c>
      <c r="U10" s="112">
        <v>0</v>
      </c>
      <c r="V10" s="108">
        <f t="shared" si="4"/>
        <v>30.314130173927321</v>
      </c>
      <c r="W10" s="96">
        <f t="shared" si="2"/>
        <v>0</v>
      </c>
      <c r="X10" s="97"/>
      <c r="Z10" s="109"/>
    </row>
    <row r="11" spans="1:26">
      <c r="A11" s="98" t="s">
        <v>25</v>
      </c>
      <c r="B11" s="310">
        <v>0</v>
      </c>
      <c r="C11" s="310">
        <v>0</v>
      </c>
      <c r="D11" s="310">
        <v>1</v>
      </c>
      <c r="E11" s="307">
        <v>0</v>
      </c>
      <c r="F11" s="306">
        <v>0</v>
      </c>
      <c r="G11" s="306">
        <v>2</v>
      </c>
      <c r="H11" s="113">
        <v>0</v>
      </c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10">
        <v>0</v>
      </c>
      <c r="C12" s="310">
        <v>1</v>
      </c>
      <c r="D12" s="310">
        <v>0</v>
      </c>
      <c r="E12" s="307">
        <v>1</v>
      </c>
      <c r="F12" s="306">
        <v>2</v>
      </c>
      <c r="G12" s="306">
        <v>5</v>
      </c>
      <c r="H12" s="113">
        <v>5</v>
      </c>
      <c r="I12" s="100"/>
      <c r="J12" s="101"/>
      <c r="K12" s="101"/>
      <c r="L12" s="101"/>
      <c r="M12" s="101"/>
      <c r="N12" s="102">
        <f t="shared" si="0"/>
        <v>14</v>
      </c>
      <c r="O12" s="103">
        <f t="shared" si="1"/>
        <v>19.686700227803247</v>
      </c>
      <c r="R12" s="110" t="s">
        <v>26</v>
      </c>
      <c r="S12" s="111">
        <v>71114</v>
      </c>
      <c r="T12" s="106">
        <f t="shared" si="3"/>
        <v>14</v>
      </c>
      <c r="U12" s="112">
        <v>0</v>
      </c>
      <c r="V12" s="108">
        <f t="shared" si="4"/>
        <v>19.686700227803247</v>
      </c>
      <c r="W12" s="96">
        <f t="shared" si="2"/>
        <v>0</v>
      </c>
      <c r="Z12" s="109"/>
    </row>
    <row r="13" spans="1:26">
      <c r="A13" s="98" t="s">
        <v>27</v>
      </c>
      <c r="B13" s="310">
        <v>1</v>
      </c>
      <c r="C13" s="310">
        <v>2</v>
      </c>
      <c r="D13" s="310">
        <v>4</v>
      </c>
      <c r="E13" s="307">
        <v>15</v>
      </c>
      <c r="F13" s="306">
        <v>3</v>
      </c>
      <c r="G13" s="306">
        <v>0</v>
      </c>
      <c r="H13" s="113">
        <v>1</v>
      </c>
      <c r="I13" s="100"/>
      <c r="J13" s="101"/>
      <c r="K13" s="101"/>
      <c r="L13" s="101"/>
      <c r="M13" s="101"/>
      <c r="N13" s="102">
        <f t="shared" si="0"/>
        <v>26</v>
      </c>
      <c r="O13" s="103">
        <f t="shared" si="1"/>
        <v>24.086563403246128</v>
      </c>
      <c r="R13" s="110" t="s">
        <v>27</v>
      </c>
      <c r="S13" s="111">
        <v>107944</v>
      </c>
      <c r="T13" s="106">
        <f t="shared" si="3"/>
        <v>26</v>
      </c>
      <c r="U13" s="112">
        <v>0</v>
      </c>
      <c r="V13" s="108">
        <f t="shared" si="4"/>
        <v>24.086563403246128</v>
      </c>
      <c r="W13" s="96">
        <f t="shared" si="2"/>
        <v>0</v>
      </c>
      <c r="Z13" s="109"/>
    </row>
    <row r="14" spans="1:26">
      <c r="A14" s="98" t="s">
        <v>34</v>
      </c>
      <c r="B14" s="310">
        <v>1</v>
      </c>
      <c r="C14" s="310">
        <v>0</v>
      </c>
      <c r="D14" s="310">
        <v>4</v>
      </c>
      <c r="E14" s="307">
        <v>3</v>
      </c>
      <c r="F14" s="306">
        <v>1</v>
      </c>
      <c r="G14" s="306">
        <v>7</v>
      </c>
      <c r="H14" s="113">
        <v>14</v>
      </c>
      <c r="I14" s="100"/>
      <c r="J14" s="101"/>
      <c r="K14" s="101"/>
      <c r="L14" s="101"/>
      <c r="M14" s="101"/>
      <c r="N14" s="102">
        <f t="shared" si="0"/>
        <v>30</v>
      </c>
      <c r="O14" s="103">
        <f t="shared" si="1"/>
        <v>51.652892561983471</v>
      </c>
      <c r="R14" s="110" t="s">
        <v>34</v>
      </c>
      <c r="S14" s="111">
        <v>58080</v>
      </c>
      <c r="T14" s="106">
        <f t="shared" si="3"/>
        <v>30</v>
      </c>
      <c r="U14" s="112">
        <v>0</v>
      </c>
      <c r="V14" s="108">
        <f t="shared" si="4"/>
        <v>51.652892561983471</v>
      </c>
      <c r="W14" s="96">
        <f t="shared" si="2"/>
        <v>0</v>
      </c>
      <c r="Z14" s="109"/>
    </row>
    <row r="15" spans="1:26">
      <c r="A15" s="98" t="s">
        <v>32</v>
      </c>
      <c r="B15" s="310">
        <v>6</v>
      </c>
      <c r="C15" s="310">
        <v>5</v>
      </c>
      <c r="D15" s="310">
        <v>10</v>
      </c>
      <c r="E15" s="307">
        <v>16</v>
      </c>
      <c r="F15" s="306">
        <v>5</v>
      </c>
      <c r="G15" s="306">
        <v>23</v>
      </c>
      <c r="H15" s="113">
        <v>8</v>
      </c>
      <c r="I15" s="100"/>
      <c r="J15" s="101"/>
      <c r="K15" s="101"/>
      <c r="L15" s="101"/>
      <c r="M15" s="101"/>
      <c r="N15" s="102">
        <f t="shared" si="0"/>
        <v>73</v>
      </c>
      <c r="O15" s="103">
        <f t="shared" si="1"/>
        <v>109.82563300185049</v>
      </c>
      <c r="R15" s="110" t="s">
        <v>32</v>
      </c>
      <c r="S15" s="111">
        <v>66469</v>
      </c>
      <c r="T15" s="106">
        <f t="shared" si="3"/>
        <v>73</v>
      </c>
      <c r="U15" s="112">
        <v>0</v>
      </c>
      <c r="V15" s="108">
        <f t="shared" si="4"/>
        <v>109.82563300185049</v>
      </c>
      <c r="W15" s="96">
        <f t="shared" si="2"/>
        <v>0</v>
      </c>
      <c r="Z15" s="109"/>
    </row>
    <row r="16" spans="1:26">
      <c r="A16" s="98" t="s">
        <v>28</v>
      </c>
      <c r="B16" s="310">
        <v>0</v>
      </c>
      <c r="C16" s="310">
        <v>0</v>
      </c>
      <c r="D16" s="310">
        <v>3</v>
      </c>
      <c r="E16" s="307">
        <v>0</v>
      </c>
      <c r="F16" s="306">
        <v>1</v>
      </c>
      <c r="G16" s="306">
        <v>6</v>
      </c>
      <c r="H16" s="113">
        <v>3</v>
      </c>
      <c r="I16" s="100"/>
      <c r="J16" s="101"/>
      <c r="K16" s="101"/>
      <c r="L16" s="101"/>
      <c r="M16" s="101"/>
      <c r="N16" s="102">
        <f t="shared" si="0"/>
        <v>13</v>
      </c>
      <c r="O16" s="103">
        <f t="shared" si="1"/>
        <v>10.996354285617615</v>
      </c>
      <c r="R16" s="110" t="s">
        <v>28</v>
      </c>
      <c r="S16" s="111">
        <v>118221</v>
      </c>
      <c r="T16" s="106">
        <f t="shared" si="3"/>
        <v>13</v>
      </c>
      <c r="U16" s="112">
        <v>0</v>
      </c>
      <c r="V16" s="108">
        <f t="shared" si="4"/>
        <v>10.996354285617615</v>
      </c>
      <c r="W16" s="96">
        <f t="shared" si="2"/>
        <v>0</v>
      </c>
      <c r="Z16" s="109"/>
    </row>
    <row r="17" spans="1:26">
      <c r="A17" s="98" t="s">
        <v>29</v>
      </c>
      <c r="B17" s="310">
        <v>7</v>
      </c>
      <c r="C17" s="310">
        <v>8</v>
      </c>
      <c r="D17" s="310">
        <v>21</v>
      </c>
      <c r="E17" s="307">
        <v>14</v>
      </c>
      <c r="F17" s="306">
        <v>4</v>
      </c>
      <c r="G17" s="306">
        <v>17</v>
      </c>
      <c r="H17" s="113">
        <v>9</v>
      </c>
      <c r="I17" s="100"/>
      <c r="J17" s="101"/>
      <c r="K17" s="101"/>
      <c r="L17" s="101"/>
      <c r="M17" s="101"/>
      <c r="N17" s="102">
        <f t="shared" si="0"/>
        <v>80</v>
      </c>
      <c r="O17" s="103">
        <f t="shared" si="1"/>
        <v>69.993700566948974</v>
      </c>
      <c r="R17" s="110" t="s">
        <v>29</v>
      </c>
      <c r="S17" s="111">
        <v>114296</v>
      </c>
      <c r="T17" s="106">
        <f t="shared" si="3"/>
        <v>80</v>
      </c>
      <c r="U17" s="112">
        <v>0</v>
      </c>
      <c r="V17" s="108">
        <f t="shared" si="4"/>
        <v>69.993700566948974</v>
      </c>
      <c r="W17" s="96">
        <f t="shared" si="2"/>
        <v>0</v>
      </c>
      <c r="Z17" s="109"/>
    </row>
    <row r="18" spans="1:26">
      <c r="A18" s="98" t="s">
        <v>33</v>
      </c>
      <c r="B18" s="310">
        <v>0</v>
      </c>
      <c r="C18" s="310">
        <v>0</v>
      </c>
      <c r="D18" s="310">
        <v>6</v>
      </c>
      <c r="E18" s="307">
        <v>2</v>
      </c>
      <c r="F18" s="306">
        <v>0</v>
      </c>
      <c r="G18" s="306">
        <v>2</v>
      </c>
      <c r="H18" s="113">
        <v>0</v>
      </c>
      <c r="I18" s="100"/>
      <c r="J18" s="101"/>
      <c r="K18" s="101"/>
      <c r="L18" s="101"/>
      <c r="M18" s="101"/>
      <c r="N18" s="102">
        <f t="shared" si="0"/>
        <v>10</v>
      </c>
      <c r="O18" s="103">
        <f t="shared" si="1"/>
        <v>43.228288592054639</v>
      </c>
      <c r="R18" s="110" t="s">
        <v>33</v>
      </c>
      <c r="S18" s="111">
        <v>23133</v>
      </c>
      <c r="T18" s="106">
        <f t="shared" si="3"/>
        <v>10</v>
      </c>
      <c r="U18" s="112">
        <v>0</v>
      </c>
      <c r="V18" s="108">
        <f t="shared" si="4"/>
        <v>43.228288592054639</v>
      </c>
      <c r="W18" s="96">
        <f t="shared" si="2"/>
        <v>0</v>
      </c>
      <c r="Z18" s="109"/>
    </row>
    <row r="19" spans="1:26">
      <c r="A19" s="98" t="s">
        <v>58</v>
      </c>
      <c r="B19" s="310">
        <v>4</v>
      </c>
      <c r="C19" s="310">
        <v>1</v>
      </c>
      <c r="D19" s="310">
        <v>1</v>
      </c>
      <c r="E19" s="306">
        <v>0</v>
      </c>
      <c r="F19" s="306">
        <v>0</v>
      </c>
      <c r="G19" s="306">
        <v>0</v>
      </c>
      <c r="H19" s="99">
        <v>5</v>
      </c>
      <c r="I19" s="100"/>
      <c r="J19" s="101"/>
      <c r="K19" s="101"/>
      <c r="L19" s="101"/>
      <c r="M19" s="101"/>
      <c r="N19" s="102">
        <f t="shared" si="0"/>
        <v>11</v>
      </c>
      <c r="O19" s="103">
        <f t="shared" si="1"/>
        <v>39.31660590463936</v>
      </c>
      <c r="R19" s="110" t="s">
        <v>58</v>
      </c>
      <c r="S19" s="111">
        <v>27978</v>
      </c>
      <c r="T19" s="106">
        <f t="shared" si="3"/>
        <v>11</v>
      </c>
      <c r="U19" s="112">
        <v>0</v>
      </c>
      <c r="V19" s="108">
        <f t="shared" si="4"/>
        <v>39.31660590463936</v>
      </c>
      <c r="W19" s="96">
        <v>0</v>
      </c>
      <c r="Z19" s="109"/>
    </row>
    <row r="20" spans="1:26">
      <c r="A20" s="98" t="s">
        <v>30</v>
      </c>
      <c r="B20" s="310">
        <v>1</v>
      </c>
      <c r="C20" s="310">
        <v>1</v>
      </c>
      <c r="D20" s="310">
        <v>0</v>
      </c>
      <c r="E20" s="307">
        <v>0</v>
      </c>
      <c r="F20" s="306">
        <v>3</v>
      </c>
      <c r="G20" s="306">
        <v>4</v>
      </c>
      <c r="H20" s="113">
        <v>4</v>
      </c>
      <c r="I20" s="100"/>
      <c r="J20" s="101"/>
      <c r="K20" s="101"/>
      <c r="L20" s="101"/>
      <c r="M20" s="101"/>
      <c r="N20" s="102">
        <f t="shared" si="0"/>
        <v>13</v>
      </c>
      <c r="O20" s="103">
        <f t="shared" si="1"/>
        <v>17.63500956360134</v>
      </c>
      <c r="R20" s="110" t="s">
        <v>30</v>
      </c>
      <c r="S20" s="111">
        <v>73717</v>
      </c>
      <c r="T20" s="106">
        <f t="shared" si="3"/>
        <v>13</v>
      </c>
      <c r="U20" s="112">
        <v>0</v>
      </c>
      <c r="V20" s="108">
        <f t="shared" si="4"/>
        <v>17.63500956360134</v>
      </c>
      <c r="W20" s="96">
        <f t="shared" si="2"/>
        <v>0</v>
      </c>
      <c r="Z20" s="109"/>
    </row>
    <row r="21" spans="1:26">
      <c r="A21" s="98" t="s">
        <v>35</v>
      </c>
      <c r="B21" s="310">
        <v>1</v>
      </c>
      <c r="C21" s="310">
        <v>4</v>
      </c>
      <c r="D21" s="310">
        <v>4</v>
      </c>
      <c r="E21" s="307">
        <v>4</v>
      </c>
      <c r="F21" s="306">
        <v>0</v>
      </c>
      <c r="G21" s="306">
        <v>0</v>
      </c>
      <c r="H21" s="113">
        <v>2</v>
      </c>
      <c r="I21" s="100"/>
      <c r="J21" s="101"/>
      <c r="K21" s="101"/>
      <c r="L21" s="101"/>
      <c r="M21" s="101"/>
      <c r="N21" s="102">
        <f t="shared" si="0"/>
        <v>15</v>
      </c>
      <c r="O21" s="103">
        <f t="shared" si="1"/>
        <v>64.783622700181397</v>
      </c>
      <c r="R21" s="110" t="s">
        <v>35</v>
      </c>
      <c r="S21" s="111">
        <v>23154</v>
      </c>
      <c r="T21" s="106">
        <f t="shared" si="3"/>
        <v>15</v>
      </c>
      <c r="U21" s="112">
        <v>0</v>
      </c>
      <c r="V21" s="108">
        <f t="shared" si="4"/>
        <v>64.783622700181397</v>
      </c>
      <c r="W21" s="96">
        <f t="shared" si="2"/>
        <v>0</v>
      </c>
      <c r="Z21" s="109"/>
    </row>
    <row r="22" spans="1:26">
      <c r="A22" s="98" t="s">
        <v>59</v>
      </c>
      <c r="B22" s="310">
        <v>0</v>
      </c>
      <c r="C22" s="310">
        <v>0</v>
      </c>
      <c r="D22" s="310">
        <v>1</v>
      </c>
      <c r="E22" s="307">
        <v>0</v>
      </c>
      <c r="F22" s="306">
        <v>0</v>
      </c>
      <c r="G22" s="306">
        <v>0</v>
      </c>
      <c r="H22" s="113">
        <v>1</v>
      </c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10">
        <v>0</v>
      </c>
      <c r="C23" s="310">
        <v>1</v>
      </c>
      <c r="D23" s="310">
        <v>0</v>
      </c>
      <c r="E23" s="307">
        <v>1</v>
      </c>
      <c r="F23" s="306">
        <v>0</v>
      </c>
      <c r="G23" s="306">
        <v>2</v>
      </c>
      <c r="H23" s="113">
        <v>3</v>
      </c>
      <c r="I23" s="100"/>
      <c r="J23" s="101"/>
      <c r="K23" s="101"/>
      <c r="L23" s="101"/>
      <c r="M23" s="101"/>
      <c r="N23" s="102">
        <f t="shared" si="0"/>
        <v>7</v>
      </c>
      <c r="O23" s="103">
        <f t="shared" si="1"/>
        <v>15.470297029702971</v>
      </c>
      <c r="R23" s="114" t="s">
        <v>60</v>
      </c>
      <c r="S23" s="111">
        <v>45248</v>
      </c>
      <c r="T23" s="106">
        <f t="shared" si="3"/>
        <v>7</v>
      </c>
      <c r="U23" s="112">
        <v>0</v>
      </c>
      <c r="V23" s="108">
        <f t="shared" si="4"/>
        <v>15.470297029702971</v>
      </c>
      <c r="W23" s="96">
        <f t="shared" si="2"/>
        <v>0</v>
      </c>
      <c r="Z23" s="109"/>
    </row>
    <row r="24" spans="1:26">
      <c r="A24" s="98" t="s">
        <v>61</v>
      </c>
      <c r="B24" s="310">
        <v>0</v>
      </c>
      <c r="C24" s="310">
        <v>0</v>
      </c>
      <c r="D24" s="310">
        <v>0</v>
      </c>
      <c r="E24" s="307">
        <v>0</v>
      </c>
      <c r="F24" s="306">
        <v>1</v>
      </c>
      <c r="G24" s="306">
        <v>0</v>
      </c>
      <c r="H24" s="113">
        <v>1</v>
      </c>
      <c r="I24" s="100"/>
      <c r="J24" s="101"/>
      <c r="K24" s="101"/>
      <c r="L24" s="101"/>
      <c r="M24" s="101"/>
      <c r="N24" s="102">
        <f t="shared" si="0"/>
        <v>2</v>
      </c>
      <c r="O24" s="103">
        <f t="shared" si="1"/>
        <v>7.3086058834277363</v>
      </c>
      <c r="R24" s="114" t="s">
        <v>61</v>
      </c>
      <c r="S24" s="111">
        <v>27365</v>
      </c>
      <c r="T24" s="106">
        <f t="shared" si="3"/>
        <v>2</v>
      </c>
      <c r="U24" s="112">
        <v>0</v>
      </c>
      <c r="V24" s="108">
        <f t="shared" si="4"/>
        <v>7.3086058834277363</v>
      </c>
      <c r="W24" s="96">
        <f t="shared" si="2"/>
        <v>0</v>
      </c>
      <c r="Z24" s="109"/>
    </row>
    <row r="25" spans="1:26">
      <c r="A25" s="98" t="s">
        <v>62</v>
      </c>
      <c r="B25" s="310">
        <v>1</v>
      </c>
      <c r="C25" s="310">
        <v>3</v>
      </c>
      <c r="D25" s="310">
        <v>0</v>
      </c>
      <c r="E25" s="307">
        <v>0</v>
      </c>
      <c r="F25" s="306">
        <v>0</v>
      </c>
      <c r="G25" s="306">
        <v>3</v>
      </c>
      <c r="H25" s="113">
        <v>1</v>
      </c>
      <c r="I25" s="100"/>
      <c r="J25" s="101"/>
      <c r="K25" s="101"/>
      <c r="L25" s="101"/>
      <c r="M25" s="101"/>
      <c r="N25" s="102">
        <f t="shared" si="0"/>
        <v>8</v>
      </c>
      <c r="O25" s="103">
        <f t="shared" si="1"/>
        <v>32.820512820512818</v>
      </c>
      <c r="R25" s="114" t="s">
        <v>62</v>
      </c>
      <c r="S25" s="111">
        <v>24375</v>
      </c>
      <c r="T25" s="106">
        <f t="shared" si="3"/>
        <v>8</v>
      </c>
      <c r="U25" s="112">
        <v>0</v>
      </c>
      <c r="V25" s="108">
        <f t="shared" si="4"/>
        <v>32.820512820512818</v>
      </c>
      <c r="W25" s="96">
        <v>0</v>
      </c>
      <c r="Z25" s="109"/>
    </row>
    <row r="26" spans="1:26">
      <c r="A26" s="115" t="s">
        <v>63</v>
      </c>
      <c r="B26" s="310">
        <v>0</v>
      </c>
      <c r="C26" s="310">
        <v>1</v>
      </c>
      <c r="D26" s="310">
        <v>2</v>
      </c>
      <c r="E26" s="307">
        <v>0</v>
      </c>
      <c r="F26" s="306">
        <v>2</v>
      </c>
      <c r="G26" s="306">
        <v>3</v>
      </c>
      <c r="H26" s="113">
        <v>2</v>
      </c>
      <c r="I26" s="100"/>
      <c r="J26" s="116"/>
      <c r="K26" s="116"/>
      <c r="L26" s="116"/>
      <c r="M26" s="116"/>
      <c r="N26" s="102">
        <f t="shared" si="0"/>
        <v>10</v>
      </c>
      <c r="O26" s="117">
        <f t="shared" si="1"/>
        <v>43.123894950191904</v>
      </c>
      <c r="R26" s="118" t="s">
        <v>63</v>
      </c>
      <c r="S26" s="111">
        <v>23189</v>
      </c>
      <c r="T26" s="106">
        <f t="shared" si="3"/>
        <v>10</v>
      </c>
      <c r="U26" s="119">
        <v>0</v>
      </c>
      <c r="V26" s="108">
        <f t="shared" si="4"/>
        <v>43.123894950191904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37</v>
      </c>
      <c r="C27" s="121">
        <f t="shared" si="5"/>
        <v>43</v>
      </c>
      <c r="D27" s="121">
        <f t="shared" si="5"/>
        <v>62</v>
      </c>
      <c r="E27" s="121">
        <f t="shared" si="5"/>
        <v>65</v>
      </c>
      <c r="F27" s="121">
        <f t="shared" si="5"/>
        <v>26</v>
      </c>
      <c r="G27" s="121">
        <f t="shared" si="5"/>
        <v>86</v>
      </c>
      <c r="H27" s="121">
        <f t="shared" si="5"/>
        <v>79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398</v>
      </c>
      <c r="O27" s="122">
        <f t="shared" si="1"/>
        <v>30.70956849969869</v>
      </c>
      <c r="R27" s="120" t="s">
        <v>64</v>
      </c>
      <c r="S27" s="121">
        <f>SUM(S6:S26)</f>
        <v>1296013</v>
      </c>
      <c r="T27" s="121">
        <f>SUM(T6:T26)</f>
        <v>398</v>
      </c>
      <c r="U27" s="121">
        <f>SUM(U6:U26)</f>
        <v>0</v>
      </c>
      <c r="V27" s="122">
        <f>T27*100000/S27</f>
        <v>30.70956849969869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6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indexed="11"/>
  </sheetPr>
  <dimension ref="A1:V37"/>
  <sheetViews>
    <sheetView topLeftCell="J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380</v>
      </c>
      <c r="M1" s="72"/>
      <c r="N1" s="304" t="s">
        <v>397</v>
      </c>
    </row>
    <row r="2" spans="1:22">
      <c r="A2" s="128"/>
      <c r="B2" s="73" t="s">
        <v>552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35</v>
      </c>
      <c r="P4" s="135">
        <f t="shared" ref="P4:P10" si="0">O4*100000/N4</f>
        <v>65.375347890244129</v>
      </c>
      <c r="Q4" s="130"/>
      <c r="R4" s="136">
        <f>O4*100/O10</f>
        <v>8.7939698492462313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61</v>
      </c>
      <c r="P5" s="135">
        <f t="shared" si="0"/>
        <v>92.347286352282183</v>
      </c>
      <c r="R5" s="136">
        <f>O5*100/O10</f>
        <v>15.326633165829145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15</v>
      </c>
      <c r="D6" s="143">
        <v>0</v>
      </c>
      <c r="E6" s="144">
        <f>C6+D6</f>
        <v>15</v>
      </c>
      <c r="F6" s="145">
        <f>E6*100000/B6</f>
        <v>9.4734049943791128</v>
      </c>
      <c r="G6" s="143">
        <v>19</v>
      </c>
      <c r="H6" s="146">
        <f>C6+D6+G6</f>
        <v>34</v>
      </c>
      <c r="I6" s="147">
        <f>H6*100000/B6</f>
        <v>21.473051320592656</v>
      </c>
      <c r="L6" s="141"/>
      <c r="M6" s="133" t="s">
        <v>36</v>
      </c>
      <c r="N6" s="134">
        <v>70853</v>
      </c>
      <c r="O6" s="133">
        <v>114</v>
      </c>
      <c r="P6" s="135">
        <f t="shared" si="0"/>
        <v>160.89650402946947</v>
      </c>
      <c r="R6" s="136">
        <f>O6*100/O10</f>
        <v>28.643216080402009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1</v>
      </c>
      <c r="D7" s="150">
        <v>0</v>
      </c>
      <c r="E7" s="151">
        <f>C7+D7</f>
        <v>1</v>
      </c>
      <c r="F7" s="152">
        <f>E7*100000/B7</f>
        <v>2.8310166180675482</v>
      </c>
      <c r="G7" s="150">
        <v>1</v>
      </c>
      <c r="H7" s="153">
        <f>C7+D7+G7</f>
        <v>2</v>
      </c>
      <c r="I7" s="154">
        <f>H7*100000/B7</f>
        <v>5.6620332361350965</v>
      </c>
      <c r="M7" s="133" t="s">
        <v>37</v>
      </c>
      <c r="N7" s="134">
        <v>157174</v>
      </c>
      <c r="O7" s="133">
        <v>80</v>
      </c>
      <c r="P7" s="135">
        <f t="shared" si="0"/>
        <v>50.899003652003515</v>
      </c>
      <c r="R7" s="136">
        <f>O7*100/O10</f>
        <v>20.100502512562816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14</v>
      </c>
      <c r="D8" s="150">
        <v>0</v>
      </c>
      <c r="E8" s="151">
        <f t="shared" ref="E8:E27" si="1">C8+D8</f>
        <v>14</v>
      </c>
      <c r="F8" s="152">
        <f t="shared" ref="F8:F27" si="2">E8*100000/B8</f>
        <v>11.38072592773239</v>
      </c>
      <c r="G8" s="150">
        <v>18</v>
      </c>
      <c r="H8" s="153">
        <f t="shared" ref="H8:H27" si="3">C8+D8+G8</f>
        <v>32</v>
      </c>
      <c r="I8" s="154">
        <f t="shared" ref="I8:I27" si="4">H8*100000/B8</f>
        <v>26.013087834816893</v>
      </c>
      <c r="M8" s="133" t="s">
        <v>38</v>
      </c>
      <c r="N8" s="134">
        <v>382915</v>
      </c>
      <c r="O8" s="133">
        <v>68</v>
      </c>
      <c r="P8" s="135">
        <f t="shared" si="0"/>
        <v>17.758510374365066</v>
      </c>
      <c r="R8" s="136">
        <f>O8*100/O10</f>
        <v>17.08542713567839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8</v>
      </c>
      <c r="D9" s="150">
        <v>0</v>
      </c>
      <c r="E9" s="151">
        <f t="shared" si="1"/>
        <v>8</v>
      </c>
      <c r="F9" s="152">
        <f t="shared" si="2"/>
        <v>8.2102648836708099</v>
      </c>
      <c r="G9" s="150">
        <v>9</v>
      </c>
      <c r="H9" s="153">
        <f t="shared" si="3"/>
        <v>17</v>
      </c>
      <c r="I9" s="154">
        <f t="shared" si="4"/>
        <v>17.446812877800468</v>
      </c>
      <c r="M9" s="133" t="s">
        <v>39</v>
      </c>
      <c r="N9" s="134">
        <v>565479</v>
      </c>
      <c r="O9" s="133">
        <v>40</v>
      </c>
      <c r="P9" s="135">
        <f t="shared" si="0"/>
        <v>7.0736490656593789</v>
      </c>
      <c r="R9" s="136">
        <f>O9*100/O10</f>
        <v>10.050251256281408</v>
      </c>
      <c r="T9" s="138"/>
      <c r="V9" s="142"/>
    </row>
    <row r="10" spans="1:22">
      <c r="A10" s="110" t="s">
        <v>31</v>
      </c>
      <c r="B10" s="111">
        <v>53664</v>
      </c>
      <c r="C10" s="150">
        <v>2</v>
      </c>
      <c r="D10" s="150">
        <v>0</v>
      </c>
      <c r="E10" s="151">
        <f t="shared" si="1"/>
        <v>2</v>
      </c>
      <c r="F10" s="152">
        <f t="shared" si="2"/>
        <v>3.7268932617769828</v>
      </c>
      <c r="G10" s="150">
        <v>4</v>
      </c>
      <c r="H10" s="153">
        <f t="shared" si="3"/>
        <v>6</v>
      </c>
      <c r="I10" s="154">
        <f t="shared" si="4"/>
        <v>11.180679785330948</v>
      </c>
      <c r="M10" s="155" t="s">
        <v>41</v>
      </c>
      <c r="N10" s="156">
        <f>SUM(N4:N9)</f>
        <v>1296013</v>
      </c>
      <c r="O10" s="156">
        <f>SUM(O4:O9)</f>
        <v>398</v>
      </c>
      <c r="P10" s="157">
        <f t="shared" si="0"/>
        <v>30.70956849969869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8</v>
      </c>
      <c r="D11" s="150">
        <v>1</v>
      </c>
      <c r="E11" s="151">
        <f t="shared" si="1"/>
        <v>9</v>
      </c>
      <c r="F11" s="152">
        <f t="shared" si="2"/>
        <v>11.367798815222745</v>
      </c>
      <c r="G11" s="150">
        <v>15</v>
      </c>
      <c r="H11" s="153">
        <f t="shared" si="3"/>
        <v>24</v>
      </c>
      <c r="I11" s="154">
        <f t="shared" si="4"/>
        <v>30.314130173927321</v>
      </c>
      <c r="M11" s="159"/>
      <c r="T11" s="130"/>
    </row>
    <row r="12" spans="1:22">
      <c r="A12" s="110" t="s">
        <v>25</v>
      </c>
      <c r="B12" s="111">
        <v>67151</v>
      </c>
      <c r="C12" s="150">
        <v>2</v>
      </c>
      <c r="D12" s="150">
        <v>0</v>
      </c>
      <c r="E12" s="151">
        <f t="shared" si="1"/>
        <v>2</v>
      </c>
      <c r="F12" s="152">
        <f t="shared" si="2"/>
        <v>2.978362198626975</v>
      </c>
      <c r="G12" s="150">
        <v>1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1</v>
      </c>
      <c r="D13" s="150">
        <v>2</v>
      </c>
      <c r="E13" s="151">
        <f t="shared" si="1"/>
        <v>3</v>
      </c>
      <c r="F13" s="152">
        <f t="shared" si="2"/>
        <v>4.2185786202435525</v>
      </c>
      <c r="G13" s="150">
        <v>11</v>
      </c>
      <c r="H13" s="153">
        <f t="shared" si="3"/>
        <v>14</v>
      </c>
      <c r="I13" s="154">
        <f t="shared" si="4"/>
        <v>19.686700227803247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23</v>
      </c>
      <c r="H14" s="153">
        <f t="shared" si="3"/>
        <v>26</v>
      </c>
      <c r="I14" s="154">
        <f t="shared" si="4"/>
        <v>24.086563403246128</v>
      </c>
      <c r="M14" s="162" t="s">
        <v>70</v>
      </c>
      <c r="N14" s="163">
        <v>641883</v>
      </c>
      <c r="O14" s="162">
        <v>216</v>
      </c>
      <c r="P14" s="135">
        <f>O14*100000/N14</f>
        <v>33.650992470590438</v>
      </c>
      <c r="R14" s="97"/>
    </row>
    <row r="15" spans="1:22">
      <c r="A15" s="110" t="s">
        <v>34</v>
      </c>
      <c r="B15" s="111">
        <v>58080</v>
      </c>
      <c r="C15" s="150">
        <v>1</v>
      </c>
      <c r="D15" s="150">
        <v>0</v>
      </c>
      <c r="E15" s="151">
        <f t="shared" si="1"/>
        <v>1</v>
      </c>
      <c r="F15" s="152">
        <f t="shared" si="2"/>
        <v>1.721763085399449</v>
      </c>
      <c r="G15" s="150">
        <v>29</v>
      </c>
      <c r="H15" s="153">
        <f t="shared" si="3"/>
        <v>30</v>
      </c>
      <c r="I15" s="154">
        <f t="shared" si="4"/>
        <v>51.652892561983471</v>
      </c>
      <c r="M15" s="162" t="s">
        <v>71</v>
      </c>
      <c r="N15" s="163">
        <v>654130</v>
      </c>
      <c r="O15" s="163">
        <f>O10-O14</f>
        <v>182</v>
      </c>
      <c r="P15" s="135">
        <f>O15*100000/N15</f>
        <v>27.823215568770735</v>
      </c>
    </row>
    <row r="16" spans="1:22">
      <c r="A16" s="110" t="s">
        <v>32</v>
      </c>
      <c r="B16" s="111">
        <v>66469</v>
      </c>
      <c r="C16" s="150">
        <v>26</v>
      </c>
      <c r="D16" s="150">
        <v>1</v>
      </c>
      <c r="E16" s="151">
        <f t="shared" si="1"/>
        <v>27</v>
      </c>
      <c r="F16" s="152">
        <f t="shared" si="2"/>
        <v>40.620439603424153</v>
      </c>
      <c r="G16" s="150">
        <v>46</v>
      </c>
      <c r="H16" s="153">
        <f t="shared" si="3"/>
        <v>73</v>
      </c>
      <c r="I16" s="154">
        <f t="shared" si="4"/>
        <v>109.82563300185049</v>
      </c>
      <c r="M16" s="164" t="s">
        <v>41</v>
      </c>
      <c r="N16" s="165">
        <f>N14+N15</f>
        <v>1296013</v>
      </c>
      <c r="O16" s="166">
        <f>O14+O15</f>
        <v>398</v>
      </c>
      <c r="P16" s="167">
        <f>O16*100000/N16</f>
        <v>30.70956849969869</v>
      </c>
    </row>
    <row r="17" spans="1:22">
      <c r="A17" s="110" t="s">
        <v>28</v>
      </c>
      <c r="B17" s="111">
        <v>118221</v>
      </c>
      <c r="C17" s="150">
        <v>6</v>
      </c>
      <c r="D17" s="150">
        <v>0</v>
      </c>
      <c r="E17" s="151">
        <f t="shared" si="1"/>
        <v>6</v>
      </c>
      <c r="F17" s="152">
        <f t="shared" si="2"/>
        <v>5.0752404395158219</v>
      </c>
      <c r="G17" s="150">
        <v>7</v>
      </c>
      <c r="H17" s="153">
        <f t="shared" si="3"/>
        <v>13</v>
      </c>
      <c r="I17" s="154">
        <f t="shared" si="4"/>
        <v>10.996354285617615</v>
      </c>
      <c r="O17" s="97">
        <f>O14/O15</f>
        <v>1.1868131868131868</v>
      </c>
    </row>
    <row r="18" spans="1:22">
      <c r="A18" s="110" t="s">
        <v>29</v>
      </c>
      <c r="B18" s="111">
        <v>114296</v>
      </c>
      <c r="C18" s="150">
        <v>32</v>
      </c>
      <c r="D18" s="150">
        <v>0</v>
      </c>
      <c r="E18" s="151">
        <f t="shared" si="1"/>
        <v>32</v>
      </c>
      <c r="F18" s="152">
        <f t="shared" si="2"/>
        <v>27.99748022677959</v>
      </c>
      <c r="G18" s="150">
        <v>48</v>
      </c>
      <c r="H18" s="153">
        <f t="shared" si="3"/>
        <v>80</v>
      </c>
      <c r="I18" s="154">
        <f t="shared" si="4"/>
        <v>69.993700566948974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7</v>
      </c>
      <c r="H19" s="153">
        <f t="shared" si="3"/>
        <v>10</v>
      </c>
      <c r="I19" s="154">
        <f t="shared" si="4"/>
        <v>43.228288592054639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5</v>
      </c>
      <c r="D20" s="150">
        <v>0</v>
      </c>
      <c r="E20" s="151">
        <f t="shared" si="1"/>
        <v>5</v>
      </c>
      <c r="F20" s="152">
        <f t="shared" si="2"/>
        <v>17.8711845021088</v>
      </c>
      <c r="G20" s="150">
        <v>6</v>
      </c>
      <c r="H20" s="153">
        <f t="shared" si="3"/>
        <v>11</v>
      </c>
      <c r="I20" s="154">
        <f t="shared" si="4"/>
        <v>39.31660590463936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6</v>
      </c>
      <c r="D21" s="150">
        <v>0</v>
      </c>
      <c r="E21" s="151">
        <f t="shared" si="1"/>
        <v>6</v>
      </c>
      <c r="F21" s="152">
        <f t="shared" si="2"/>
        <v>8.1392351832006185</v>
      </c>
      <c r="G21" s="150">
        <v>7</v>
      </c>
      <c r="H21" s="153">
        <f t="shared" si="3"/>
        <v>13</v>
      </c>
      <c r="I21" s="154">
        <f t="shared" si="4"/>
        <v>17.63500956360134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8</v>
      </c>
      <c r="D22" s="150">
        <v>0</v>
      </c>
      <c r="E22" s="151">
        <f t="shared" si="1"/>
        <v>8</v>
      </c>
      <c r="F22" s="152">
        <f t="shared" si="2"/>
        <v>34.551265440096742</v>
      </c>
      <c r="G22" s="150">
        <v>7</v>
      </c>
      <c r="H22" s="153">
        <f t="shared" si="3"/>
        <v>15</v>
      </c>
      <c r="I22" s="154">
        <f t="shared" si="4"/>
        <v>64.783622700181397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4</v>
      </c>
      <c r="D24" s="150">
        <v>0</v>
      </c>
      <c r="E24" s="151">
        <f t="shared" si="1"/>
        <v>4</v>
      </c>
      <c r="F24" s="152">
        <f t="shared" si="2"/>
        <v>8.8401697312588396</v>
      </c>
      <c r="G24" s="150">
        <v>3</v>
      </c>
      <c r="H24" s="153">
        <f t="shared" si="3"/>
        <v>7</v>
      </c>
      <c r="I24" s="154">
        <f t="shared" si="4"/>
        <v>15.470297029702971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2</v>
      </c>
      <c r="H25" s="153">
        <f t="shared" si="3"/>
        <v>2</v>
      </c>
      <c r="I25" s="154">
        <f t="shared" si="4"/>
        <v>7.3086058834277363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6</v>
      </c>
      <c r="H26" s="153">
        <f t="shared" si="3"/>
        <v>8</v>
      </c>
      <c r="I26" s="154">
        <f t="shared" si="4"/>
        <v>32.820512820512818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3</v>
      </c>
      <c r="D27" s="113">
        <v>0</v>
      </c>
      <c r="E27" s="151">
        <f t="shared" si="1"/>
        <v>3</v>
      </c>
      <c r="F27" s="152">
        <f t="shared" si="2"/>
        <v>12.937168485057571</v>
      </c>
      <c r="G27" s="113">
        <v>7</v>
      </c>
      <c r="H27" s="153">
        <f t="shared" si="3"/>
        <v>10</v>
      </c>
      <c r="I27" s="154">
        <f t="shared" si="4"/>
        <v>43.123894950191904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135</v>
      </c>
      <c r="D28" s="172">
        <f>SUM(D7:D27)</f>
        <v>4</v>
      </c>
      <c r="E28" s="172">
        <f>SUM(E7:E27)</f>
        <v>139</v>
      </c>
      <c r="F28" s="173">
        <f>E28*100000/B28</f>
        <v>10.725201058939994</v>
      </c>
      <c r="G28" s="172">
        <f>SUM(G7:G27)</f>
        <v>259</v>
      </c>
      <c r="H28" s="172">
        <f>C28+D28+G28</f>
        <v>398</v>
      </c>
      <c r="I28" s="173">
        <f>H28*100000/B28</f>
        <v>30.70956849969869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6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5"/>
  </sheetPr>
  <dimension ref="A1:BO62"/>
  <sheetViews>
    <sheetView topLeftCell="A19" zoomScale="90" zoomScaleNormal="90" workbookViewId="0">
      <selection activeCell="C31" sqref="C31:AE31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384</v>
      </c>
    </row>
    <row r="2" spans="1:54">
      <c r="A2" s="72"/>
      <c r="B2" s="177"/>
      <c r="C2" s="73" t="s">
        <v>554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34</v>
      </c>
      <c r="C5" s="133">
        <v>0</v>
      </c>
      <c r="D5" s="133">
        <v>0</v>
      </c>
      <c r="E5" s="133">
        <v>1</v>
      </c>
      <c r="F5" s="133">
        <v>1</v>
      </c>
      <c r="G5" s="133">
        <v>0</v>
      </c>
      <c r="H5" s="133">
        <v>0</v>
      </c>
      <c r="I5" s="133">
        <v>1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1</v>
      </c>
      <c r="Y5" s="133">
        <v>0</v>
      </c>
      <c r="Z5" s="133">
        <v>2</v>
      </c>
      <c r="AA5" s="133">
        <v>4</v>
      </c>
      <c r="AB5" s="133">
        <v>2</v>
      </c>
      <c r="AC5" s="133">
        <v>7</v>
      </c>
      <c r="AD5" s="133">
        <v>1</v>
      </c>
      <c r="AE5" s="133">
        <v>4</v>
      </c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17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1</v>
      </c>
      <c r="Z6" s="133">
        <v>0</v>
      </c>
      <c r="AA6" s="133">
        <v>0</v>
      </c>
      <c r="AB6" s="133">
        <v>0</v>
      </c>
      <c r="AC6" s="133">
        <v>0</v>
      </c>
      <c r="AD6" s="133">
        <v>0</v>
      </c>
      <c r="AE6" s="133">
        <v>0</v>
      </c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6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1</v>
      </c>
      <c r="AC7" s="133">
        <v>0</v>
      </c>
      <c r="AD7" s="133">
        <v>0</v>
      </c>
      <c r="AE7" s="133">
        <v>3</v>
      </c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24</v>
      </c>
      <c r="C8" s="133">
        <v>0</v>
      </c>
      <c r="D8" s="133">
        <v>3</v>
      </c>
      <c r="E8" s="133">
        <v>0</v>
      </c>
      <c r="F8" s="133">
        <v>0</v>
      </c>
      <c r="G8" s="133">
        <v>4</v>
      </c>
      <c r="H8" s="133">
        <v>2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>
        <v>0</v>
      </c>
      <c r="Z8" s="133">
        <v>2</v>
      </c>
      <c r="AA8" s="133">
        <v>2</v>
      </c>
      <c r="AB8" s="133">
        <v>2</v>
      </c>
      <c r="AC8" s="133">
        <v>0</v>
      </c>
      <c r="AD8" s="133">
        <v>0</v>
      </c>
      <c r="AE8" s="133">
        <v>0</v>
      </c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1</v>
      </c>
      <c r="AA9" s="133">
        <v>1</v>
      </c>
      <c r="AB9" s="133">
        <v>0</v>
      </c>
      <c r="AC9" s="133">
        <v>0</v>
      </c>
      <c r="AD9" s="133">
        <v>0</v>
      </c>
      <c r="AE9" s="133">
        <v>0</v>
      </c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14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>
        <v>1</v>
      </c>
      <c r="Z10" s="133">
        <v>1</v>
      </c>
      <c r="AA10" s="133">
        <v>0</v>
      </c>
      <c r="AB10" s="133">
        <v>3</v>
      </c>
      <c r="AC10" s="133">
        <v>1</v>
      </c>
      <c r="AD10" s="133">
        <v>0</v>
      </c>
      <c r="AE10" s="133">
        <v>2</v>
      </c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26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1</v>
      </c>
      <c r="AC11" s="133">
        <v>0</v>
      </c>
      <c r="AD11" s="133">
        <v>0</v>
      </c>
      <c r="AE11" s="133">
        <v>0</v>
      </c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30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1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>
        <v>0</v>
      </c>
      <c r="Z12" s="133">
        <v>3</v>
      </c>
      <c r="AA12" s="133">
        <v>3</v>
      </c>
      <c r="AB12" s="133">
        <v>1</v>
      </c>
      <c r="AC12" s="133">
        <v>3</v>
      </c>
      <c r="AD12" s="133">
        <v>7</v>
      </c>
      <c r="AE12" s="133">
        <v>4</v>
      </c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73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7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>
        <v>4</v>
      </c>
      <c r="Z13" s="133">
        <v>2</v>
      </c>
      <c r="AA13" s="133">
        <v>15</v>
      </c>
      <c r="AB13" s="133">
        <v>3</v>
      </c>
      <c r="AC13" s="133">
        <v>4</v>
      </c>
      <c r="AD13" s="133">
        <v>2</v>
      </c>
      <c r="AE13" s="133">
        <v>1</v>
      </c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13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>
        <v>3</v>
      </c>
      <c r="Z14" s="133">
        <v>0</v>
      </c>
      <c r="AA14" s="133">
        <v>2</v>
      </c>
      <c r="AB14" s="133">
        <v>1</v>
      </c>
      <c r="AC14" s="133">
        <v>3</v>
      </c>
      <c r="AD14" s="133">
        <v>0</v>
      </c>
      <c r="AE14" s="133">
        <v>0</v>
      </c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80</v>
      </c>
      <c r="C15" s="133">
        <v>2</v>
      </c>
      <c r="D15" s="133">
        <v>3</v>
      </c>
      <c r="E15" s="133">
        <v>1</v>
      </c>
      <c r="F15" s="133">
        <v>1</v>
      </c>
      <c r="G15" s="133">
        <v>2</v>
      </c>
      <c r="H15" s="133">
        <v>2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6</v>
      </c>
      <c r="S15" s="133">
        <v>0</v>
      </c>
      <c r="T15" s="133">
        <v>0</v>
      </c>
      <c r="U15" s="133">
        <v>1</v>
      </c>
      <c r="V15" s="133">
        <v>2</v>
      </c>
      <c r="W15" s="133">
        <v>0</v>
      </c>
      <c r="X15" s="133">
        <v>1</v>
      </c>
      <c r="Y15" s="133">
        <v>1</v>
      </c>
      <c r="Z15" s="133">
        <v>11</v>
      </c>
      <c r="AA15" s="133">
        <v>4</v>
      </c>
      <c r="AB15" s="133">
        <v>1</v>
      </c>
      <c r="AC15" s="133">
        <v>2</v>
      </c>
      <c r="AD15" s="133">
        <v>5</v>
      </c>
      <c r="AE15" s="133">
        <v>2</v>
      </c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10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2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11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1</v>
      </c>
      <c r="AC17" s="133">
        <v>4</v>
      </c>
      <c r="AD17" s="133">
        <v>0</v>
      </c>
      <c r="AE17" s="133">
        <v>0</v>
      </c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13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>
        <v>2</v>
      </c>
      <c r="Z18" s="133">
        <v>0</v>
      </c>
      <c r="AA18" s="133">
        <v>1</v>
      </c>
      <c r="AB18" s="133">
        <v>1</v>
      </c>
      <c r="AC18" s="133">
        <v>4</v>
      </c>
      <c r="AD18" s="133">
        <v>0</v>
      </c>
      <c r="AE18" s="133">
        <v>0</v>
      </c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15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1</v>
      </c>
      <c r="AD19" s="133">
        <v>1</v>
      </c>
      <c r="AE19" s="133">
        <v>0</v>
      </c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1</v>
      </c>
      <c r="AD20" s="133">
        <v>0</v>
      </c>
      <c r="AE20" s="133">
        <v>0</v>
      </c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7</v>
      </c>
      <c r="C21" s="133">
        <v>0</v>
      </c>
      <c r="D21" s="133">
        <v>0</v>
      </c>
      <c r="E21" s="133">
        <v>0</v>
      </c>
      <c r="F21" s="133">
        <v>0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1</v>
      </c>
      <c r="AB21" s="133">
        <v>1</v>
      </c>
      <c r="AC21" s="133">
        <v>3</v>
      </c>
      <c r="AD21" s="133">
        <v>0</v>
      </c>
      <c r="AE21" s="133">
        <v>0</v>
      </c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2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0</v>
      </c>
      <c r="AD22" s="133">
        <v>0</v>
      </c>
      <c r="AE22" s="133">
        <v>0</v>
      </c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8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1</v>
      </c>
      <c r="Z23" s="133">
        <v>2</v>
      </c>
      <c r="AA23" s="133">
        <v>0</v>
      </c>
      <c r="AB23" s="133">
        <v>0</v>
      </c>
      <c r="AC23" s="133">
        <v>1</v>
      </c>
      <c r="AD23" s="133">
        <v>0</v>
      </c>
      <c r="AE23" s="133">
        <v>0</v>
      </c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10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>
        <v>1</v>
      </c>
      <c r="Z24" s="133">
        <v>0</v>
      </c>
      <c r="AA24" s="133">
        <v>2</v>
      </c>
      <c r="AB24" s="133">
        <v>0</v>
      </c>
      <c r="AC24" s="133">
        <v>0</v>
      </c>
      <c r="AD24" s="133">
        <v>0</v>
      </c>
      <c r="AE24" s="133">
        <v>2</v>
      </c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398</v>
      </c>
      <c r="C25" s="190">
        <f t="shared" ref="C25:R25" si="1">SUM(C5:C24)</f>
        <v>9</v>
      </c>
      <c r="D25" s="190">
        <f t="shared" si="1"/>
        <v>11</v>
      </c>
      <c r="E25" s="190">
        <f t="shared" si="1"/>
        <v>10</v>
      </c>
      <c r="F25" s="190">
        <f t="shared" si="1"/>
        <v>8</v>
      </c>
      <c r="G25" s="190">
        <f t="shared" si="1"/>
        <v>10</v>
      </c>
      <c r="H25" s="190">
        <f t="shared" si="1"/>
        <v>7</v>
      </c>
      <c r="I25" s="190">
        <f t="shared" si="1"/>
        <v>14</v>
      </c>
      <c r="J25" s="190">
        <f t="shared" si="1"/>
        <v>9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11</v>
      </c>
      <c r="P25" s="190">
        <f t="shared" si="1"/>
        <v>15</v>
      </c>
      <c r="Q25" s="190">
        <f t="shared" si="1"/>
        <v>16</v>
      </c>
      <c r="R25" s="190">
        <f t="shared" si="1"/>
        <v>22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10</v>
      </c>
      <c r="V25" s="190">
        <f t="shared" si="2"/>
        <v>4</v>
      </c>
      <c r="W25" s="190">
        <f t="shared" si="2"/>
        <v>3</v>
      </c>
      <c r="X25" s="190">
        <f t="shared" si="2"/>
        <v>4</v>
      </c>
      <c r="Y25" s="190">
        <f t="shared" si="2"/>
        <v>14</v>
      </c>
      <c r="Z25" s="190">
        <f t="shared" si="2"/>
        <v>26</v>
      </c>
      <c r="AA25" s="190">
        <f t="shared" si="2"/>
        <v>35</v>
      </c>
      <c r="AB25" s="190">
        <f t="shared" si="2"/>
        <v>19</v>
      </c>
      <c r="AC25" s="190">
        <f t="shared" si="2"/>
        <v>34</v>
      </c>
      <c r="AD25" s="190">
        <f t="shared" si="2"/>
        <v>16</v>
      </c>
      <c r="AE25" s="190">
        <f t="shared" si="2"/>
        <v>18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381</v>
      </c>
      <c r="J28" s="197"/>
      <c r="K28" s="197"/>
      <c r="L28" s="197"/>
      <c r="S28" s="198"/>
      <c r="T28" s="198"/>
    </row>
    <row r="29" spans="1:55" s="195" customFormat="1">
      <c r="G29" s="199" t="s">
        <v>553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369</v>
      </c>
    </row>
    <row r="31" spans="1:55" s="207" customFormat="1">
      <c r="A31" s="204" t="s">
        <v>382</v>
      </c>
      <c r="B31" s="205">
        <f t="shared" ref="B31:B34" si="3">SUM(C31:BC31)</f>
        <v>398</v>
      </c>
      <c r="C31" s="206">
        <f>C25</f>
        <v>9</v>
      </c>
      <c r="D31" s="206">
        <f t="shared" ref="D31:BB31" si="4">D25</f>
        <v>11</v>
      </c>
      <c r="E31" s="206">
        <f t="shared" si="4"/>
        <v>10</v>
      </c>
      <c r="F31" s="206">
        <f t="shared" si="4"/>
        <v>8</v>
      </c>
      <c r="G31" s="206">
        <f t="shared" si="4"/>
        <v>10</v>
      </c>
      <c r="H31" s="206">
        <f t="shared" si="4"/>
        <v>7</v>
      </c>
      <c r="I31" s="206">
        <f t="shared" si="4"/>
        <v>14</v>
      </c>
      <c r="J31" s="206">
        <f t="shared" si="4"/>
        <v>9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11</v>
      </c>
      <c r="P31" s="206">
        <f t="shared" si="4"/>
        <v>15</v>
      </c>
      <c r="Q31" s="206">
        <f t="shared" si="4"/>
        <v>16</v>
      </c>
      <c r="R31" s="206">
        <f t="shared" si="4"/>
        <v>22</v>
      </c>
      <c r="S31" s="206">
        <f t="shared" si="4"/>
        <v>12</v>
      </c>
      <c r="T31" s="206">
        <f t="shared" si="4"/>
        <v>5</v>
      </c>
      <c r="U31" s="206">
        <f t="shared" si="4"/>
        <v>10</v>
      </c>
      <c r="V31" s="206">
        <f t="shared" si="4"/>
        <v>4</v>
      </c>
      <c r="W31" s="206">
        <f t="shared" si="4"/>
        <v>3</v>
      </c>
      <c r="X31" s="206">
        <f t="shared" si="4"/>
        <v>4</v>
      </c>
      <c r="Y31" s="206">
        <f t="shared" si="4"/>
        <v>14</v>
      </c>
      <c r="Z31" s="206">
        <f t="shared" si="4"/>
        <v>26</v>
      </c>
      <c r="AA31" s="206">
        <f t="shared" si="4"/>
        <v>35</v>
      </c>
      <c r="AB31" s="206">
        <f t="shared" si="4"/>
        <v>19</v>
      </c>
      <c r="AC31" s="206">
        <f t="shared" si="4"/>
        <v>34</v>
      </c>
      <c r="AD31" s="206">
        <f t="shared" si="4"/>
        <v>16</v>
      </c>
      <c r="AE31" s="206">
        <f t="shared" si="4"/>
        <v>18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00"/>
    </row>
    <row r="32" spans="1:55" s="210" customFormat="1">
      <c r="A32" s="204" t="s">
        <v>332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01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02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03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03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03"/>
    </row>
    <row r="37" spans="1:67" s="221" customFormat="1">
      <c r="A37" s="218" t="s">
        <v>383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H6" sqref="H6:H191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798</v>
      </c>
    </row>
    <row r="2" spans="1:17">
      <c r="A2" s="2" t="s">
        <v>192</v>
      </c>
      <c r="B2" s="2" t="s">
        <v>193</v>
      </c>
      <c r="C2" s="3" t="s">
        <v>555</v>
      </c>
      <c r="D2" s="4" t="s">
        <v>556</v>
      </c>
      <c r="E2" s="4" t="s">
        <v>510</v>
      </c>
      <c r="F2" s="4" t="s">
        <v>523</v>
      </c>
      <c r="G2" s="4" t="s">
        <v>535</v>
      </c>
      <c r="H2" s="4" t="s">
        <v>557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0</v>
      </c>
      <c r="D3" s="16">
        <v>2</v>
      </c>
      <c r="E3" s="16">
        <v>2</v>
      </c>
      <c r="F3" s="16">
        <v>0</v>
      </c>
      <c r="G3" s="16">
        <v>0</v>
      </c>
      <c r="H3" s="16">
        <v>0</v>
      </c>
      <c r="I3" s="352">
        <v>2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6</v>
      </c>
      <c r="D4" s="16">
        <v>3</v>
      </c>
      <c r="E4" s="16">
        <v>1</v>
      </c>
      <c r="F4" s="16">
        <v>1</v>
      </c>
      <c r="G4" s="16">
        <v>1</v>
      </c>
      <c r="H4" s="16">
        <v>0</v>
      </c>
      <c r="I4" s="311">
        <v>3</v>
      </c>
      <c r="J4" s="229"/>
      <c r="K4" s="391" t="s">
        <v>196</v>
      </c>
      <c r="L4" s="391"/>
      <c r="M4" s="391"/>
      <c r="N4" s="391"/>
      <c r="O4" s="391"/>
      <c r="P4" s="391"/>
      <c r="Q4" s="391"/>
    </row>
    <row r="5" spans="1:17" ht="20.25" customHeight="1">
      <c r="A5" s="15" t="s">
        <v>21</v>
      </c>
      <c r="B5" s="15" t="s">
        <v>146</v>
      </c>
      <c r="C5" s="16">
        <v>2</v>
      </c>
      <c r="D5" s="16">
        <v>3</v>
      </c>
      <c r="E5" s="16">
        <v>2</v>
      </c>
      <c r="F5" s="16">
        <v>0</v>
      </c>
      <c r="G5" s="16">
        <v>1</v>
      </c>
      <c r="H5" s="16">
        <v>0</v>
      </c>
      <c r="I5" s="311">
        <v>3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4</v>
      </c>
      <c r="E6" s="16">
        <v>1</v>
      </c>
      <c r="F6" s="16">
        <v>1</v>
      </c>
      <c r="G6" s="16">
        <v>0</v>
      </c>
      <c r="H6" s="16">
        <v>2</v>
      </c>
      <c r="I6" s="311">
        <v>3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12">
        <v>1</v>
      </c>
      <c r="J8" s="229"/>
    </row>
    <row r="9" spans="1:17" ht="20.25" customHeight="1">
      <c r="A9" s="15" t="s">
        <v>21</v>
      </c>
      <c r="B9" s="15" t="s">
        <v>203</v>
      </c>
      <c r="C9" s="16">
        <v>1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312">
        <v>1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1</v>
      </c>
      <c r="D11" s="16">
        <v>1</v>
      </c>
      <c r="E11" s="16">
        <v>0</v>
      </c>
      <c r="F11" s="16">
        <v>1</v>
      </c>
      <c r="G11" s="16">
        <v>0</v>
      </c>
      <c r="H11" s="16">
        <v>0</v>
      </c>
      <c r="I11" s="313">
        <v>2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312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12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1</v>
      </c>
      <c r="D16" s="16">
        <v>1</v>
      </c>
      <c r="E16" s="16">
        <v>0</v>
      </c>
      <c r="F16" s="16">
        <v>1</v>
      </c>
      <c r="G16" s="16">
        <v>0</v>
      </c>
      <c r="H16" s="16">
        <v>0</v>
      </c>
      <c r="I16" s="313">
        <v>2</v>
      </c>
      <c r="J16" s="229"/>
    </row>
    <row r="17" spans="1:10" ht="20.25" customHeight="1">
      <c r="A17" s="15" t="s">
        <v>21</v>
      </c>
      <c r="B17" s="15" t="s">
        <v>185</v>
      </c>
      <c r="C17" s="16">
        <v>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312">
        <v>1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12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12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12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12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312">
        <v>1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12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12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12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12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1</v>
      </c>
      <c r="E32" s="16">
        <v>0</v>
      </c>
      <c r="F32" s="16">
        <v>0</v>
      </c>
      <c r="G32" s="16">
        <v>0</v>
      </c>
      <c r="H32" s="16">
        <v>1</v>
      </c>
      <c r="I32" s="311">
        <v>3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12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2</v>
      </c>
      <c r="E36" s="16">
        <v>1</v>
      </c>
      <c r="F36" s="16">
        <v>0</v>
      </c>
      <c r="G36" s="16">
        <v>0</v>
      </c>
      <c r="H36" s="16">
        <v>1</v>
      </c>
      <c r="I36" s="311">
        <v>3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1</v>
      </c>
      <c r="E37" s="16">
        <v>0</v>
      </c>
      <c r="F37" s="16">
        <v>0</v>
      </c>
      <c r="G37" s="16">
        <v>0</v>
      </c>
      <c r="H37" s="16">
        <v>1</v>
      </c>
      <c r="I37" s="311">
        <v>3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3</v>
      </c>
      <c r="D39" s="16">
        <v>1</v>
      </c>
      <c r="E39" s="16">
        <v>1</v>
      </c>
      <c r="F39" s="16">
        <v>0</v>
      </c>
      <c r="G39" s="16">
        <v>0</v>
      </c>
      <c r="H39" s="16">
        <v>0</v>
      </c>
      <c r="I39" s="313">
        <v>2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12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2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312">
        <v>1</v>
      </c>
      <c r="J41" s="229"/>
    </row>
    <row r="42" spans="1:10" ht="20.25" customHeight="1">
      <c r="A42" s="15" t="s">
        <v>24</v>
      </c>
      <c r="B42" s="15" t="s">
        <v>164</v>
      </c>
      <c r="C42" s="16">
        <v>3</v>
      </c>
      <c r="D42" s="16">
        <v>1</v>
      </c>
      <c r="E42" s="16">
        <v>1</v>
      </c>
      <c r="F42" s="16">
        <v>0</v>
      </c>
      <c r="G42" s="16">
        <v>0</v>
      </c>
      <c r="H42" s="16">
        <v>0</v>
      </c>
      <c r="I42" s="313">
        <v>2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12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7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12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12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12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12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12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312">
        <v>1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312">
        <v>1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1</v>
      </c>
      <c r="D65" s="16">
        <v>1</v>
      </c>
      <c r="E65" s="16">
        <v>0</v>
      </c>
      <c r="F65" s="16">
        <v>0</v>
      </c>
      <c r="G65" s="16">
        <v>1</v>
      </c>
      <c r="H65" s="16">
        <v>0</v>
      </c>
      <c r="I65" s="311">
        <v>3</v>
      </c>
      <c r="J65" s="229"/>
    </row>
    <row r="66" spans="1:10" ht="20.25" customHeight="1">
      <c r="A66" s="15" t="s">
        <v>26</v>
      </c>
      <c r="B66" s="15" t="s">
        <v>239</v>
      </c>
      <c r="C66" s="16">
        <v>2</v>
      </c>
      <c r="D66" s="16">
        <v>2</v>
      </c>
      <c r="E66" s="16">
        <v>2</v>
      </c>
      <c r="F66" s="16">
        <v>0</v>
      </c>
      <c r="G66" s="16">
        <v>0</v>
      </c>
      <c r="H66" s="16">
        <v>0</v>
      </c>
      <c r="I66" s="313">
        <v>2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2</v>
      </c>
      <c r="E71" s="16">
        <v>1</v>
      </c>
      <c r="F71" s="16">
        <v>0</v>
      </c>
      <c r="G71" s="16">
        <v>0</v>
      </c>
      <c r="H71" s="16">
        <v>1</v>
      </c>
      <c r="I71" s="311">
        <v>3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1</v>
      </c>
      <c r="E72" s="16">
        <v>1</v>
      </c>
      <c r="F72" s="16">
        <v>0</v>
      </c>
      <c r="G72" s="16">
        <v>0</v>
      </c>
      <c r="H72" s="16">
        <v>0</v>
      </c>
      <c r="I72" s="313">
        <v>2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312">
        <v>1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12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12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1</v>
      </c>
      <c r="E80" s="16">
        <v>1</v>
      </c>
      <c r="F80" s="16">
        <v>0</v>
      </c>
      <c r="G80" s="16">
        <v>0</v>
      </c>
      <c r="H80" s="16">
        <v>0</v>
      </c>
      <c r="I80" s="313">
        <v>2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12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12">
        <v>1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12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4</v>
      </c>
      <c r="E90" s="16">
        <v>0</v>
      </c>
      <c r="F90" s="16">
        <v>3</v>
      </c>
      <c r="G90" s="16">
        <v>1</v>
      </c>
      <c r="H90" s="16">
        <v>0</v>
      </c>
      <c r="I90" s="311">
        <v>3</v>
      </c>
      <c r="J90" s="229"/>
    </row>
    <row r="91" spans="1:10" ht="20.25" customHeight="1">
      <c r="A91" s="15" t="s">
        <v>34</v>
      </c>
      <c r="B91" s="15" t="s">
        <v>258</v>
      </c>
      <c r="C91" s="16">
        <v>3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312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5</v>
      </c>
      <c r="E92" s="16">
        <v>0</v>
      </c>
      <c r="F92" s="16">
        <v>0</v>
      </c>
      <c r="G92" s="16">
        <v>3</v>
      </c>
      <c r="H92" s="16">
        <v>2</v>
      </c>
      <c r="I92" s="311">
        <v>3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12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12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7</v>
      </c>
      <c r="D95" s="16">
        <v>4</v>
      </c>
      <c r="E95" s="16">
        <v>0</v>
      </c>
      <c r="F95" s="16">
        <v>0</v>
      </c>
      <c r="G95" s="16">
        <v>3</v>
      </c>
      <c r="H95" s="16">
        <v>1</v>
      </c>
      <c r="I95" s="311">
        <v>3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1</v>
      </c>
      <c r="E96" s="16">
        <v>0</v>
      </c>
      <c r="F96" s="16">
        <v>0</v>
      </c>
      <c r="G96" s="16">
        <v>0</v>
      </c>
      <c r="H96" s="16">
        <v>1</v>
      </c>
      <c r="I96" s="311">
        <v>3</v>
      </c>
      <c r="J96" s="229"/>
    </row>
    <row r="97" spans="1:10" ht="20.25" customHeight="1">
      <c r="A97" s="15" t="s">
        <v>34</v>
      </c>
      <c r="B97" s="15" t="s">
        <v>264</v>
      </c>
      <c r="C97" s="16">
        <v>1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312">
        <v>1</v>
      </c>
      <c r="J97" s="229"/>
    </row>
    <row r="98" spans="1:10" ht="20.25" customHeight="1">
      <c r="A98" s="15" t="s">
        <v>34</v>
      </c>
      <c r="B98" s="15" t="s">
        <v>265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312">
        <v>1</v>
      </c>
      <c r="J98" s="229"/>
    </row>
    <row r="99" spans="1:10" ht="20.25" customHeight="1">
      <c r="A99" s="15" t="s">
        <v>32</v>
      </c>
      <c r="B99" s="15" t="s">
        <v>32</v>
      </c>
      <c r="C99" s="16">
        <v>4</v>
      </c>
      <c r="D99" s="16">
        <v>1</v>
      </c>
      <c r="E99" s="16">
        <v>0</v>
      </c>
      <c r="F99" s="16">
        <v>0</v>
      </c>
      <c r="G99" s="16">
        <v>1</v>
      </c>
      <c r="H99" s="16">
        <v>0</v>
      </c>
      <c r="I99" s="311">
        <v>3</v>
      </c>
      <c r="J99" s="229"/>
    </row>
    <row r="100" spans="1:10" ht="20.25" customHeight="1">
      <c r="A100" s="15" t="s">
        <v>32</v>
      </c>
      <c r="B100" s="15" t="s">
        <v>266</v>
      </c>
      <c r="C100" s="16">
        <v>9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12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20</v>
      </c>
      <c r="D101" s="16">
        <v>5</v>
      </c>
      <c r="E101" s="16">
        <v>2</v>
      </c>
      <c r="F101" s="16">
        <v>3</v>
      </c>
      <c r="G101" s="16">
        <v>0</v>
      </c>
      <c r="H101" s="16">
        <v>0</v>
      </c>
      <c r="I101" s="313">
        <v>2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12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1</v>
      </c>
      <c r="E103" s="16">
        <v>0</v>
      </c>
      <c r="F103" s="16">
        <v>1</v>
      </c>
      <c r="G103" s="16">
        <v>0</v>
      </c>
      <c r="H103" s="16">
        <v>0</v>
      </c>
      <c r="I103" s="313">
        <v>2</v>
      </c>
      <c r="J103" s="229"/>
    </row>
    <row r="104" spans="1:10" ht="20.25" customHeight="1">
      <c r="A104" s="15" t="s">
        <v>32</v>
      </c>
      <c r="B104" s="15" t="s">
        <v>269</v>
      </c>
      <c r="C104" s="16">
        <v>17</v>
      </c>
      <c r="D104" s="16">
        <v>1</v>
      </c>
      <c r="E104" s="16">
        <v>0</v>
      </c>
      <c r="F104" s="16">
        <v>0</v>
      </c>
      <c r="G104" s="16">
        <v>1</v>
      </c>
      <c r="H104" s="16">
        <v>0</v>
      </c>
      <c r="I104" s="311">
        <v>3</v>
      </c>
      <c r="J104" s="229"/>
    </row>
    <row r="105" spans="1:10" ht="20.25" customHeight="1">
      <c r="A105" s="15" t="s">
        <v>32</v>
      </c>
      <c r="B105" s="15" t="s">
        <v>169</v>
      </c>
      <c r="C105" s="16">
        <v>4</v>
      </c>
      <c r="D105" s="16">
        <v>1</v>
      </c>
      <c r="E105" s="16">
        <v>0</v>
      </c>
      <c r="F105" s="16">
        <v>0</v>
      </c>
      <c r="G105" s="16">
        <v>0</v>
      </c>
      <c r="H105" s="16">
        <v>1</v>
      </c>
      <c r="I105" s="311">
        <v>3</v>
      </c>
      <c r="J105" s="229"/>
    </row>
    <row r="106" spans="1:10" ht="20.25" customHeight="1">
      <c r="A106" s="15" t="s">
        <v>32</v>
      </c>
      <c r="B106" s="15" t="s">
        <v>270</v>
      </c>
      <c r="C106" s="16">
        <v>3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312">
        <v>1</v>
      </c>
      <c r="J106" s="229"/>
    </row>
    <row r="107" spans="1:10" ht="20.25" customHeight="1">
      <c r="A107" s="15" t="s">
        <v>32</v>
      </c>
      <c r="B107" s="15" t="s">
        <v>271</v>
      </c>
      <c r="C107" s="16">
        <v>2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312">
        <v>1</v>
      </c>
      <c r="J107" s="229"/>
    </row>
    <row r="108" spans="1:10" ht="20.25" customHeight="1">
      <c r="A108" s="15" t="s">
        <v>28</v>
      </c>
      <c r="B108" s="15" t="s">
        <v>272</v>
      </c>
      <c r="C108" s="16">
        <v>1</v>
      </c>
      <c r="D108" s="16">
        <v>1</v>
      </c>
      <c r="E108" s="16">
        <v>1</v>
      </c>
      <c r="F108" s="16">
        <v>0</v>
      </c>
      <c r="G108" s="16">
        <v>0</v>
      </c>
      <c r="H108" s="16">
        <v>0</v>
      </c>
      <c r="I108" s="313">
        <v>2</v>
      </c>
      <c r="J108" s="229"/>
    </row>
    <row r="109" spans="1:10" ht="20.25" customHeight="1">
      <c r="A109" s="15" t="s">
        <v>28</v>
      </c>
      <c r="B109" s="15" t="s">
        <v>273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312">
        <v>1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1</v>
      </c>
      <c r="E111" s="16">
        <v>1</v>
      </c>
      <c r="F111" s="16">
        <v>0</v>
      </c>
      <c r="G111" s="16">
        <v>0</v>
      </c>
      <c r="H111" s="16">
        <v>0</v>
      </c>
      <c r="I111" s="313">
        <v>2</v>
      </c>
      <c r="J111" s="229"/>
    </row>
    <row r="112" spans="1:10" ht="20.25" customHeight="1">
      <c r="A112" s="15" t="s">
        <v>28</v>
      </c>
      <c r="B112" s="15" t="s">
        <v>275</v>
      </c>
      <c r="C112" s="16">
        <v>1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312">
        <v>1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312">
        <v>1</v>
      </c>
      <c r="J114" s="229"/>
    </row>
    <row r="115" spans="1:10" ht="20.25" customHeight="1">
      <c r="A115" s="15" t="s">
        <v>28</v>
      </c>
      <c r="B115" s="15" t="s">
        <v>151</v>
      </c>
      <c r="C115" s="16">
        <v>2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12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2</v>
      </c>
      <c r="E116" s="16">
        <v>1</v>
      </c>
      <c r="F116" s="16">
        <v>1</v>
      </c>
      <c r="G116" s="16">
        <v>0</v>
      </c>
      <c r="H116" s="16">
        <v>0</v>
      </c>
      <c r="I116" s="313">
        <v>2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12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1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312">
        <v>1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312">
        <v>1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25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312">
        <v>1</v>
      </c>
      <c r="J126" s="229"/>
    </row>
    <row r="127" spans="1:10" ht="20.25" customHeight="1">
      <c r="A127" s="15" t="s">
        <v>29</v>
      </c>
      <c r="B127" s="15" t="s">
        <v>283</v>
      </c>
      <c r="C127" s="16">
        <v>1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12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4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12">
        <v>1</v>
      </c>
      <c r="J128" s="229"/>
    </row>
    <row r="129" spans="1:10" ht="20.25" customHeight="1">
      <c r="A129" s="15" t="s">
        <v>29</v>
      </c>
      <c r="B129" s="15" t="s">
        <v>168</v>
      </c>
      <c r="C129" s="16">
        <v>3</v>
      </c>
      <c r="D129" s="16">
        <v>3</v>
      </c>
      <c r="E129" s="16">
        <v>0</v>
      </c>
      <c r="F129" s="16">
        <v>1</v>
      </c>
      <c r="G129" s="16">
        <v>2</v>
      </c>
      <c r="H129" s="16">
        <v>0</v>
      </c>
      <c r="I129" s="311">
        <v>3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1</v>
      </c>
      <c r="E130" s="16">
        <v>1</v>
      </c>
      <c r="F130" s="16">
        <v>0</v>
      </c>
      <c r="G130" s="16">
        <v>0</v>
      </c>
      <c r="H130" s="16">
        <v>0</v>
      </c>
      <c r="I130" s="313">
        <v>2</v>
      </c>
      <c r="J130" s="229"/>
    </row>
    <row r="131" spans="1:10" ht="20.25" customHeight="1">
      <c r="A131" s="15" t="s">
        <v>29</v>
      </c>
      <c r="B131" s="15" t="s">
        <v>286</v>
      </c>
      <c r="C131" s="16">
        <v>15</v>
      </c>
      <c r="D131" s="16">
        <v>1</v>
      </c>
      <c r="E131" s="16">
        <v>1</v>
      </c>
      <c r="F131" s="16">
        <v>0</v>
      </c>
      <c r="G131" s="16">
        <v>0</v>
      </c>
      <c r="H131" s="16">
        <v>0</v>
      </c>
      <c r="I131" s="313">
        <v>2</v>
      </c>
      <c r="J131" s="229"/>
    </row>
    <row r="132" spans="1:10" ht="20.25" customHeight="1">
      <c r="A132" s="15" t="s">
        <v>29</v>
      </c>
      <c r="B132" s="15" t="s">
        <v>287</v>
      </c>
      <c r="C132" s="16">
        <v>1</v>
      </c>
      <c r="D132" s="16">
        <v>1</v>
      </c>
      <c r="E132" s="16">
        <v>0</v>
      </c>
      <c r="F132" s="16">
        <v>1</v>
      </c>
      <c r="G132" s="16">
        <v>0</v>
      </c>
      <c r="H132" s="16">
        <v>0</v>
      </c>
      <c r="I132" s="313">
        <v>2</v>
      </c>
      <c r="J132" s="229"/>
    </row>
    <row r="133" spans="1:10" ht="20.25" customHeight="1">
      <c r="A133" s="15" t="s">
        <v>29</v>
      </c>
      <c r="B133" s="15" t="s">
        <v>288</v>
      </c>
      <c r="C133" s="16">
        <v>3</v>
      </c>
      <c r="D133" s="16">
        <v>1</v>
      </c>
      <c r="E133" s="16">
        <v>0</v>
      </c>
      <c r="F133" s="16">
        <v>0</v>
      </c>
      <c r="G133" s="16">
        <v>0</v>
      </c>
      <c r="H133" s="16">
        <v>1</v>
      </c>
      <c r="I133" s="311">
        <v>3</v>
      </c>
      <c r="J133" s="229"/>
    </row>
    <row r="134" spans="1:10" ht="20.25" customHeight="1">
      <c r="A134" s="15" t="s">
        <v>29</v>
      </c>
      <c r="B134" s="15" t="s">
        <v>223</v>
      </c>
      <c r="C134" s="16">
        <v>2</v>
      </c>
      <c r="D134" s="16">
        <v>1</v>
      </c>
      <c r="E134" s="16">
        <v>1</v>
      </c>
      <c r="F134" s="16">
        <v>0</v>
      </c>
      <c r="G134" s="16">
        <v>0</v>
      </c>
      <c r="H134" s="16">
        <v>0</v>
      </c>
      <c r="I134" s="313">
        <v>2</v>
      </c>
      <c r="J134" s="229"/>
    </row>
    <row r="135" spans="1:10" ht="20.25" customHeight="1">
      <c r="A135" s="15" t="s">
        <v>29</v>
      </c>
      <c r="B135" s="15" t="s">
        <v>162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229"/>
    </row>
    <row r="136" spans="1:10" ht="20.25" customHeight="1">
      <c r="A136" s="15" t="s">
        <v>29</v>
      </c>
      <c r="B136" s="15" t="s">
        <v>289</v>
      </c>
      <c r="C136" s="16">
        <v>13</v>
      </c>
      <c r="D136" s="16">
        <v>1</v>
      </c>
      <c r="E136" s="16">
        <v>0</v>
      </c>
      <c r="F136" s="16">
        <v>1</v>
      </c>
      <c r="G136" s="16">
        <v>0</v>
      </c>
      <c r="H136" s="16">
        <v>0</v>
      </c>
      <c r="I136" s="313">
        <v>2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12">
        <v>1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1</v>
      </c>
      <c r="E139" s="16">
        <v>0</v>
      </c>
      <c r="F139" s="16">
        <v>0</v>
      </c>
      <c r="G139" s="16">
        <v>0</v>
      </c>
      <c r="H139" s="16">
        <v>1</v>
      </c>
      <c r="I139" s="311">
        <v>3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12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9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12">
        <v>1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1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312">
        <v>1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1</v>
      </c>
      <c r="E146" s="16">
        <v>0</v>
      </c>
      <c r="F146" s="16">
        <v>1</v>
      </c>
      <c r="G146" s="16">
        <v>0</v>
      </c>
      <c r="H146" s="16">
        <v>0</v>
      </c>
      <c r="I146" s="313">
        <v>2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4</v>
      </c>
      <c r="E148" s="16">
        <v>1</v>
      </c>
      <c r="F148" s="16">
        <v>3</v>
      </c>
      <c r="G148" s="16">
        <v>0</v>
      </c>
      <c r="H148" s="16">
        <v>0</v>
      </c>
      <c r="I148" s="313">
        <v>2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12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2</v>
      </c>
      <c r="D151" s="16">
        <v>1</v>
      </c>
      <c r="E151" s="16">
        <v>0</v>
      </c>
      <c r="F151" s="16">
        <v>1</v>
      </c>
      <c r="G151" s="16">
        <v>0</v>
      </c>
      <c r="H151" s="16">
        <v>0</v>
      </c>
      <c r="I151" s="313">
        <v>2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12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2</v>
      </c>
      <c r="D155" s="16">
        <v>2</v>
      </c>
      <c r="E155" s="16">
        <v>2</v>
      </c>
      <c r="F155" s="16">
        <v>0</v>
      </c>
      <c r="G155" s="16">
        <v>0</v>
      </c>
      <c r="H155" s="16">
        <v>0</v>
      </c>
      <c r="I155" s="313">
        <v>2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1</v>
      </c>
      <c r="E157" s="16">
        <v>0</v>
      </c>
      <c r="F157" s="16">
        <v>1</v>
      </c>
      <c r="G157" s="16">
        <v>0</v>
      </c>
      <c r="H157" s="16">
        <v>0</v>
      </c>
      <c r="I157" s="313">
        <v>2</v>
      </c>
      <c r="J157" s="229"/>
    </row>
    <row r="158" spans="1:10" ht="20.25" customHeight="1">
      <c r="A158" s="15" t="s">
        <v>30</v>
      </c>
      <c r="B158" s="15" t="s">
        <v>186</v>
      </c>
      <c r="C158" s="16">
        <v>1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312">
        <v>1</v>
      </c>
      <c r="J158" s="229"/>
    </row>
    <row r="159" spans="1:10" ht="20.25" customHeight="1">
      <c r="A159" s="15" t="s">
        <v>30</v>
      </c>
      <c r="B159" s="15" t="s">
        <v>222</v>
      </c>
      <c r="C159" s="16">
        <v>1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312">
        <v>1</v>
      </c>
      <c r="J159" s="229"/>
    </row>
    <row r="160" spans="1:10" ht="20.25" customHeight="1">
      <c r="A160" s="15" t="s">
        <v>30</v>
      </c>
      <c r="B160" s="15" t="s">
        <v>302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312">
        <v>1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1</v>
      </c>
      <c r="E161" s="16">
        <v>0</v>
      </c>
      <c r="F161" s="16">
        <v>0</v>
      </c>
      <c r="G161" s="16">
        <v>1</v>
      </c>
      <c r="H161" s="16">
        <v>0</v>
      </c>
      <c r="I161" s="311">
        <v>3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1</v>
      </c>
      <c r="E162" s="16">
        <v>0</v>
      </c>
      <c r="F162" s="16">
        <v>1</v>
      </c>
      <c r="G162" s="16">
        <v>0</v>
      </c>
      <c r="H162" s="16">
        <v>0</v>
      </c>
      <c r="I162" s="313">
        <v>2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12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1</v>
      </c>
      <c r="E169" s="16">
        <v>0</v>
      </c>
      <c r="F169" s="16">
        <v>1</v>
      </c>
      <c r="G169" s="16">
        <v>0</v>
      </c>
      <c r="H169" s="16">
        <v>0</v>
      </c>
      <c r="I169" s="313">
        <v>2</v>
      </c>
      <c r="J169" s="229"/>
    </row>
    <row r="170" spans="1:10" ht="20.25" customHeight="1">
      <c r="A170" s="15" t="s">
        <v>59</v>
      </c>
      <c r="B170" s="15" t="s">
        <v>163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12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12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1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312">
        <v>1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1</v>
      </c>
      <c r="E175" s="16">
        <v>1</v>
      </c>
      <c r="F175" s="16">
        <v>0</v>
      </c>
      <c r="G175" s="16">
        <v>0</v>
      </c>
      <c r="H175" s="16">
        <v>0</v>
      </c>
      <c r="I175" s="313">
        <v>2</v>
      </c>
      <c r="J175" s="229"/>
    </row>
    <row r="176" spans="1:10" ht="20.25" customHeight="1">
      <c r="A176" s="15" t="s">
        <v>60</v>
      </c>
      <c r="B176" s="15" t="s">
        <v>60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3</v>
      </c>
      <c r="E177" s="16">
        <v>0</v>
      </c>
      <c r="F177" s="16">
        <v>3</v>
      </c>
      <c r="G177" s="16">
        <v>0</v>
      </c>
      <c r="H177" s="16">
        <v>0</v>
      </c>
      <c r="I177" s="313">
        <v>2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12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1</v>
      </c>
      <c r="E181" s="16">
        <v>1</v>
      </c>
      <c r="F181" s="16">
        <v>0</v>
      </c>
      <c r="G181" s="16">
        <v>0</v>
      </c>
      <c r="H181" s="16">
        <v>0</v>
      </c>
      <c r="I181" s="313">
        <v>2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1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312">
        <v>1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4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12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1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312">
        <v>1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2</v>
      </c>
      <c r="D190" s="16">
        <v>1</v>
      </c>
      <c r="E190" s="16">
        <v>0</v>
      </c>
      <c r="F190" s="16">
        <v>1</v>
      </c>
      <c r="G190" s="16">
        <v>0</v>
      </c>
      <c r="H190" s="16">
        <v>0</v>
      </c>
      <c r="I190" s="313">
        <v>2</v>
      </c>
      <c r="J190" s="229"/>
    </row>
    <row r="191" spans="1:10" ht="20.25" customHeight="1">
      <c r="A191" s="15" t="s">
        <v>63</v>
      </c>
      <c r="B191" s="15" t="s">
        <v>63</v>
      </c>
      <c r="C191" s="16">
        <v>2</v>
      </c>
      <c r="D191" s="16">
        <v>2</v>
      </c>
      <c r="E191" s="16">
        <v>0</v>
      </c>
      <c r="F191" s="16">
        <v>0</v>
      </c>
      <c r="G191" s="16">
        <v>1</v>
      </c>
      <c r="H191" s="16">
        <v>1</v>
      </c>
      <c r="I191" s="311">
        <v>3</v>
      </c>
      <c r="J191" s="229"/>
    </row>
    <row r="192" spans="1:10" ht="20.25" customHeight="1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12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2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12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1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312">
        <v>1</v>
      </c>
      <c r="J195" s="229"/>
    </row>
    <row r="196" spans="1:10">
      <c r="A196" s="6" t="s">
        <v>324</v>
      </c>
      <c r="B196" s="7"/>
      <c r="C196" s="8">
        <f>SUM(C3:C195)</f>
        <v>314</v>
      </c>
      <c r="D196" s="234">
        <f>E196+F196+G196+H196</f>
        <v>84</v>
      </c>
      <c r="E196" s="9">
        <f>SUM(E3:E195)</f>
        <v>27</v>
      </c>
      <c r="F196" s="9">
        <f>SUM(F3:F195)</f>
        <v>27</v>
      </c>
      <c r="G196" s="9">
        <f>SUM(G3:G195)</f>
        <v>16</v>
      </c>
      <c r="H196" s="9">
        <f>SUM(H3:H195)</f>
        <v>14</v>
      </c>
      <c r="I196" s="230"/>
      <c r="J196" s="10"/>
    </row>
    <row r="197" spans="1:10">
      <c r="A197" s="11" t="s">
        <v>558</v>
      </c>
      <c r="B197" s="12"/>
      <c r="C197" s="392">
        <f>C196+D196</f>
        <v>398</v>
      </c>
      <c r="D197" s="393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/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H380"/>
  <sheetViews>
    <sheetView tabSelected="1" topLeftCell="A304" zoomScale="70" zoomScaleNormal="70" workbookViewId="0">
      <selection activeCell="AC334" sqref="AC334:AG334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15.69921875" style="18" customWidth="1"/>
    <col min="4" max="33" width="4" style="18" customWidth="1"/>
    <col min="34" max="34" width="10.19921875" style="18" bestFit="1" customWidth="1"/>
    <col min="35" max="55" width="4.3984375" style="18" customWidth="1"/>
    <col min="56" max="56" width="15.59765625" style="18" bestFit="1" customWidth="1"/>
    <col min="57" max="16384" width="9.09765625" style="18"/>
  </cols>
  <sheetData>
    <row r="1" spans="1:34">
      <c r="A1" s="309" t="s">
        <v>479</v>
      </c>
      <c r="B1" s="309"/>
    </row>
    <row r="2" spans="1:34">
      <c r="B2" s="308" t="s">
        <v>697</v>
      </c>
    </row>
    <row r="4" spans="1:34">
      <c r="A4" s="377" t="s">
        <v>326</v>
      </c>
      <c r="B4" s="378"/>
      <c r="C4" s="378"/>
      <c r="D4" s="377" t="s">
        <v>327</v>
      </c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9"/>
    </row>
    <row r="5" spans="1:34">
      <c r="A5" s="377" t="s">
        <v>9</v>
      </c>
      <c r="B5" s="377" t="s">
        <v>42</v>
      </c>
      <c r="C5" s="377" t="s">
        <v>325</v>
      </c>
      <c r="D5" s="377">
        <v>0</v>
      </c>
      <c r="E5" s="380">
        <v>1</v>
      </c>
      <c r="F5" s="380">
        <v>2</v>
      </c>
      <c r="G5" s="380">
        <v>3</v>
      </c>
      <c r="H5" s="380">
        <v>4</v>
      </c>
      <c r="I5" s="380">
        <v>5</v>
      </c>
      <c r="J5" s="380">
        <v>6</v>
      </c>
      <c r="K5" s="380">
        <v>7</v>
      </c>
      <c r="L5" s="380">
        <v>8</v>
      </c>
      <c r="M5" s="380">
        <v>9</v>
      </c>
      <c r="N5" s="380">
        <v>10</v>
      </c>
      <c r="O5" s="380">
        <v>11</v>
      </c>
      <c r="P5" s="380">
        <v>12</v>
      </c>
      <c r="Q5" s="380">
        <v>13</v>
      </c>
      <c r="R5" s="380">
        <v>14</v>
      </c>
      <c r="S5" s="380">
        <v>15</v>
      </c>
      <c r="T5" s="380">
        <v>16</v>
      </c>
      <c r="U5" s="380">
        <v>17</v>
      </c>
      <c r="V5" s="380">
        <v>18</v>
      </c>
      <c r="W5" s="380">
        <v>19</v>
      </c>
      <c r="X5" s="380">
        <v>20</v>
      </c>
      <c r="Y5" s="380">
        <v>21</v>
      </c>
      <c r="Z5" s="380">
        <v>22</v>
      </c>
      <c r="AA5" s="380">
        <v>23</v>
      </c>
      <c r="AB5" s="380">
        <v>24</v>
      </c>
      <c r="AC5" s="380">
        <v>25</v>
      </c>
      <c r="AD5" s="380">
        <v>26</v>
      </c>
      <c r="AE5" s="380">
        <v>27</v>
      </c>
      <c r="AF5" s="380">
        <v>28</v>
      </c>
      <c r="AG5" s="380">
        <v>29</v>
      </c>
      <c r="AH5" s="381" t="s">
        <v>349</v>
      </c>
    </row>
    <row r="6" spans="1:34">
      <c r="A6" s="356" t="s">
        <v>23</v>
      </c>
      <c r="B6" s="356" t="s">
        <v>23</v>
      </c>
      <c r="C6" s="356" t="s">
        <v>342</v>
      </c>
      <c r="D6" s="357"/>
      <c r="E6" s="358"/>
      <c r="F6" s="358"/>
      <c r="G6" s="358">
        <v>1</v>
      </c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9">
        <v>1</v>
      </c>
    </row>
    <row r="7" spans="1:34">
      <c r="A7" s="360"/>
      <c r="B7" s="360"/>
      <c r="C7" s="361" t="s">
        <v>351</v>
      </c>
      <c r="D7" s="362"/>
      <c r="E7" s="363"/>
      <c r="F7" s="363"/>
      <c r="G7" s="363"/>
      <c r="H7" s="363">
        <v>1</v>
      </c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3"/>
      <c r="AH7" s="364">
        <v>1</v>
      </c>
    </row>
    <row r="8" spans="1:34">
      <c r="A8" s="360"/>
      <c r="B8" s="360"/>
      <c r="C8" s="361" t="s">
        <v>23</v>
      </c>
      <c r="D8" s="362"/>
      <c r="E8" s="363"/>
      <c r="F8" s="363"/>
      <c r="G8" s="363">
        <v>2</v>
      </c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4">
        <v>2</v>
      </c>
    </row>
    <row r="9" spans="1:34">
      <c r="A9" s="360"/>
      <c r="B9" s="360"/>
      <c r="C9" s="361" t="s">
        <v>170</v>
      </c>
      <c r="D9" s="362"/>
      <c r="E9" s="363"/>
      <c r="F9" s="363"/>
      <c r="G9" s="363"/>
      <c r="H9" s="363"/>
      <c r="I9" s="363"/>
      <c r="J9" s="363"/>
      <c r="K9" s="363"/>
      <c r="L9" s="363">
        <v>1</v>
      </c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4">
        <v>1</v>
      </c>
    </row>
    <row r="10" spans="1:34">
      <c r="A10" s="360"/>
      <c r="B10" s="360"/>
      <c r="C10" s="361" t="s">
        <v>337</v>
      </c>
      <c r="D10" s="362">
        <v>1</v>
      </c>
      <c r="E10" s="363"/>
      <c r="F10" s="363">
        <v>1</v>
      </c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4">
        <v>2</v>
      </c>
    </row>
    <row r="11" spans="1:34">
      <c r="A11" s="360"/>
      <c r="B11" s="367" t="s">
        <v>572</v>
      </c>
      <c r="C11" s="368"/>
      <c r="D11" s="369">
        <v>1</v>
      </c>
      <c r="E11" s="370"/>
      <c r="F11" s="370">
        <v>1</v>
      </c>
      <c r="G11" s="370">
        <v>3</v>
      </c>
      <c r="H11" s="370">
        <v>1</v>
      </c>
      <c r="I11" s="370"/>
      <c r="J11" s="370"/>
      <c r="K11" s="370"/>
      <c r="L11" s="370">
        <v>1</v>
      </c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1">
        <v>7</v>
      </c>
    </row>
    <row r="12" spans="1:34">
      <c r="A12" s="360"/>
      <c r="B12" s="356" t="s">
        <v>214</v>
      </c>
      <c r="C12" s="356" t="s">
        <v>372</v>
      </c>
      <c r="D12" s="357">
        <v>1</v>
      </c>
      <c r="E12" s="358"/>
      <c r="F12" s="358"/>
      <c r="G12" s="358"/>
      <c r="H12" s="358"/>
      <c r="I12" s="358"/>
      <c r="J12" s="358"/>
      <c r="K12" s="358">
        <v>1</v>
      </c>
      <c r="L12" s="358"/>
      <c r="M12" s="358"/>
      <c r="N12" s="358"/>
      <c r="O12" s="358">
        <v>1</v>
      </c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9">
        <v>3</v>
      </c>
    </row>
    <row r="13" spans="1:34">
      <c r="A13" s="360"/>
      <c r="B13" s="367" t="s">
        <v>573</v>
      </c>
      <c r="C13" s="368"/>
      <c r="D13" s="369">
        <v>1</v>
      </c>
      <c r="E13" s="370"/>
      <c r="F13" s="370"/>
      <c r="G13" s="370"/>
      <c r="H13" s="370"/>
      <c r="I13" s="370"/>
      <c r="J13" s="370"/>
      <c r="K13" s="370">
        <v>1</v>
      </c>
      <c r="L13" s="370"/>
      <c r="M13" s="370"/>
      <c r="N13" s="370"/>
      <c r="O13" s="370">
        <v>1</v>
      </c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0"/>
      <c r="AH13" s="371">
        <v>3</v>
      </c>
    </row>
    <row r="14" spans="1:34">
      <c r="A14" s="360"/>
      <c r="B14" s="356" t="s">
        <v>208</v>
      </c>
      <c r="C14" s="356" t="s">
        <v>457</v>
      </c>
      <c r="D14" s="357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>
        <v>1</v>
      </c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59">
        <v>1</v>
      </c>
    </row>
    <row r="15" spans="1:34">
      <c r="A15" s="360"/>
      <c r="B15" s="367" t="s">
        <v>574</v>
      </c>
      <c r="C15" s="368"/>
      <c r="D15" s="369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>
        <v>1</v>
      </c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0"/>
      <c r="AH15" s="371">
        <v>1</v>
      </c>
    </row>
    <row r="16" spans="1:34">
      <c r="A16" s="360"/>
      <c r="B16" s="356" t="s">
        <v>211</v>
      </c>
      <c r="C16" s="356" t="s">
        <v>395</v>
      </c>
      <c r="D16" s="357"/>
      <c r="E16" s="358"/>
      <c r="F16" s="358"/>
      <c r="G16" s="358"/>
      <c r="H16" s="358">
        <v>1</v>
      </c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9">
        <v>1</v>
      </c>
    </row>
    <row r="17" spans="1:34">
      <c r="A17" s="360"/>
      <c r="B17" s="367" t="s">
        <v>575</v>
      </c>
      <c r="C17" s="368"/>
      <c r="D17" s="369"/>
      <c r="E17" s="370"/>
      <c r="F17" s="370"/>
      <c r="G17" s="370"/>
      <c r="H17" s="370">
        <v>1</v>
      </c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1">
        <v>1</v>
      </c>
    </row>
    <row r="18" spans="1:34">
      <c r="A18" s="360"/>
      <c r="B18" s="356" t="s">
        <v>190</v>
      </c>
      <c r="C18" s="356" t="s">
        <v>190</v>
      </c>
      <c r="D18" s="357"/>
      <c r="E18" s="358"/>
      <c r="F18" s="358"/>
      <c r="G18" s="358"/>
      <c r="H18" s="358"/>
      <c r="I18" s="358"/>
      <c r="J18" s="358"/>
      <c r="K18" s="358"/>
      <c r="L18" s="358"/>
      <c r="M18" s="358"/>
      <c r="N18" s="358">
        <v>1</v>
      </c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9">
        <v>1</v>
      </c>
    </row>
    <row r="19" spans="1:34">
      <c r="A19" s="360"/>
      <c r="B19" s="367" t="s">
        <v>576</v>
      </c>
      <c r="C19" s="368"/>
      <c r="D19" s="369"/>
      <c r="E19" s="370"/>
      <c r="F19" s="370"/>
      <c r="G19" s="370"/>
      <c r="H19" s="370"/>
      <c r="I19" s="370"/>
      <c r="J19" s="370"/>
      <c r="K19" s="370"/>
      <c r="L19" s="370"/>
      <c r="M19" s="370"/>
      <c r="N19" s="370">
        <v>1</v>
      </c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0"/>
      <c r="AE19" s="370"/>
      <c r="AF19" s="370"/>
      <c r="AG19" s="370"/>
      <c r="AH19" s="371">
        <v>1</v>
      </c>
    </row>
    <row r="20" spans="1:34">
      <c r="A20" s="360"/>
      <c r="B20" s="356" t="s">
        <v>216</v>
      </c>
      <c r="C20" s="356" t="s">
        <v>343</v>
      </c>
      <c r="D20" s="357"/>
      <c r="E20" s="358"/>
      <c r="F20" s="358">
        <v>1</v>
      </c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9">
        <v>1</v>
      </c>
    </row>
    <row r="21" spans="1:34">
      <c r="A21" s="360"/>
      <c r="B21" s="367" t="s">
        <v>577</v>
      </c>
      <c r="C21" s="368"/>
      <c r="D21" s="369"/>
      <c r="E21" s="370"/>
      <c r="F21" s="370">
        <v>1</v>
      </c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0"/>
      <c r="AG21" s="370"/>
      <c r="AH21" s="371">
        <v>1</v>
      </c>
    </row>
    <row r="22" spans="1:34">
      <c r="A22" s="360"/>
      <c r="B22" s="356" t="s">
        <v>170</v>
      </c>
      <c r="C22" s="356" t="s">
        <v>62</v>
      </c>
      <c r="D22" s="357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>
        <v>1</v>
      </c>
      <c r="AB22" s="358"/>
      <c r="AC22" s="358"/>
      <c r="AD22" s="358"/>
      <c r="AE22" s="358"/>
      <c r="AF22" s="358"/>
      <c r="AG22" s="358"/>
      <c r="AH22" s="359">
        <v>1</v>
      </c>
    </row>
    <row r="23" spans="1:34">
      <c r="A23" s="360"/>
      <c r="B23" s="367" t="s">
        <v>578</v>
      </c>
      <c r="C23" s="368"/>
      <c r="D23" s="369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>
        <v>1</v>
      </c>
      <c r="AB23" s="370"/>
      <c r="AC23" s="370"/>
      <c r="AD23" s="370"/>
      <c r="AE23" s="370"/>
      <c r="AF23" s="370"/>
      <c r="AG23" s="370"/>
      <c r="AH23" s="371">
        <v>1</v>
      </c>
    </row>
    <row r="24" spans="1:34">
      <c r="A24" s="360"/>
      <c r="B24" s="356" t="s">
        <v>209</v>
      </c>
      <c r="C24" s="356" t="s">
        <v>209</v>
      </c>
      <c r="D24" s="357"/>
      <c r="E24" s="358"/>
      <c r="F24" s="358">
        <v>1</v>
      </c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9">
        <v>1</v>
      </c>
    </row>
    <row r="25" spans="1:34">
      <c r="A25" s="360"/>
      <c r="B25" s="367" t="s">
        <v>579</v>
      </c>
      <c r="C25" s="368"/>
      <c r="D25" s="369"/>
      <c r="E25" s="370"/>
      <c r="F25" s="370">
        <v>1</v>
      </c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370"/>
      <c r="AC25" s="370"/>
      <c r="AD25" s="370"/>
      <c r="AE25" s="370"/>
      <c r="AF25" s="370"/>
      <c r="AG25" s="370"/>
      <c r="AH25" s="371">
        <v>1</v>
      </c>
    </row>
    <row r="26" spans="1:34">
      <c r="A26" s="372" t="s">
        <v>572</v>
      </c>
      <c r="B26" s="373"/>
      <c r="C26" s="373"/>
      <c r="D26" s="374">
        <v>2</v>
      </c>
      <c r="E26" s="375"/>
      <c r="F26" s="375">
        <v>3</v>
      </c>
      <c r="G26" s="375">
        <v>3</v>
      </c>
      <c r="H26" s="375">
        <v>2</v>
      </c>
      <c r="I26" s="375"/>
      <c r="J26" s="375"/>
      <c r="K26" s="375">
        <v>1</v>
      </c>
      <c r="L26" s="375">
        <v>1</v>
      </c>
      <c r="M26" s="375"/>
      <c r="N26" s="375">
        <v>1</v>
      </c>
      <c r="O26" s="375">
        <v>1</v>
      </c>
      <c r="P26" s="375"/>
      <c r="Q26" s="375"/>
      <c r="R26" s="375"/>
      <c r="S26" s="375"/>
      <c r="T26" s="375"/>
      <c r="U26" s="375">
        <v>1</v>
      </c>
      <c r="V26" s="375"/>
      <c r="W26" s="375"/>
      <c r="X26" s="375"/>
      <c r="Y26" s="375"/>
      <c r="Z26" s="375"/>
      <c r="AA26" s="375">
        <v>1</v>
      </c>
      <c r="AB26" s="375"/>
      <c r="AC26" s="375"/>
      <c r="AD26" s="375"/>
      <c r="AE26" s="375"/>
      <c r="AF26" s="375"/>
      <c r="AG26" s="375"/>
      <c r="AH26" s="376">
        <v>16</v>
      </c>
    </row>
    <row r="27" spans="1:34">
      <c r="A27" s="356" t="s">
        <v>24</v>
      </c>
      <c r="B27" s="356" t="s">
        <v>165</v>
      </c>
      <c r="C27" s="356" t="s">
        <v>454</v>
      </c>
      <c r="D27" s="357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>
        <v>1</v>
      </c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8"/>
      <c r="AH27" s="359">
        <v>1</v>
      </c>
    </row>
    <row r="28" spans="1:34">
      <c r="A28" s="360"/>
      <c r="B28" s="360"/>
      <c r="C28" s="361" t="s">
        <v>165</v>
      </c>
      <c r="D28" s="362"/>
      <c r="E28" s="363"/>
      <c r="F28" s="363"/>
      <c r="G28" s="363"/>
      <c r="H28" s="363"/>
      <c r="I28" s="363"/>
      <c r="J28" s="363">
        <v>1</v>
      </c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4">
        <v>1</v>
      </c>
    </row>
    <row r="29" spans="1:34">
      <c r="A29" s="360"/>
      <c r="B29" s="360"/>
      <c r="C29" s="361" t="s">
        <v>344</v>
      </c>
      <c r="D29" s="362"/>
      <c r="E29" s="363"/>
      <c r="F29" s="363">
        <v>1</v>
      </c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  <c r="AD29" s="363"/>
      <c r="AE29" s="363"/>
      <c r="AF29" s="363"/>
      <c r="AG29" s="363"/>
      <c r="AH29" s="364">
        <v>1</v>
      </c>
    </row>
    <row r="30" spans="1:34">
      <c r="A30" s="360"/>
      <c r="B30" s="360"/>
      <c r="C30" s="361" t="s">
        <v>345</v>
      </c>
      <c r="D30" s="362"/>
      <c r="E30" s="363"/>
      <c r="F30" s="363"/>
      <c r="G30" s="363"/>
      <c r="H30" s="363"/>
      <c r="I30" s="363">
        <v>1</v>
      </c>
      <c r="J30" s="363">
        <v>1</v>
      </c>
      <c r="K30" s="363">
        <v>2</v>
      </c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4">
        <v>4</v>
      </c>
    </row>
    <row r="31" spans="1:34">
      <c r="A31" s="360"/>
      <c r="B31" s="367" t="s">
        <v>580</v>
      </c>
      <c r="C31" s="368"/>
      <c r="D31" s="369"/>
      <c r="E31" s="370"/>
      <c r="F31" s="370">
        <v>1</v>
      </c>
      <c r="G31" s="370"/>
      <c r="H31" s="370"/>
      <c r="I31" s="370">
        <v>1</v>
      </c>
      <c r="J31" s="370">
        <v>2</v>
      </c>
      <c r="K31" s="370">
        <v>2</v>
      </c>
      <c r="L31" s="370"/>
      <c r="M31" s="370"/>
      <c r="N31" s="370"/>
      <c r="O31" s="370"/>
      <c r="P31" s="370"/>
      <c r="Q31" s="370"/>
      <c r="R31" s="370"/>
      <c r="S31" s="370">
        <v>1</v>
      </c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1">
        <v>7</v>
      </c>
    </row>
    <row r="32" spans="1:34">
      <c r="A32" s="360"/>
      <c r="B32" s="356" t="s">
        <v>164</v>
      </c>
      <c r="C32" s="356" t="s">
        <v>164</v>
      </c>
      <c r="D32" s="357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>
        <v>1</v>
      </c>
      <c r="AC32" s="358"/>
      <c r="AD32" s="358">
        <v>1</v>
      </c>
      <c r="AE32" s="358"/>
      <c r="AF32" s="358"/>
      <c r="AG32" s="358"/>
      <c r="AH32" s="359">
        <v>2</v>
      </c>
    </row>
    <row r="33" spans="1:34">
      <c r="A33" s="360"/>
      <c r="B33" s="360"/>
      <c r="C33" s="361" t="s">
        <v>511</v>
      </c>
      <c r="D33" s="362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>
        <v>1</v>
      </c>
      <c r="AD33" s="363"/>
      <c r="AE33" s="363"/>
      <c r="AF33" s="363"/>
      <c r="AG33" s="363"/>
      <c r="AH33" s="364">
        <v>1</v>
      </c>
    </row>
    <row r="34" spans="1:34">
      <c r="A34" s="360"/>
      <c r="B34" s="360"/>
      <c r="C34" s="361" t="s">
        <v>512</v>
      </c>
      <c r="D34" s="362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>
        <v>1</v>
      </c>
      <c r="AC34" s="363"/>
      <c r="AD34" s="363"/>
      <c r="AE34" s="363"/>
      <c r="AF34" s="363"/>
      <c r="AG34" s="363"/>
      <c r="AH34" s="364">
        <v>1</v>
      </c>
    </row>
    <row r="35" spans="1:34">
      <c r="A35" s="360"/>
      <c r="B35" s="367" t="s">
        <v>581</v>
      </c>
      <c r="C35" s="368"/>
      <c r="D35" s="369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>
        <v>2</v>
      </c>
      <c r="AC35" s="370">
        <v>1</v>
      </c>
      <c r="AD35" s="370">
        <v>1</v>
      </c>
      <c r="AE35" s="370"/>
      <c r="AF35" s="370"/>
      <c r="AG35" s="370"/>
      <c r="AH35" s="371">
        <v>4</v>
      </c>
    </row>
    <row r="36" spans="1:34">
      <c r="A36" s="360"/>
      <c r="B36" s="356" t="s">
        <v>223</v>
      </c>
      <c r="C36" s="356" t="s">
        <v>418</v>
      </c>
      <c r="D36" s="357"/>
      <c r="E36" s="358"/>
      <c r="F36" s="358"/>
      <c r="G36" s="358"/>
      <c r="H36" s="358"/>
      <c r="I36" s="358"/>
      <c r="J36" s="358"/>
      <c r="K36" s="358"/>
      <c r="L36" s="358"/>
      <c r="M36" s="358">
        <v>1</v>
      </c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9">
        <v>1</v>
      </c>
    </row>
    <row r="37" spans="1:34">
      <c r="A37" s="360"/>
      <c r="B37" s="360"/>
      <c r="C37" s="361" t="s">
        <v>530</v>
      </c>
      <c r="D37" s="362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363"/>
      <c r="Z37" s="363"/>
      <c r="AA37" s="363"/>
      <c r="AB37" s="363"/>
      <c r="AC37" s="363"/>
      <c r="AD37" s="363">
        <v>1</v>
      </c>
      <c r="AE37" s="363"/>
      <c r="AF37" s="363"/>
      <c r="AG37" s="363"/>
      <c r="AH37" s="364">
        <v>1</v>
      </c>
    </row>
    <row r="38" spans="1:34">
      <c r="A38" s="360"/>
      <c r="B38" s="360"/>
      <c r="C38" s="361" t="s">
        <v>223</v>
      </c>
      <c r="D38" s="362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>
        <v>1</v>
      </c>
      <c r="V38" s="363"/>
      <c r="W38" s="363"/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4">
        <v>1</v>
      </c>
    </row>
    <row r="39" spans="1:34">
      <c r="A39" s="360"/>
      <c r="B39" s="360"/>
      <c r="C39" s="361" t="s">
        <v>348</v>
      </c>
      <c r="D39" s="362"/>
      <c r="E39" s="363"/>
      <c r="F39" s="363"/>
      <c r="G39" s="363"/>
      <c r="H39" s="363"/>
      <c r="I39" s="363">
        <v>1</v>
      </c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4">
        <v>1</v>
      </c>
    </row>
    <row r="40" spans="1:34">
      <c r="A40" s="360"/>
      <c r="B40" s="367" t="s">
        <v>582</v>
      </c>
      <c r="C40" s="368"/>
      <c r="D40" s="369"/>
      <c r="E40" s="370"/>
      <c r="F40" s="370"/>
      <c r="G40" s="370"/>
      <c r="H40" s="370"/>
      <c r="I40" s="370">
        <v>1</v>
      </c>
      <c r="J40" s="370"/>
      <c r="K40" s="370"/>
      <c r="L40" s="370"/>
      <c r="M40" s="370">
        <v>1</v>
      </c>
      <c r="N40" s="370"/>
      <c r="O40" s="370"/>
      <c r="P40" s="370"/>
      <c r="Q40" s="370"/>
      <c r="R40" s="370"/>
      <c r="S40" s="370"/>
      <c r="T40" s="370"/>
      <c r="U40" s="370">
        <v>1</v>
      </c>
      <c r="V40" s="370"/>
      <c r="W40" s="370"/>
      <c r="X40" s="370"/>
      <c r="Y40" s="370"/>
      <c r="Z40" s="370"/>
      <c r="AA40" s="370"/>
      <c r="AB40" s="370"/>
      <c r="AC40" s="370"/>
      <c r="AD40" s="370">
        <v>1</v>
      </c>
      <c r="AE40" s="370"/>
      <c r="AF40" s="370"/>
      <c r="AG40" s="370"/>
      <c r="AH40" s="371">
        <v>4</v>
      </c>
    </row>
    <row r="41" spans="1:34">
      <c r="A41" s="360"/>
      <c r="B41" s="356" t="s">
        <v>228</v>
      </c>
      <c r="C41" s="356" t="s">
        <v>339</v>
      </c>
      <c r="D41" s="357"/>
      <c r="E41" s="358"/>
      <c r="F41" s="358">
        <v>1</v>
      </c>
      <c r="G41" s="358"/>
      <c r="H41" s="358"/>
      <c r="I41" s="358">
        <v>1</v>
      </c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358"/>
      <c r="AF41" s="358"/>
      <c r="AG41" s="358"/>
      <c r="AH41" s="359">
        <v>2</v>
      </c>
    </row>
    <row r="42" spans="1:34">
      <c r="A42" s="360"/>
      <c r="B42" s="360"/>
      <c r="C42" s="361" t="s">
        <v>228</v>
      </c>
      <c r="D42" s="362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>
        <v>1</v>
      </c>
      <c r="V42" s="363"/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G42" s="363"/>
      <c r="AH42" s="364">
        <v>1</v>
      </c>
    </row>
    <row r="43" spans="1:34">
      <c r="A43" s="360"/>
      <c r="B43" s="367" t="s">
        <v>583</v>
      </c>
      <c r="C43" s="368"/>
      <c r="D43" s="369"/>
      <c r="E43" s="370"/>
      <c r="F43" s="370">
        <v>1</v>
      </c>
      <c r="G43" s="370"/>
      <c r="H43" s="370"/>
      <c r="I43" s="370">
        <v>1</v>
      </c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>
        <v>1</v>
      </c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1">
        <v>3</v>
      </c>
    </row>
    <row r="44" spans="1:34">
      <c r="A44" s="360"/>
      <c r="B44" s="356" t="s">
        <v>158</v>
      </c>
      <c r="C44" s="356" t="s">
        <v>507</v>
      </c>
      <c r="D44" s="357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8">
        <v>1</v>
      </c>
      <c r="AD44" s="358"/>
      <c r="AE44" s="358"/>
      <c r="AF44" s="358"/>
      <c r="AG44" s="358"/>
      <c r="AH44" s="359">
        <v>1</v>
      </c>
    </row>
    <row r="45" spans="1:34">
      <c r="A45" s="360"/>
      <c r="B45" s="360"/>
      <c r="C45" s="361" t="s">
        <v>472</v>
      </c>
      <c r="D45" s="362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>
        <v>1</v>
      </c>
      <c r="Y45" s="363"/>
      <c r="Z45" s="363"/>
      <c r="AA45" s="363"/>
      <c r="AB45" s="363"/>
      <c r="AC45" s="363"/>
      <c r="AD45" s="363"/>
      <c r="AE45" s="363"/>
      <c r="AF45" s="363"/>
      <c r="AG45" s="363"/>
      <c r="AH45" s="364">
        <v>1</v>
      </c>
    </row>
    <row r="46" spans="1:34">
      <c r="A46" s="360"/>
      <c r="B46" s="367" t="s">
        <v>584</v>
      </c>
      <c r="C46" s="368"/>
      <c r="D46" s="369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>
        <v>1</v>
      </c>
      <c r="Y46" s="370"/>
      <c r="Z46" s="370"/>
      <c r="AA46" s="370"/>
      <c r="AB46" s="370"/>
      <c r="AC46" s="370">
        <v>1</v>
      </c>
      <c r="AD46" s="370"/>
      <c r="AE46" s="370"/>
      <c r="AF46" s="370"/>
      <c r="AG46" s="370"/>
      <c r="AH46" s="371">
        <v>2</v>
      </c>
    </row>
    <row r="47" spans="1:34">
      <c r="A47" s="360"/>
      <c r="B47" s="356" t="s">
        <v>224</v>
      </c>
      <c r="C47" s="356" t="s">
        <v>224</v>
      </c>
      <c r="D47" s="357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>
        <v>1</v>
      </c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59">
        <v>1</v>
      </c>
    </row>
    <row r="48" spans="1:34">
      <c r="A48" s="360"/>
      <c r="B48" s="360"/>
      <c r="C48" s="361" t="s">
        <v>402</v>
      </c>
      <c r="D48" s="362"/>
      <c r="E48" s="363"/>
      <c r="F48" s="363"/>
      <c r="G48" s="363"/>
      <c r="H48" s="363"/>
      <c r="I48" s="363"/>
      <c r="J48" s="363"/>
      <c r="K48" s="363"/>
      <c r="L48" s="363">
        <v>1</v>
      </c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4">
        <v>1</v>
      </c>
    </row>
    <row r="49" spans="1:34">
      <c r="A49" s="360"/>
      <c r="B49" s="367" t="s">
        <v>585</v>
      </c>
      <c r="C49" s="368"/>
      <c r="D49" s="369"/>
      <c r="E49" s="370"/>
      <c r="F49" s="370"/>
      <c r="G49" s="370"/>
      <c r="H49" s="370"/>
      <c r="I49" s="370"/>
      <c r="J49" s="370"/>
      <c r="K49" s="370"/>
      <c r="L49" s="370">
        <v>1</v>
      </c>
      <c r="M49" s="370"/>
      <c r="N49" s="370"/>
      <c r="O49" s="370">
        <v>1</v>
      </c>
      <c r="P49" s="370"/>
      <c r="Q49" s="370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370"/>
      <c r="AC49" s="370"/>
      <c r="AD49" s="370"/>
      <c r="AE49" s="370"/>
      <c r="AF49" s="370"/>
      <c r="AG49" s="370"/>
      <c r="AH49" s="371">
        <v>2</v>
      </c>
    </row>
    <row r="50" spans="1:34">
      <c r="A50" s="360"/>
      <c r="B50" s="356" t="s">
        <v>226</v>
      </c>
      <c r="C50" s="356" t="s">
        <v>401</v>
      </c>
      <c r="D50" s="357"/>
      <c r="E50" s="358"/>
      <c r="F50" s="358"/>
      <c r="G50" s="358"/>
      <c r="H50" s="358"/>
      <c r="I50" s="358">
        <v>1</v>
      </c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  <c r="AA50" s="358"/>
      <c r="AB50" s="358"/>
      <c r="AC50" s="358"/>
      <c r="AD50" s="358"/>
      <c r="AE50" s="358"/>
      <c r="AF50" s="358"/>
      <c r="AG50" s="358"/>
      <c r="AH50" s="359">
        <v>1</v>
      </c>
    </row>
    <row r="51" spans="1:34">
      <c r="A51" s="360"/>
      <c r="B51" s="367" t="s">
        <v>586</v>
      </c>
      <c r="C51" s="368"/>
      <c r="D51" s="369"/>
      <c r="E51" s="370"/>
      <c r="F51" s="370"/>
      <c r="G51" s="370"/>
      <c r="H51" s="370"/>
      <c r="I51" s="370">
        <v>1</v>
      </c>
      <c r="J51" s="370"/>
      <c r="K51" s="370"/>
      <c r="L51" s="370"/>
      <c r="M51" s="370"/>
      <c r="N51" s="370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370"/>
      <c r="AC51" s="370"/>
      <c r="AD51" s="370"/>
      <c r="AE51" s="370"/>
      <c r="AF51" s="370"/>
      <c r="AG51" s="370"/>
      <c r="AH51" s="371">
        <v>1</v>
      </c>
    </row>
    <row r="52" spans="1:34">
      <c r="A52" s="360"/>
      <c r="B52" s="356" t="s">
        <v>148</v>
      </c>
      <c r="C52" s="356" t="s">
        <v>148</v>
      </c>
      <c r="D52" s="357"/>
      <c r="E52" s="358"/>
      <c r="F52" s="358">
        <v>1</v>
      </c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9">
        <v>1</v>
      </c>
    </row>
    <row r="53" spans="1:34">
      <c r="A53" s="360"/>
      <c r="B53" s="367" t="s">
        <v>587</v>
      </c>
      <c r="C53" s="368"/>
      <c r="D53" s="369"/>
      <c r="E53" s="370"/>
      <c r="F53" s="370">
        <v>1</v>
      </c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370"/>
      <c r="AC53" s="370"/>
      <c r="AD53" s="370"/>
      <c r="AE53" s="370"/>
      <c r="AF53" s="370"/>
      <c r="AG53" s="370"/>
      <c r="AH53" s="371">
        <v>1</v>
      </c>
    </row>
    <row r="54" spans="1:34">
      <c r="A54" s="372" t="s">
        <v>588</v>
      </c>
      <c r="B54" s="373"/>
      <c r="C54" s="373"/>
      <c r="D54" s="374"/>
      <c r="E54" s="375"/>
      <c r="F54" s="375">
        <v>3</v>
      </c>
      <c r="G54" s="375"/>
      <c r="H54" s="375"/>
      <c r="I54" s="375">
        <v>4</v>
      </c>
      <c r="J54" s="375">
        <v>2</v>
      </c>
      <c r="K54" s="375">
        <v>2</v>
      </c>
      <c r="L54" s="375">
        <v>1</v>
      </c>
      <c r="M54" s="375">
        <v>1</v>
      </c>
      <c r="N54" s="375"/>
      <c r="O54" s="375">
        <v>1</v>
      </c>
      <c r="P54" s="375"/>
      <c r="Q54" s="375"/>
      <c r="R54" s="375"/>
      <c r="S54" s="375">
        <v>1</v>
      </c>
      <c r="T54" s="375"/>
      <c r="U54" s="375">
        <v>2</v>
      </c>
      <c r="V54" s="375"/>
      <c r="W54" s="375"/>
      <c r="X54" s="375">
        <v>1</v>
      </c>
      <c r="Y54" s="375"/>
      <c r="Z54" s="375"/>
      <c r="AA54" s="375"/>
      <c r="AB54" s="375">
        <v>2</v>
      </c>
      <c r="AC54" s="375">
        <v>2</v>
      </c>
      <c r="AD54" s="375">
        <v>2</v>
      </c>
      <c r="AE54" s="375"/>
      <c r="AF54" s="375"/>
      <c r="AG54" s="375"/>
      <c r="AH54" s="376">
        <v>24</v>
      </c>
    </row>
    <row r="55" spans="1:34">
      <c r="A55" s="356" t="s">
        <v>60</v>
      </c>
      <c r="B55" s="356" t="s">
        <v>310</v>
      </c>
      <c r="C55" s="356" t="s">
        <v>525</v>
      </c>
      <c r="D55" s="357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8"/>
      <c r="AC55" s="358"/>
      <c r="AD55" s="358"/>
      <c r="AE55" s="358">
        <v>2</v>
      </c>
      <c r="AF55" s="358"/>
      <c r="AG55" s="358"/>
      <c r="AH55" s="359">
        <v>2</v>
      </c>
    </row>
    <row r="56" spans="1:34">
      <c r="A56" s="360"/>
      <c r="B56" s="360"/>
      <c r="C56" s="361" t="s">
        <v>533</v>
      </c>
      <c r="D56" s="362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>
        <v>1</v>
      </c>
      <c r="AF56" s="363"/>
      <c r="AG56" s="363"/>
      <c r="AH56" s="364">
        <v>1</v>
      </c>
    </row>
    <row r="57" spans="1:34">
      <c r="A57" s="360"/>
      <c r="B57" s="367" t="s">
        <v>589</v>
      </c>
      <c r="C57" s="368"/>
      <c r="D57" s="369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0"/>
      <c r="AD57" s="370"/>
      <c r="AE57" s="370">
        <v>3</v>
      </c>
      <c r="AF57" s="370"/>
      <c r="AG57" s="370"/>
      <c r="AH57" s="371">
        <v>3</v>
      </c>
    </row>
    <row r="58" spans="1:34">
      <c r="A58" s="360"/>
      <c r="B58" s="356" t="s">
        <v>309</v>
      </c>
      <c r="C58" s="356" t="s">
        <v>309</v>
      </c>
      <c r="D58" s="357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>
        <v>1</v>
      </c>
      <c r="AE58" s="358"/>
      <c r="AF58" s="358"/>
      <c r="AG58" s="358"/>
      <c r="AH58" s="359">
        <v>1</v>
      </c>
    </row>
    <row r="59" spans="1:34">
      <c r="A59" s="360"/>
      <c r="B59" s="367" t="s">
        <v>590</v>
      </c>
      <c r="C59" s="368"/>
      <c r="D59" s="369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370"/>
      <c r="AC59" s="370"/>
      <c r="AD59" s="370">
        <v>1</v>
      </c>
      <c r="AE59" s="370"/>
      <c r="AF59" s="370"/>
      <c r="AG59" s="370"/>
      <c r="AH59" s="371">
        <v>1</v>
      </c>
    </row>
    <row r="60" spans="1:34">
      <c r="A60" s="360"/>
      <c r="B60" s="356" t="s">
        <v>311</v>
      </c>
      <c r="C60" s="356" t="s">
        <v>403</v>
      </c>
      <c r="D60" s="357"/>
      <c r="E60" s="358"/>
      <c r="F60" s="358"/>
      <c r="G60" s="358"/>
      <c r="H60" s="358"/>
      <c r="I60" s="358">
        <v>1</v>
      </c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8"/>
      <c r="AH60" s="359">
        <v>1</v>
      </c>
    </row>
    <row r="61" spans="1:34">
      <c r="A61" s="360"/>
      <c r="B61" s="367" t="s">
        <v>591</v>
      </c>
      <c r="C61" s="368"/>
      <c r="D61" s="369"/>
      <c r="E61" s="370"/>
      <c r="F61" s="370"/>
      <c r="G61" s="370"/>
      <c r="H61" s="370"/>
      <c r="I61" s="370">
        <v>1</v>
      </c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371">
        <v>1</v>
      </c>
    </row>
    <row r="62" spans="1:34">
      <c r="A62" s="360"/>
      <c r="B62" s="356" t="s">
        <v>307</v>
      </c>
      <c r="C62" s="356" t="s">
        <v>435</v>
      </c>
      <c r="D62" s="357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>
        <v>1</v>
      </c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9">
        <v>1</v>
      </c>
    </row>
    <row r="63" spans="1:34">
      <c r="A63" s="360"/>
      <c r="B63" s="367" t="s">
        <v>592</v>
      </c>
      <c r="C63" s="368"/>
      <c r="D63" s="369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>
        <v>1</v>
      </c>
      <c r="T63" s="370"/>
      <c r="U63" s="370"/>
      <c r="V63" s="370"/>
      <c r="W63" s="370"/>
      <c r="X63" s="370"/>
      <c r="Y63" s="370"/>
      <c r="Z63" s="370"/>
      <c r="AA63" s="370"/>
      <c r="AB63" s="370"/>
      <c r="AC63" s="370"/>
      <c r="AD63" s="370"/>
      <c r="AE63" s="370"/>
      <c r="AF63" s="370"/>
      <c r="AG63" s="370"/>
      <c r="AH63" s="371">
        <v>1</v>
      </c>
    </row>
    <row r="64" spans="1:34">
      <c r="A64" s="360"/>
      <c r="B64" s="356" t="s">
        <v>308</v>
      </c>
      <c r="C64" s="356" t="s">
        <v>528</v>
      </c>
      <c r="D64" s="357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  <c r="AA64" s="358"/>
      <c r="AB64" s="358"/>
      <c r="AC64" s="358">
        <v>1</v>
      </c>
      <c r="AD64" s="358"/>
      <c r="AE64" s="358"/>
      <c r="AF64" s="358"/>
      <c r="AG64" s="358"/>
      <c r="AH64" s="359">
        <v>1</v>
      </c>
    </row>
    <row r="65" spans="1:34">
      <c r="A65" s="360"/>
      <c r="B65" s="367" t="s">
        <v>593</v>
      </c>
      <c r="C65" s="368"/>
      <c r="D65" s="369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70"/>
      <c r="AC65" s="370">
        <v>1</v>
      </c>
      <c r="AD65" s="370"/>
      <c r="AE65" s="370"/>
      <c r="AF65" s="370"/>
      <c r="AG65" s="370"/>
      <c r="AH65" s="371">
        <v>1</v>
      </c>
    </row>
    <row r="66" spans="1:34">
      <c r="A66" s="372" t="s">
        <v>594</v>
      </c>
      <c r="B66" s="373"/>
      <c r="C66" s="373"/>
      <c r="D66" s="374"/>
      <c r="E66" s="375"/>
      <c r="F66" s="375"/>
      <c r="G66" s="375"/>
      <c r="H66" s="375"/>
      <c r="I66" s="375">
        <v>1</v>
      </c>
      <c r="J66" s="375"/>
      <c r="K66" s="375"/>
      <c r="L66" s="375"/>
      <c r="M66" s="375"/>
      <c r="N66" s="375"/>
      <c r="O66" s="375"/>
      <c r="P66" s="375"/>
      <c r="Q66" s="375"/>
      <c r="R66" s="375"/>
      <c r="S66" s="375">
        <v>1</v>
      </c>
      <c r="T66" s="375"/>
      <c r="U66" s="375"/>
      <c r="V66" s="375"/>
      <c r="W66" s="375"/>
      <c r="X66" s="375"/>
      <c r="Y66" s="375"/>
      <c r="Z66" s="375"/>
      <c r="AA66" s="375"/>
      <c r="AB66" s="375"/>
      <c r="AC66" s="375">
        <v>1</v>
      </c>
      <c r="AD66" s="375">
        <v>1</v>
      </c>
      <c r="AE66" s="375">
        <v>3</v>
      </c>
      <c r="AF66" s="375"/>
      <c r="AG66" s="375"/>
      <c r="AH66" s="376">
        <v>7</v>
      </c>
    </row>
    <row r="67" spans="1:34">
      <c r="A67" s="356" t="s">
        <v>61</v>
      </c>
      <c r="B67" s="356" t="s">
        <v>316</v>
      </c>
      <c r="C67" s="356" t="s">
        <v>316</v>
      </c>
      <c r="D67" s="357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>
        <v>1</v>
      </c>
      <c r="X67" s="358"/>
      <c r="Y67" s="358"/>
      <c r="Z67" s="358"/>
      <c r="AA67" s="358"/>
      <c r="AB67" s="358"/>
      <c r="AC67" s="358"/>
      <c r="AD67" s="358"/>
      <c r="AE67" s="358"/>
      <c r="AF67" s="358"/>
      <c r="AG67" s="358"/>
      <c r="AH67" s="359">
        <v>1</v>
      </c>
    </row>
    <row r="68" spans="1:34">
      <c r="A68" s="360"/>
      <c r="B68" s="367" t="s">
        <v>595</v>
      </c>
      <c r="C68" s="368"/>
      <c r="D68" s="369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0"/>
      <c r="T68" s="370"/>
      <c r="U68" s="370"/>
      <c r="V68" s="370"/>
      <c r="W68" s="370">
        <v>1</v>
      </c>
      <c r="X68" s="370"/>
      <c r="Y68" s="370"/>
      <c r="Z68" s="370"/>
      <c r="AA68" s="370"/>
      <c r="AB68" s="370"/>
      <c r="AC68" s="370"/>
      <c r="AD68" s="370"/>
      <c r="AE68" s="370"/>
      <c r="AF68" s="370"/>
      <c r="AG68" s="370"/>
      <c r="AH68" s="371">
        <v>1</v>
      </c>
    </row>
    <row r="69" spans="1:34">
      <c r="A69" s="360"/>
      <c r="B69" s="356" t="s">
        <v>61</v>
      </c>
      <c r="C69" s="356" t="s">
        <v>61</v>
      </c>
      <c r="D69" s="357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  <c r="AA69" s="358"/>
      <c r="AB69" s="358"/>
      <c r="AC69" s="358"/>
      <c r="AD69" s="358">
        <v>1</v>
      </c>
      <c r="AE69" s="358"/>
      <c r="AF69" s="358"/>
      <c r="AG69" s="358"/>
      <c r="AH69" s="359">
        <v>1</v>
      </c>
    </row>
    <row r="70" spans="1:34">
      <c r="A70" s="360"/>
      <c r="B70" s="367" t="s">
        <v>596</v>
      </c>
      <c r="C70" s="368"/>
      <c r="D70" s="369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370"/>
      <c r="AC70" s="370"/>
      <c r="AD70" s="370">
        <v>1</v>
      </c>
      <c r="AE70" s="370"/>
      <c r="AF70" s="370"/>
      <c r="AG70" s="370"/>
      <c r="AH70" s="371">
        <v>1</v>
      </c>
    </row>
    <row r="71" spans="1:34">
      <c r="A71" s="372" t="s">
        <v>596</v>
      </c>
      <c r="B71" s="373"/>
      <c r="C71" s="373"/>
      <c r="D71" s="374"/>
      <c r="E71" s="375"/>
      <c r="F71" s="375"/>
      <c r="G71" s="375"/>
      <c r="H71" s="375"/>
      <c r="I71" s="375"/>
      <c r="J71" s="375"/>
      <c r="K71" s="375"/>
      <c r="L71" s="375"/>
      <c r="M71" s="375"/>
      <c r="N71" s="375"/>
      <c r="O71" s="375"/>
      <c r="P71" s="375"/>
      <c r="Q71" s="375"/>
      <c r="R71" s="375"/>
      <c r="S71" s="375"/>
      <c r="T71" s="375"/>
      <c r="U71" s="375"/>
      <c r="V71" s="375"/>
      <c r="W71" s="375">
        <v>1</v>
      </c>
      <c r="X71" s="375"/>
      <c r="Y71" s="375"/>
      <c r="Z71" s="375"/>
      <c r="AA71" s="375"/>
      <c r="AB71" s="375"/>
      <c r="AC71" s="375"/>
      <c r="AD71" s="375">
        <v>1</v>
      </c>
      <c r="AE71" s="375"/>
      <c r="AF71" s="375"/>
      <c r="AG71" s="375"/>
      <c r="AH71" s="376">
        <v>2</v>
      </c>
    </row>
    <row r="72" spans="1:34">
      <c r="A72" s="356" t="s">
        <v>63</v>
      </c>
      <c r="B72" s="356" t="s">
        <v>63</v>
      </c>
      <c r="C72" s="356" t="s">
        <v>421</v>
      </c>
      <c r="D72" s="357"/>
      <c r="E72" s="358"/>
      <c r="F72" s="358"/>
      <c r="G72" s="358"/>
      <c r="H72" s="358"/>
      <c r="I72" s="358"/>
      <c r="J72" s="358"/>
      <c r="K72" s="358"/>
      <c r="L72" s="358"/>
      <c r="M72" s="358">
        <v>1</v>
      </c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  <c r="AA72" s="358"/>
      <c r="AB72" s="358"/>
      <c r="AC72" s="358"/>
      <c r="AD72" s="358"/>
      <c r="AE72" s="358"/>
      <c r="AF72" s="358"/>
      <c r="AG72" s="358"/>
      <c r="AH72" s="359">
        <v>1</v>
      </c>
    </row>
    <row r="73" spans="1:34">
      <c r="A73" s="360"/>
      <c r="B73" s="360"/>
      <c r="C73" s="361" t="s">
        <v>504</v>
      </c>
      <c r="D73" s="362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63"/>
      <c r="X73" s="363"/>
      <c r="Y73" s="363"/>
      <c r="Z73" s="363"/>
      <c r="AA73" s="363"/>
      <c r="AB73" s="363"/>
      <c r="AC73" s="363">
        <v>1</v>
      </c>
      <c r="AD73" s="363"/>
      <c r="AE73" s="363"/>
      <c r="AF73" s="363"/>
      <c r="AG73" s="363"/>
      <c r="AH73" s="364">
        <v>1</v>
      </c>
    </row>
    <row r="74" spans="1:34">
      <c r="A74" s="360"/>
      <c r="B74" s="360"/>
      <c r="C74" s="361" t="s">
        <v>567</v>
      </c>
      <c r="D74" s="362"/>
      <c r="E74" s="363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63"/>
      <c r="X74" s="363"/>
      <c r="Y74" s="363"/>
      <c r="Z74" s="363"/>
      <c r="AA74" s="363"/>
      <c r="AB74" s="363"/>
      <c r="AC74" s="363"/>
      <c r="AD74" s="363"/>
      <c r="AE74" s="363"/>
      <c r="AF74" s="363"/>
      <c r="AG74" s="363">
        <v>2</v>
      </c>
      <c r="AH74" s="364">
        <v>2</v>
      </c>
    </row>
    <row r="75" spans="1:34">
      <c r="A75" s="360"/>
      <c r="B75" s="367" t="s">
        <v>597</v>
      </c>
      <c r="C75" s="368"/>
      <c r="D75" s="369"/>
      <c r="E75" s="370"/>
      <c r="F75" s="370"/>
      <c r="G75" s="370"/>
      <c r="H75" s="370"/>
      <c r="I75" s="370"/>
      <c r="J75" s="370"/>
      <c r="K75" s="370"/>
      <c r="L75" s="370"/>
      <c r="M75" s="370">
        <v>1</v>
      </c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370"/>
      <c r="AC75" s="370">
        <v>1</v>
      </c>
      <c r="AD75" s="370"/>
      <c r="AE75" s="370"/>
      <c r="AF75" s="370"/>
      <c r="AG75" s="370">
        <v>2</v>
      </c>
      <c r="AH75" s="371">
        <v>4</v>
      </c>
    </row>
    <row r="76" spans="1:34">
      <c r="A76" s="360"/>
      <c r="B76" s="356" t="s">
        <v>321</v>
      </c>
      <c r="C76" s="356" t="s">
        <v>398</v>
      </c>
      <c r="D76" s="357"/>
      <c r="E76" s="358"/>
      <c r="F76" s="358"/>
      <c r="G76" s="358"/>
      <c r="H76" s="358"/>
      <c r="I76" s="358"/>
      <c r="J76" s="358">
        <v>1</v>
      </c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  <c r="AA76" s="358"/>
      <c r="AB76" s="358"/>
      <c r="AC76" s="358"/>
      <c r="AD76" s="358"/>
      <c r="AE76" s="358"/>
      <c r="AF76" s="358"/>
      <c r="AG76" s="358"/>
      <c r="AH76" s="359">
        <v>1</v>
      </c>
    </row>
    <row r="77" spans="1:34">
      <c r="A77" s="360"/>
      <c r="B77" s="360"/>
      <c r="C77" s="361" t="s">
        <v>469</v>
      </c>
      <c r="D77" s="362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>
        <v>1</v>
      </c>
      <c r="V77" s="363"/>
      <c r="W77" s="363">
        <v>1</v>
      </c>
      <c r="X77" s="363"/>
      <c r="Y77" s="363"/>
      <c r="Z77" s="363"/>
      <c r="AA77" s="363"/>
      <c r="AB77" s="363"/>
      <c r="AC77" s="363"/>
      <c r="AD77" s="363"/>
      <c r="AE77" s="363"/>
      <c r="AF77" s="363"/>
      <c r="AG77" s="363"/>
      <c r="AH77" s="364">
        <v>2</v>
      </c>
    </row>
    <row r="78" spans="1:34">
      <c r="A78" s="360"/>
      <c r="B78" s="367" t="s">
        <v>598</v>
      </c>
      <c r="C78" s="368"/>
      <c r="D78" s="369"/>
      <c r="E78" s="370"/>
      <c r="F78" s="370"/>
      <c r="G78" s="370"/>
      <c r="H78" s="370"/>
      <c r="I78" s="370"/>
      <c r="J78" s="370">
        <v>1</v>
      </c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>
        <v>1</v>
      </c>
      <c r="V78" s="370"/>
      <c r="W78" s="370">
        <v>1</v>
      </c>
      <c r="X78" s="370"/>
      <c r="Y78" s="370"/>
      <c r="Z78" s="370"/>
      <c r="AA78" s="370"/>
      <c r="AB78" s="370"/>
      <c r="AC78" s="370"/>
      <c r="AD78" s="370"/>
      <c r="AE78" s="370"/>
      <c r="AF78" s="370"/>
      <c r="AG78" s="370"/>
      <c r="AH78" s="371">
        <v>3</v>
      </c>
    </row>
    <row r="79" spans="1:34">
      <c r="A79" s="360"/>
      <c r="B79" s="356" t="s">
        <v>266</v>
      </c>
      <c r="C79" s="356" t="s">
        <v>437</v>
      </c>
      <c r="D79" s="357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>
        <v>1</v>
      </c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  <c r="AA79" s="358"/>
      <c r="AB79" s="358"/>
      <c r="AC79" s="358"/>
      <c r="AD79" s="358"/>
      <c r="AE79" s="358"/>
      <c r="AF79" s="358"/>
      <c r="AG79" s="358"/>
      <c r="AH79" s="359">
        <v>1</v>
      </c>
    </row>
    <row r="80" spans="1:34">
      <c r="A80" s="360"/>
      <c r="B80" s="360"/>
      <c r="C80" s="361" t="s">
        <v>502</v>
      </c>
      <c r="D80" s="362"/>
      <c r="E80" s="363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>
        <v>1</v>
      </c>
      <c r="AD80" s="363"/>
      <c r="AE80" s="363"/>
      <c r="AF80" s="363"/>
      <c r="AG80" s="363"/>
      <c r="AH80" s="364">
        <v>1</v>
      </c>
    </row>
    <row r="81" spans="1:34">
      <c r="A81" s="360"/>
      <c r="B81" s="367" t="s">
        <v>599</v>
      </c>
      <c r="C81" s="368"/>
      <c r="D81" s="369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>
        <v>1</v>
      </c>
      <c r="P81" s="370"/>
      <c r="Q81" s="370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370"/>
      <c r="AC81" s="370">
        <v>1</v>
      </c>
      <c r="AD81" s="370"/>
      <c r="AE81" s="370"/>
      <c r="AF81" s="370"/>
      <c r="AG81" s="370"/>
      <c r="AH81" s="371">
        <v>2</v>
      </c>
    </row>
    <row r="82" spans="1:34">
      <c r="A82" s="360"/>
      <c r="B82" s="356" t="s">
        <v>323</v>
      </c>
      <c r="C82" s="356" t="s">
        <v>480</v>
      </c>
      <c r="D82" s="357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8"/>
      <c r="Z82" s="358"/>
      <c r="AA82" s="358">
        <v>1</v>
      </c>
      <c r="AB82" s="358"/>
      <c r="AC82" s="358"/>
      <c r="AD82" s="358"/>
      <c r="AE82" s="358"/>
      <c r="AF82" s="358"/>
      <c r="AG82" s="358"/>
      <c r="AH82" s="359">
        <v>1</v>
      </c>
    </row>
    <row r="83" spans="1:34">
      <c r="A83" s="360"/>
      <c r="B83" s="367" t="s">
        <v>600</v>
      </c>
      <c r="C83" s="368"/>
      <c r="D83" s="369"/>
      <c r="E83" s="370"/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70"/>
      <c r="S83" s="370"/>
      <c r="T83" s="370"/>
      <c r="U83" s="370"/>
      <c r="V83" s="370"/>
      <c r="W83" s="370"/>
      <c r="X83" s="370"/>
      <c r="Y83" s="370"/>
      <c r="Z83" s="370"/>
      <c r="AA83" s="370">
        <v>1</v>
      </c>
      <c r="AB83" s="370"/>
      <c r="AC83" s="370"/>
      <c r="AD83" s="370"/>
      <c r="AE83" s="370"/>
      <c r="AF83" s="370"/>
      <c r="AG83" s="370"/>
      <c r="AH83" s="371">
        <v>1</v>
      </c>
    </row>
    <row r="84" spans="1:34">
      <c r="A84" s="372" t="s">
        <v>597</v>
      </c>
      <c r="B84" s="373"/>
      <c r="C84" s="373"/>
      <c r="D84" s="374"/>
      <c r="E84" s="375"/>
      <c r="F84" s="375"/>
      <c r="G84" s="375"/>
      <c r="H84" s="375"/>
      <c r="I84" s="375"/>
      <c r="J84" s="375">
        <v>1</v>
      </c>
      <c r="K84" s="375"/>
      <c r="L84" s="375"/>
      <c r="M84" s="375">
        <v>1</v>
      </c>
      <c r="N84" s="375"/>
      <c r="O84" s="375">
        <v>1</v>
      </c>
      <c r="P84" s="375"/>
      <c r="Q84" s="375"/>
      <c r="R84" s="375"/>
      <c r="S84" s="375"/>
      <c r="T84" s="375"/>
      <c r="U84" s="375">
        <v>1</v>
      </c>
      <c r="V84" s="375"/>
      <c r="W84" s="375">
        <v>1</v>
      </c>
      <c r="X84" s="375"/>
      <c r="Y84" s="375"/>
      <c r="Z84" s="375"/>
      <c r="AA84" s="375">
        <v>1</v>
      </c>
      <c r="AB84" s="375"/>
      <c r="AC84" s="375">
        <v>2</v>
      </c>
      <c r="AD84" s="375"/>
      <c r="AE84" s="375"/>
      <c r="AF84" s="375"/>
      <c r="AG84" s="375">
        <v>2</v>
      </c>
      <c r="AH84" s="376">
        <v>10</v>
      </c>
    </row>
    <row r="85" spans="1:34">
      <c r="A85" s="356" t="s">
        <v>25</v>
      </c>
      <c r="B85" s="356" t="s">
        <v>157</v>
      </c>
      <c r="C85" s="356" t="s">
        <v>494</v>
      </c>
      <c r="D85" s="357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  <c r="AA85" s="358"/>
      <c r="AB85" s="358">
        <v>1</v>
      </c>
      <c r="AC85" s="358"/>
      <c r="AD85" s="358"/>
      <c r="AE85" s="358"/>
      <c r="AF85" s="358"/>
      <c r="AG85" s="358"/>
      <c r="AH85" s="359">
        <v>1</v>
      </c>
    </row>
    <row r="86" spans="1:34">
      <c r="A86" s="360"/>
      <c r="B86" s="367" t="s">
        <v>601</v>
      </c>
      <c r="C86" s="368"/>
      <c r="D86" s="369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0"/>
      <c r="X86" s="370"/>
      <c r="Y86" s="370"/>
      <c r="Z86" s="370"/>
      <c r="AA86" s="370"/>
      <c r="AB86" s="370">
        <v>1</v>
      </c>
      <c r="AC86" s="370"/>
      <c r="AD86" s="370"/>
      <c r="AE86" s="370"/>
      <c r="AF86" s="370"/>
      <c r="AG86" s="370"/>
      <c r="AH86" s="371">
        <v>1</v>
      </c>
    </row>
    <row r="87" spans="1:34">
      <c r="A87" s="360"/>
      <c r="B87" s="356" t="s">
        <v>232</v>
      </c>
      <c r="C87" s="356" t="s">
        <v>435</v>
      </c>
      <c r="D87" s="357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>
        <v>1</v>
      </c>
      <c r="P87" s="358"/>
      <c r="Q87" s="358"/>
      <c r="R87" s="358"/>
      <c r="S87" s="358"/>
      <c r="T87" s="358"/>
      <c r="U87" s="358"/>
      <c r="V87" s="358"/>
      <c r="W87" s="358"/>
      <c r="X87" s="358"/>
      <c r="Y87" s="358"/>
      <c r="Z87" s="358"/>
      <c r="AA87" s="358"/>
      <c r="AB87" s="358"/>
      <c r="AC87" s="358"/>
      <c r="AD87" s="358"/>
      <c r="AE87" s="358"/>
      <c r="AF87" s="358"/>
      <c r="AG87" s="358"/>
      <c r="AH87" s="359">
        <v>1</v>
      </c>
    </row>
    <row r="88" spans="1:34">
      <c r="A88" s="360"/>
      <c r="B88" s="367" t="s">
        <v>602</v>
      </c>
      <c r="C88" s="368"/>
      <c r="D88" s="369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>
        <v>1</v>
      </c>
      <c r="P88" s="370"/>
      <c r="Q88" s="370"/>
      <c r="R88" s="370"/>
      <c r="S88" s="370"/>
      <c r="T88" s="370"/>
      <c r="U88" s="370"/>
      <c r="V88" s="370"/>
      <c r="W88" s="370"/>
      <c r="X88" s="370"/>
      <c r="Y88" s="370"/>
      <c r="Z88" s="370"/>
      <c r="AA88" s="370"/>
      <c r="AB88" s="370"/>
      <c r="AC88" s="370"/>
      <c r="AD88" s="370"/>
      <c r="AE88" s="370"/>
      <c r="AF88" s="370"/>
      <c r="AG88" s="370"/>
      <c r="AH88" s="371">
        <v>1</v>
      </c>
    </row>
    <row r="89" spans="1:34">
      <c r="A89" s="360"/>
      <c r="B89" s="356" t="s">
        <v>234</v>
      </c>
      <c r="C89" s="356" t="s">
        <v>505</v>
      </c>
      <c r="D89" s="357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  <c r="AA89" s="358"/>
      <c r="AB89" s="358"/>
      <c r="AC89" s="358">
        <v>1</v>
      </c>
      <c r="AD89" s="358"/>
      <c r="AE89" s="358"/>
      <c r="AF89" s="358"/>
      <c r="AG89" s="358"/>
      <c r="AH89" s="359">
        <v>1</v>
      </c>
    </row>
    <row r="90" spans="1:34">
      <c r="A90" s="360"/>
      <c r="B90" s="367" t="s">
        <v>603</v>
      </c>
      <c r="C90" s="368"/>
      <c r="D90" s="369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370"/>
      <c r="AC90" s="370">
        <v>1</v>
      </c>
      <c r="AD90" s="370"/>
      <c r="AE90" s="370"/>
      <c r="AF90" s="370"/>
      <c r="AG90" s="370"/>
      <c r="AH90" s="371">
        <v>1</v>
      </c>
    </row>
    <row r="91" spans="1:34">
      <c r="A91" s="372" t="s">
        <v>604</v>
      </c>
      <c r="B91" s="373"/>
      <c r="C91" s="373"/>
      <c r="D91" s="374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>
        <v>1</v>
      </c>
      <c r="P91" s="375"/>
      <c r="Q91" s="375"/>
      <c r="R91" s="375"/>
      <c r="S91" s="375"/>
      <c r="T91" s="375"/>
      <c r="U91" s="375"/>
      <c r="V91" s="375"/>
      <c r="W91" s="375"/>
      <c r="X91" s="375"/>
      <c r="Y91" s="375"/>
      <c r="Z91" s="375"/>
      <c r="AA91" s="375"/>
      <c r="AB91" s="375">
        <v>1</v>
      </c>
      <c r="AC91" s="375">
        <v>1</v>
      </c>
      <c r="AD91" s="375"/>
      <c r="AE91" s="375"/>
      <c r="AF91" s="375"/>
      <c r="AG91" s="375"/>
      <c r="AH91" s="376">
        <v>3</v>
      </c>
    </row>
    <row r="92" spans="1:34">
      <c r="A92" s="356" t="s">
        <v>31</v>
      </c>
      <c r="B92" s="356" t="s">
        <v>184</v>
      </c>
      <c r="C92" s="356" t="s">
        <v>563</v>
      </c>
      <c r="D92" s="357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>
        <v>1</v>
      </c>
      <c r="AH92" s="359">
        <v>1</v>
      </c>
    </row>
    <row r="93" spans="1:34">
      <c r="A93" s="360"/>
      <c r="B93" s="360"/>
      <c r="C93" s="361" t="s">
        <v>184</v>
      </c>
      <c r="D93" s="362"/>
      <c r="E93" s="363"/>
      <c r="F93" s="363"/>
      <c r="G93" s="363"/>
      <c r="H93" s="363"/>
      <c r="I93" s="363"/>
      <c r="J93" s="363"/>
      <c r="K93" s="363"/>
      <c r="L93" s="363"/>
      <c r="M93" s="363"/>
      <c r="N93" s="363"/>
      <c r="O93" s="363"/>
      <c r="P93" s="363"/>
      <c r="Q93" s="363"/>
      <c r="R93" s="363"/>
      <c r="S93" s="363"/>
      <c r="T93" s="363"/>
      <c r="U93" s="363"/>
      <c r="V93" s="363"/>
      <c r="W93" s="363"/>
      <c r="X93" s="363"/>
      <c r="Y93" s="363"/>
      <c r="Z93" s="363"/>
      <c r="AA93" s="363"/>
      <c r="AB93" s="363"/>
      <c r="AC93" s="363"/>
      <c r="AD93" s="363">
        <v>1</v>
      </c>
      <c r="AE93" s="363"/>
      <c r="AF93" s="363"/>
      <c r="AG93" s="363"/>
      <c r="AH93" s="364">
        <v>1</v>
      </c>
    </row>
    <row r="94" spans="1:34">
      <c r="A94" s="360"/>
      <c r="B94" s="367" t="s">
        <v>605</v>
      </c>
      <c r="C94" s="368"/>
      <c r="D94" s="369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  <c r="AD94" s="370">
        <v>1</v>
      </c>
      <c r="AE94" s="370"/>
      <c r="AF94" s="370"/>
      <c r="AG94" s="370">
        <v>1</v>
      </c>
      <c r="AH94" s="371">
        <v>2</v>
      </c>
    </row>
    <row r="95" spans="1:34">
      <c r="A95" s="360"/>
      <c r="B95" s="356" t="s">
        <v>218</v>
      </c>
      <c r="C95" s="356" t="s">
        <v>218</v>
      </c>
      <c r="D95" s="357"/>
      <c r="E95" s="358"/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  <c r="AA95" s="358"/>
      <c r="AB95" s="358"/>
      <c r="AC95" s="358"/>
      <c r="AD95" s="358"/>
      <c r="AE95" s="358"/>
      <c r="AF95" s="358"/>
      <c r="AG95" s="358">
        <v>1</v>
      </c>
      <c r="AH95" s="359">
        <v>1</v>
      </c>
    </row>
    <row r="96" spans="1:34">
      <c r="A96" s="360"/>
      <c r="B96" s="367" t="s">
        <v>606</v>
      </c>
      <c r="C96" s="368"/>
      <c r="D96" s="369"/>
      <c r="E96" s="370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0"/>
      <c r="X96" s="370"/>
      <c r="Y96" s="370"/>
      <c r="Z96" s="370"/>
      <c r="AA96" s="370"/>
      <c r="AB96" s="370"/>
      <c r="AC96" s="370"/>
      <c r="AD96" s="370"/>
      <c r="AE96" s="370"/>
      <c r="AF96" s="370"/>
      <c r="AG96" s="370">
        <v>1</v>
      </c>
      <c r="AH96" s="371">
        <v>1</v>
      </c>
    </row>
    <row r="97" spans="1:34">
      <c r="A97" s="360"/>
      <c r="B97" s="356" t="s">
        <v>221</v>
      </c>
      <c r="C97" s="356" t="s">
        <v>372</v>
      </c>
      <c r="D97" s="357"/>
      <c r="E97" s="358"/>
      <c r="F97" s="358"/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  <c r="AA97" s="358"/>
      <c r="AB97" s="358"/>
      <c r="AC97" s="358"/>
      <c r="AD97" s="358"/>
      <c r="AE97" s="358"/>
      <c r="AF97" s="358"/>
      <c r="AG97" s="358">
        <v>1</v>
      </c>
      <c r="AH97" s="359">
        <v>1</v>
      </c>
    </row>
    <row r="98" spans="1:34">
      <c r="A98" s="360"/>
      <c r="B98" s="367" t="s">
        <v>607</v>
      </c>
      <c r="C98" s="368"/>
      <c r="D98" s="369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370"/>
      <c r="AC98" s="370"/>
      <c r="AD98" s="370"/>
      <c r="AE98" s="370"/>
      <c r="AF98" s="370"/>
      <c r="AG98" s="370">
        <v>1</v>
      </c>
      <c r="AH98" s="371">
        <v>1</v>
      </c>
    </row>
    <row r="99" spans="1:34">
      <c r="A99" s="360"/>
      <c r="B99" s="356" t="s">
        <v>217</v>
      </c>
      <c r="C99" s="356" t="s">
        <v>217</v>
      </c>
      <c r="D99" s="357"/>
      <c r="E99" s="358"/>
      <c r="F99" s="358"/>
      <c r="G99" s="358"/>
      <c r="H99" s="358"/>
      <c r="I99" s="358"/>
      <c r="J99" s="358"/>
      <c r="K99" s="358"/>
      <c r="L99" s="358"/>
      <c r="M99" s="358"/>
      <c r="N99" s="358">
        <v>1</v>
      </c>
      <c r="O99" s="358"/>
      <c r="P99" s="358"/>
      <c r="Q99" s="358"/>
      <c r="R99" s="358"/>
      <c r="S99" s="358"/>
      <c r="T99" s="358"/>
      <c r="U99" s="358"/>
      <c r="V99" s="358"/>
      <c r="W99" s="358"/>
      <c r="X99" s="358"/>
      <c r="Y99" s="358"/>
      <c r="Z99" s="358"/>
      <c r="AA99" s="358"/>
      <c r="AB99" s="358"/>
      <c r="AC99" s="358"/>
      <c r="AD99" s="358"/>
      <c r="AE99" s="358"/>
      <c r="AF99" s="358"/>
      <c r="AG99" s="358"/>
      <c r="AH99" s="359">
        <v>1</v>
      </c>
    </row>
    <row r="100" spans="1:34">
      <c r="A100" s="360"/>
      <c r="B100" s="367" t="s">
        <v>608</v>
      </c>
      <c r="C100" s="368"/>
      <c r="D100" s="369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>
        <v>1</v>
      </c>
      <c r="O100" s="370"/>
      <c r="P100" s="370"/>
      <c r="Q100" s="370"/>
      <c r="R100" s="370"/>
      <c r="S100" s="370"/>
      <c r="T100" s="370"/>
      <c r="U100" s="370"/>
      <c r="V100" s="370"/>
      <c r="W100" s="370"/>
      <c r="X100" s="370"/>
      <c r="Y100" s="370"/>
      <c r="Z100" s="370"/>
      <c r="AA100" s="370"/>
      <c r="AB100" s="370"/>
      <c r="AC100" s="370"/>
      <c r="AD100" s="370"/>
      <c r="AE100" s="370"/>
      <c r="AF100" s="370"/>
      <c r="AG100" s="370"/>
      <c r="AH100" s="371">
        <v>1</v>
      </c>
    </row>
    <row r="101" spans="1:34">
      <c r="A101" s="360"/>
      <c r="B101" s="356" t="s">
        <v>220</v>
      </c>
      <c r="C101" s="356" t="s">
        <v>404</v>
      </c>
      <c r="D101" s="357"/>
      <c r="E101" s="358"/>
      <c r="F101" s="358"/>
      <c r="G101" s="358"/>
      <c r="H101" s="358"/>
      <c r="I101" s="358"/>
      <c r="J101" s="358"/>
      <c r="K101" s="358">
        <v>1</v>
      </c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8"/>
      <c r="X101" s="358"/>
      <c r="Y101" s="358"/>
      <c r="Z101" s="358"/>
      <c r="AA101" s="358"/>
      <c r="AB101" s="358"/>
      <c r="AC101" s="358"/>
      <c r="AD101" s="358"/>
      <c r="AE101" s="358"/>
      <c r="AF101" s="358"/>
      <c r="AG101" s="358"/>
      <c r="AH101" s="359">
        <v>1</v>
      </c>
    </row>
    <row r="102" spans="1:34">
      <c r="A102" s="360"/>
      <c r="B102" s="367" t="s">
        <v>609</v>
      </c>
      <c r="C102" s="368"/>
      <c r="D102" s="369"/>
      <c r="E102" s="370"/>
      <c r="F102" s="370"/>
      <c r="G102" s="370"/>
      <c r="H102" s="370"/>
      <c r="I102" s="370"/>
      <c r="J102" s="370"/>
      <c r="K102" s="370">
        <v>1</v>
      </c>
      <c r="L102" s="370"/>
      <c r="M102" s="370"/>
      <c r="N102" s="370"/>
      <c r="O102" s="370"/>
      <c r="P102" s="370"/>
      <c r="Q102" s="370"/>
      <c r="R102" s="370"/>
      <c r="S102" s="370"/>
      <c r="T102" s="370"/>
      <c r="U102" s="370"/>
      <c r="V102" s="370"/>
      <c r="W102" s="370"/>
      <c r="X102" s="370"/>
      <c r="Y102" s="370"/>
      <c r="Z102" s="370"/>
      <c r="AA102" s="370"/>
      <c r="AB102" s="370"/>
      <c r="AC102" s="370"/>
      <c r="AD102" s="370"/>
      <c r="AE102" s="370"/>
      <c r="AF102" s="370"/>
      <c r="AG102" s="370"/>
      <c r="AH102" s="371">
        <v>1</v>
      </c>
    </row>
    <row r="103" spans="1:34">
      <c r="A103" s="372" t="s">
        <v>610</v>
      </c>
      <c r="B103" s="373"/>
      <c r="C103" s="373"/>
      <c r="D103" s="374"/>
      <c r="E103" s="375"/>
      <c r="F103" s="375"/>
      <c r="G103" s="375"/>
      <c r="H103" s="375"/>
      <c r="I103" s="375"/>
      <c r="J103" s="375"/>
      <c r="K103" s="375">
        <v>1</v>
      </c>
      <c r="L103" s="375"/>
      <c r="M103" s="375"/>
      <c r="N103" s="375">
        <v>1</v>
      </c>
      <c r="O103" s="375"/>
      <c r="P103" s="375"/>
      <c r="Q103" s="375"/>
      <c r="R103" s="375"/>
      <c r="S103" s="375"/>
      <c r="T103" s="375"/>
      <c r="U103" s="375"/>
      <c r="V103" s="375"/>
      <c r="W103" s="375"/>
      <c r="X103" s="375"/>
      <c r="Y103" s="375"/>
      <c r="Z103" s="375"/>
      <c r="AA103" s="375"/>
      <c r="AB103" s="375"/>
      <c r="AC103" s="375"/>
      <c r="AD103" s="375">
        <v>1</v>
      </c>
      <c r="AE103" s="375"/>
      <c r="AF103" s="375"/>
      <c r="AG103" s="375">
        <v>3</v>
      </c>
      <c r="AH103" s="376">
        <v>6</v>
      </c>
    </row>
    <row r="104" spans="1:34">
      <c r="A104" s="356" t="s">
        <v>26</v>
      </c>
      <c r="B104" s="356" t="s">
        <v>239</v>
      </c>
      <c r="C104" s="356" t="s">
        <v>450</v>
      </c>
      <c r="D104" s="357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>
        <v>1</v>
      </c>
      <c r="S104" s="358"/>
      <c r="T104" s="358"/>
      <c r="U104" s="358"/>
      <c r="V104" s="358">
        <v>1</v>
      </c>
      <c r="W104" s="358"/>
      <c r="X104" s="358"/>
      <c r="Y104" s="358"/>
      <c r="Z104" s="358"/>
      <c r="AA104" s="358"/>
      <c r="AB104" s="358"/>
      <c r="AC104" s="358"/>
      <c r="AD104" s="358">
        <v>2</v>
      </c>
      <c r="AE104" s="358"/>
      <c r="AF104" s="358"/>
      <c r="AG104" s="358"/>
      <c r="AH104" s="359">
        <v>4</v>
      </c>
    </row>
    <row r="105" spans="1:34">
      <c r="A105" s="360"/>
      <c r="B105" s="367" t="s">
        <v>611</v>
      </c>
      <c r="C105" s="368"/>
      <c r="D105" s="369"/>
      <c r="E105" s="370"/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70">
        <v>1</v>
      </c>
      <c r="S105" s="370"/>
      <c r="T105" s="370"/>
      <c r="U105" s="370"/>
      <c r="V105" s="370">
        <v>1</v>
      </c>
      <c r="W105" s="370"/>
      <c r="X105" s="370"/>
      <c r="Y105" s="370"/>
      <c r="Z105" s="370"/>
      <c r="AA105" s="370"/>
      <c r="AB105" s="370"/>
      <c r="AC105" s="370"/>
      <c r="AD105" s="370">
        <v>2</v>
      </c>
      <c r="AE105" s="370"/>
      <c r="AF105" s="370"/>
      <c r="AG105" s="370"/>
      <c r="AH105" s="371">
        <v>4</v>
      </c>
    </row>
    <row r="106" spans="1:34">
      <c r="A106" s="360"/>
      <c r="B106" s="356" t="s">
        <v>26</v>
      </c>
      <c r="C106" s="356" t="s">
        <v>405</v>
      </c>
      <c r="D106" s="357"/>
      <c r="E106" s="358"/>
      <c r="F106" s="358"/>
      <c r="G106" s="358"/>
      <c r="H106" s="358"/>
      <c r="I106" s="358"/>
      <c r="J106" s="358"/>
      <c r="K106" s="358">
        <v>1</v>
      </c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  <c r="AA106" s="358"/>
      <c r="AB106" s="358"/>
      <c r="AC106" s="358"/>
      <c r="AD106" s="358"/>
      <c r="AE106" s="358"/>
      <c r="AF106" s="358"/>
      <c r="AG106" s="358"/>
      <c r="AH106" s="359">
        <v>1</v>
      </c>
    </row>
    <row r="107" spans="1:34">
      <c r="A107" s="360"/>
      <c r="B107" s="360"/>
      <c r="C107" s="361" t="s">
        <v>341</v>
      </c>
      <c r="D107" s="362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T107" s="363"/>
      <c r="U107" s="363"/>
      <c r="V107" s="363"/>
      <c r="W107" s="363">
        <v>1</v>
      </c>
      <c r="X107" s="363"/>
      <c r="Y107" s="363"/>
      <c r="Z107" s="363"/>
      <c r="AA107" s="363"/>
      <c r="AB107" s="363"/>
      <c r="AC107" s="363"/>
      <c r="AD107" s="363"/>
      <c r="AE107" s="363"/>
      <c r="AF107" s="363"/>
      <c r="AG107" s="363"/>
      <c r="AH107" s="364">
        <v>1</v>
      </c>
    </row>
    <row r="108" spans="1:34">
      <c r="A108" s="360"/>
      <c r="B108" s="360"/>
      <c r="C108" s="361" t="s">
        <v>488</v>
      </c>
      <c r="D108" s="362"/>
      <c r="E108" s="363"/>
      <c r="F108" s="363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63"/>
      <c r="R108" s="363"/>
      <c r="S108" s="363"/>
      <c r="T108" s="363"/>
      <c r="U108" s="363"/>
      <c r="V108" s="363"/>
      <c r="W108" s="363"/>
      <c r="X108" s="363"/>
      <c r="Y108" s="363"/>
      <c r="Z108" s="363"/>
      <c r="AA108" s="363"/>
      <c r="AB108" s="363">
        <v>1</v>
      </c>
      <c r="AC108" s="363"/>
      <c r="AD108" s="363"/>
      <c r="AE108" s="363"/>
      <c r="AF108" s="363"/>
      <c r="AG108" s="363"/>
      <c r="AH108" s="364">
        <v>1</v>
      </c>
    </row>
    <row r="109" spans="1:34">
      <c r="A109" s="360"/>
      <c r="B109" s="367" t="s">
        <v>612</v>
      </c>
      <c r="C109" s="368"/>
      <c r="D109" s="369"/>
      <c r="E109" s="370"/>
      <c r="F109" s="370"/>
      <c r="G109" s="370"/>
      <c r="H109" s="370"/>
      <c r="I109" s="370"/>
      <c r="J109" s="370"/>
      <c r="K109" s="370">
        <v>1</v>
      </c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0">
        <v>1</v>
      </c>
      <c r="X109" s="370"/>
      <c r="Y109" s="370"/>
      <c r="Z109" s="370"/>
      <c r="AA109" s="370"/>
      <c r="AB109" s="370">
        <v>1</v>
      </c>
      <c r="AC109" s="370"/>
      <c r="AD109" s="370"/>
      <c r="AE109" s="370"/>
      <c r="AF109" s="370"/>
      <c r="AG109" s="370"/>
      <c r="AH109" s="371">
        <v>3</v>
      </c>
    </row>
    <row r="110" spans="1:34">
      <c r="A110" s="360"/>
      <c r="B110" s="356" t="s">
        <v>243</v>
      </c>
      <c r="C110" s="356" t="s">
        <v>243</v>
      </c>
      <c r="D110" s="357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  <c r="AA110" s="358"/>
      <c r="AB110" s="358"/>
      <c r="AC110" s="358"/>
      <c r="AD110" s="358"/>
      <c r="AE110" s="358"/>
      <c r="AF110" s="358"/>
      <c r="AG110" s="358">
        <v>1</v>
      </c>
      <c r="AH110" s="359">
        <v>1</v>
      </c>
    </row>
    <row r="111" spans="1:34">
      <c r="A111" s="360"/>
      <c r="B111" s="360"/>
      <c r="C111" s="361" t="s">
        <v>509</v>
      </c>
      <c r="D111" s="362"/>
      <c r="E111" s="363"/>
      <c r="F111" s="363"/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63"/>
      <c r="R111" s="363"/>
      <c r="S111" s="363"/>
      <c r="T111" s="363"/>
      <c r="U111" s="363"/>
      <c r="V111" s="363"/>
      <c r="W111" s="363"/>
      <c r="X111" s="363"/>
      <c r="Y111" s="363"/>
      <c r="Z111" s="363"/>
      <c r="AA111" s="363"/>
      <c r="AB111" s="363"/>
      <c r="AC111" s="363"/>
      <c r="AD111" s="363">
        <v>1</v>
      </c>
      <c r="AE111" s="363"/>
      <c r="AF111" s="363"/>
      <c r="AG111" s="363"/>
      <c r="AH111" s="364">
        <v>1</v>
      </c>
    </row>
    <row r="112" spans="1:34">
      <c r="A112" s="360"/>
      <c r="B112" s="367" t="s">
        <v>613</v>
      </c>
      <c r="C112" s="368"/>
      <c r="D112" s="369"/>
      <c r="E112" s="370"/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0"/>
      <c r="X112" s="370"/>
      <c r="Y112" s="370"/>
      <c r="Z112" s="370"/>
      <c r="AA112" s="370"/>
      <c r="AB112" s="370"/>
      <c r="AC112" s="370"/>
      <c r="AD112" s="370">
        <v>1</v>
      </c>
      <c r="AE112" s="370"/>
      <c r="AF112" s="370"/>
      <c r="AG112" s="370">
        <v>1</v>
      </c>
      <c r="AH112" s="371">
        <v>2</v>
      </c>
    </row>
    <row r="113" spans="1:34">
      <c r="A113" s="360"/>
      <c r="B113" s="356" t="s">
        <v>247</v>
      </c>
      <c r="C113" s="356" t="s">
        <v>476</v>
      </c>
      <c r="D113" s="357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>
        <v>1</v>
      </c>
      <c r="AA113" s="358">
        <v>1</v>
      </c>
      <c r="AB113" s="358"/>
      <c r="AC113" s="358"/>
      <c r="AD113" s="358"/>
      <c r="AE113" s="358"/>
      <c r="AF113" s="358"/>
      <c r="AG113" s="358"/>
      <c r="AH113" s="359">
        <v>2</v>
      </c>
    </row>
    <row r="114" spans="1:34">
      <c r="A114" s="360"/>
      <c r="B114" s="367" t="s">
        <v>614</v>
      </c>
      <c r="C114" s="368"/>
      <c r="D114" s="369"/>
      <c r="E114" s="370"/>
      <c r="F114" s="370"/>
      <c r="G114" s="370"/>
      <c r="H114" s="370"/>
      <c r="I114" s="370"/>
      <c r="J114" s="370"/>
      <c r="K114" s="370"/>
      <c r="L114" s="370"/>
      <c r="M114" s="370"/>
      <c r="N114" s="370"/>
      <c r="O114" s="370"/>
      <c r="P114" s="370"/>
      <c r="Q114" s="370"/>
      <c r="R114" s="370"/>
      <c r="S114" s="370"/>
      <c r="T114" s="370"/>
      <c r="U114" s="370"/>
      <c r="V114" s="370"/>
      <c r="W114" s="370"/>
      <c r="X114" s="370"/>
      <c r="Y114" s="370"/>
      <c r="Z114" s="370">
        <v>1</v>
      </c>
      <c r="AA114" s="370">
        <v>1</v>
      </c>
      <c r="AB114" s="370"/>
      <c r="AC114" s="370"/>
      <c r="AD114" s="370"/>
      <c r="AE114" s="370"/>
      <c r="AF114" s="370"/>
      <c r="AG114" s="370"/>
      <c r="AH114" s="371">
        <v>2</v>
      </c>
    </row>
    <row r="115" spans="1:34">
      <c r="A115" s="360"/>
      <c r="B115" s="356" t="s">
        <v>238</v>
      </c>
      <c r="C115" s="356" t="s">
        <v>561</v>
      </c>
      <c r="D115" s="357"/>
      <c r="E115" s="358"/>
      <c r="F115" s="358"/>
      <c r="G115" s="358"/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  <c r="AA115" s="358"/>
      <c r="AB115" s="358"/>
      <c r="AC115" s="358"/>
      <c r="AD115" s="358"/>
      <c r="AE115" s="358"/>
      <c r="AF115" s="358"/>
      <c r="AG115" s="358">
        <v>1</v>
      </c>
      <c r="AH115" s="359">
        <v>1</v>
      </c>
    </row>
    <row r="116" spans="1:34">
      <c r="A116" s="360"/>
      <c r="B116" s="360"/>
      <c r="C116" s="361" t="s">
        <v>474</v>
      </c>
      <c r="D116" s="362"/>
      <c r="E116" s="363"/>
      <c r="F116" s="363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63"/>
      <c r="R116" s="363"/>
      <c r="S116" s="363"/>
      <c r="T116" s="363"/>
      <c r="U116" s="363"/>
      <c r="V116" s="363"/>
      <c r="W116" s="363"/>
      <c r="X116" s="363"/>
      <c r="Y116" s="363"/>
      <c r="Z116" s="363">
        <v>1</v>
      </c>
      <c r="AA116" s="363"/>
      <c r="AB116" s="363"/>
      <c r="AC116" s="363"/>
      <c r="AD116" s="363"/>
      <c r="AE116" s="363"/>
      <c r="AF116" s="363"/>
      <c r="AG116" s="363"/>
      <c r="AH116" s="364">
        <v>1</v>
      </c>
    </row>
    <row r="117" spans="1:34">
      <c r="A117" s="360"/>
      <c r="B117" s="367" t="s">
        <v>615</v>
      </c>
      <c r="C117" s="368"/>
      <c r="D117" s="369"/>
      <c r="E117" s="370"/>
      <c r="F117" s="370"/>
      <c r="G117" s="370"/>
      <c r="H117" s="370"/>
      <c r="I117" s="370"/>
      <c r="J117" s="370"/>
      <c r="K117" s="370"/>
      <c r="L117" s="370"/>
      <c r="M117" s="370"/>
      <c r="N117" s="370"/>
      <c r="O117" s="370"/>
      <c r="P117" s="370"/>
      <c r="Q117" s="370"/>
      <c r="R117" s="370"/>
      <c r="S117" s="370"/>
      <c r="T117" s="370"/>
      <c r="U117" s="370"/>
      <c r="V117" s="370"/>
      <c r="W117" s="370"/>
      <c r="X117" s="370"/>
      <c r="Y117" s="370"/>
      <c r="Z117" s="370">
        <v>1</v>
      </c>
      <c r="AA117" s="370"/>
      <c r="AB117" s="370"/>
      <c r="AC117" s="370"/>
      <c r="AD117" s="370"/>
      <c r="AE117" s="370"/>
      <c r="AF117" s="370"/>
      <c r="AG117" s="370">
        <v>1</v>
      </c>
      <c r="AH117" s="371">
        <v>2</v>
      </c>
    </row>
    <row r="118" spans="1:34">
      <c r="A118" s="360"/>
      <c r="B118" s="356" t="s">
        <v>244</v>
      </c>
      <c r="C118" s="356" t="s">
        <v>244</v>
      </c>
      <c r="D118" s="357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  <c r="AA118" s="358"/>
      <c r="AB118" s="358"/>
      <c r="AC118" s="358"/>
      <c r="AD118" s="358"/>
      <c r="AE118" s="358">
        <v>1</v>
      </c>
      <c r="AF118" s="358"/>
      <c r="AG118" s="358"/>
      <c r="AH118" s="359">
        <v>1</v>
      </c>
    </row>
    <row r="119" spans="1:34">
      <c r="A119" s="360"/>
      <c r="B119" s="367" t="s">
        <v>616</v>
      </c>
      <c r="C119" s="368"/>
      <c r="D119" s="369"/>
      <c r="E119" s="370"/>
      <c r="F119" s="370"/>
      <c r="G119" s="370"/>
      <c r="H119" s="370"/>
      <c r="I119" s="370"/>
      <c r="J119" s="370"/>
      <c r="K119" s="370"/>
      <c r="L119" s="370"/>
      <c r="M119" s="370"/>
      <c r="N119" s="370"/>
      <c r="O119" s="370"/>
      <c r="P119" s="370"/>
      <c r="Q119" s="370"/>
      <c r="R119" s="370"/>
      <c r="S119" s="370"/>
      <c r="T119" s="370"/>
      <c r="U119" s="370"/>
      <c r="V119" s="370"/>
      <c r="W119" s="370"/>
      <c r="X119" s="370"/>
      <c r="Y119" s="370"/>
      <c r="Z119" s="370"/>
      <c r="AA119" s="370"/>
      <c r="AB119" s="370"/>
      <c r="AC119" s="370"/>
      <c r="AD119" s="370"/>
      <c r="AE119" s="370">
        <v>1</v>
      </c>
      <c r="AF119" s="370"/>
      <c r="AG119" s="370"/>
      <c r="AH119" s="371">
        <v>1</v>
      </c>
    </row>
    <row r="120" spans="1:34">
      <c r="A120" s="372" t="s">
        <v>612</v>
      </c>
      <c r="B120" s="373"/>
      <c r="C120" s="373"/>
      <c r="D120" s="374"/>
      <c r="E120" s="375"/>
      <c r="F120" s="375"/>
      <c r="G120" s="375"/>
      <c r="H120" s="375"/>
      <c r="I120" s="375"/>
      <c r="J120" s="375"/>
      <c r="K120" s="375">
        <v>1</v>
      </c>
      <c r="L120" s="375"/>
      <c r="M120" s="375"/>
      <c r="N120" s="375"/>
      <c r="O120" s="375"/>
      <c r="P120" s="375"/>
      <c r="Q120" s="375"/>
      <c r="R120" s="375">
        <v>1</v>
      </c>
      <c r="S120" s="375"/>
      <c r="T120" s="375"/>
      <c r="U120" s="375"/>
      <c r="V120" s="375">
        <v>1</v>
      </c>
      <c r="W120" s="375">
        <v>1</v>
      </c>
      <c r="X120" s="375"/>
      <c r="Y120" s="375"/>
      <c r="Z120" s="375">
        <v>2</v>
      </c>
      <c r="AA120" s="375">
        <v>1</v>
      </c>
      <c r="AB120" s="375">
        <v>1</v>
      </c>
      <c r="AC120" s="375"/>
      <c r="AD120" s="375">
        <v>3</v>
      </c>
      <c r="AE120" s="375">
        <v>1</v>
      </c>
      <c r="AF120" s="375"/>
      <c r="AG120" s="375">
        <v>2</v>
      </c>
      <c r="AH120" s="376">
        <v>14</v>
      </c>
    </row>
    <row r="121" spans="1:34">
      <c r="A121" s="356" t="s">
        <v>34</v>
      </c>
      <c r="B121" s="356" t="s">
        <v>262</v>
      </c>
      <c r="C121" s="356" t="s">
        <v>539</v>
      </c>
      <c r="D121" s="357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  <c r="AA121" s="358"/>
      <c r="AB121" s="358"/>
      <c r="AC121" s="358"/>
      <c r="AD121" s="358"/>
      <c r="AE121" s="358"/>
      <c r="AF121" s="358">
        <v>1</v>
      </c>
      <c r="AG121" s="358"/>
      <c r="AH121" s="359">
        <v>1</v>
      </c>
    </row>
    <row r="122" spans="1:34">
      <c r="A122" s="360"/>
      <c r="B122" s="360"/>
      <c r="C122" s="361" t="s">
        <v>545</v>
      </c>
      <c r="D122" s="362"/>
      <c r="E122" s="363"/>
      <c r="F122" s="363"/>
      <c r="G122" s="363"/>
      <c r="H122" s="363"/>
      <c r="I122" s="363"/>
      <c r="J122" s="363"/>
      <c r="K122" s="363"/>
      <c r="L122" s="363"/>
      <c r="M122" s="363"/>
      <c r="N122" s="363"/>
      <c r="O122" s="363"/>
      <c r="P122" s="363"/>
      <c r="Q122" s="363"/>
      <c r="R122" s="363"/>
      <c r="S122" s="363"/>
      <c r="T122" s="363"/>
      <c r="U122" s="363"/>
      <c r="V122" s="363"/>
      <c r="W122" s="363"/>
      <c r="X122" s="363"/>
      <c r="Y122" s="363"/>
      <c r="Z122" s="363"/>
      <c r="AA122" s="363"/>
      <c r="AB122" s="363"/>
      <c r="AC122" s="363"/>
      <c r="AD122" s="363"/>
      <c r="AE122" s="363"/>
      <c r="AF122" s="363">
        <v>1</v>
      </c>
      <c r="AG122" s="363"/>
      <c r="AH122" s="364">
        <v>1</v>
      </c>
    </row>
    <row r="123" spans="1:34">
      <c r="A123" s="360"/>
      <c r="B123" s="360"/>
      <c r="C123" s="361" t="s">
        <v>495</v>
      </c>
      <c r="D123" s="362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/>
      <c r="O123" s="363"/>
      <c r="P123" s="363"/>
      <c r="Q123" s="363"/>
      <c r="R123" s="363"/>
      <c r="S123" s="363"/>
      <c r="T123" s="363"/>
      <c r="U123" s="363"/>
      <c r="V123" s="363"/>
      <c r="W123" s="363"/>
      <c r="X123" s="363"/>
      <c r="Y123" s="363"/>
      <c r="Z123" s="363"/>
      <c r="AA123" s="363"/>
      <c r="AB123" s="363">
        <v>1</v>
      </c>
      <c r="AC123" s="363">
        <v>3</v>
      </c>
      <c r="AD123" s="363">
        <v>1</v>
      </c>
      <c r="AE123" s="363"/>
      <c r="AF123" s="363">
        <v>1</v>
      </c>
      <c r="AG123" s="363"/>
      <c r="AH123" s="364">
        <v>6</v>
      </c>
    </row>
    <row r="124" spans="1:34">
      <c r="A124" s="360"/>
      <c r="B124" s="360"/>
      <c r="C124" s="361" t="s">
        <v>273</v>
      </c>
      <c r="D124" s="362"/>
      <c r="E124" s="363"/>
      <c r="F124" s="363"/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63"/>
      <c r="R124" s="363"/>
      <c r="S124" s="363"/>
      <c r="T124" s="363"/>
      <c r="U124" s="363"/>
      <c r="V124" s="363"/>
      <c r="W124" s="363"/>
      <c r="X124" s="363"/>
      <c r="Y124" s="363"/>
      <c r="Z124" s="363"/>
      <c r="AA124" s="363"/>
      <c r="AB124" s="363"/>
      <c r="AC124" s="363"/>
      <c r="AD124" s="363"/>
      <c r="AE124" s="363"/>
      <c r="AF124" s="363"/>
      <c r="AG124" s="363">
        <v>1</v>
      </c>
      <c r="AH124" s="364">
        <v>1</v>
      </c>
    </row>
    <row r="125" spans="1:34">
      <c r="A125" s="360"/>
      <c r="B125" s="360"/>
      <c r="C125" s="361" t="s">
        <v>458</v>
      </c>
      <c r="D125" s="362"/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3">
        <v>1</v>
      </c>
      <c r="V125" s="363"/>
      <c r="W125" s="363"/>
      <c r="X125" s="363"/>
      <c r="Y125" s="363"/>
      <c r="Z125" s="363"/>
      <c r="AA125" s="363"/>
      <c r="AB125" s="363"/>
      <c r="AC125" s="363"/>
      <c r="AD125" s="363"/>
      <c r="AE125" s="363"/>
      <c r="AF125" s="363"/>
      <c r="AG125" s="363"/>
      <c r="AH125" s="364">
        <v>1</v>
      </c>
    </row>
    <row r="126" spans="1:34">
      <c r="A126" s="360"/>
      <c r="B126" s="360"/>
      <c r="C126" s="361" t="s">
        <v>267</v>
      </c>
      <c r="D126" s="362"/>
      <c r="E126" s="363">
        <v>1</v>
      </c>
      <c r="F126" s="363"/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63"/>
      <c r="R126" s="363"/>
      <c r="S126" s="363"/>
      <c r="T126" s="363"/>
      <c r="U126" s="363"/>
      <c r="V126" s="363"/>
      <c r="W126" s="363"/>
      <c r="X126" s="363"/>
      <c r="Y126" s="363"/>
      <c r="Z126" s="363"/>
      <c r="AA126" s="363"/>
      <c r="AB126" s="363"/>
      <c r="AC126" s="363"/>
      <c r="AD126" s="363"/>
      <c r="AE126" s="363"/>
      <c r="AF126" s="363"/>
      <c r="AG126" s="363"/>
      <c r="AH126" s="364">
        <v>1</v>
      </c>
    </row>
    <row r="127" spans="1:34">
      <c r="A127" s="360"/>
      <c r="B127" s="367" t="s">
        <v>617</v>
      </c>
      <c r="C127" s="368"/>
      <c r="D127" s="369"/>
      <c r="E127" s="370">
        <v>1</v>
      </c>
      <c r="F127" s="370"/>
      <c r="G127" s="370"/>
      <c r="H127" s="370"/>
      <c r="I127" s="370"/>
      <c r="J127" s="370"/>
      <c r="K127" s="370"/>
      <c r="L127" s="370"/>
      <c r="M127" s="370"/>
      <c r="N127" s="370"/>
      <c r="O127" s="370"/>
      <c r="P127" s="370"/>
      <c r="Q127" s="370"/>
      <c r="R127" s="370"/>
      <c r="S127" s="370"/>
      <c r="T127" s="370"/>
      <c r="U127" s="370">
        <v>1</v>
      </c>
      <c r="V127" s="370"/>
      <c r="W127" s="370"/>
      <c r="X127" s="370"/>
      <c r="Y127" s="370"/>
      <c r="Z127" s="370"/>
      <c r="AA127" s="370"/>
      <c r="AB127" s="370">
        <v>1</v>
      </c>
      <c r="AC127" s="370">
        <v>3</v>
      </c>
      <c r="AD127" s="370">
        <v>1</v>
      </c>
      <c r="AE127" s="370"/>
      <c r="AF127" s="370">
        <v>3</v>
      </c>
      <c r="AG127" s="370">
        <v>1</v>
      </c>
      <c r="AH127" s="371">
        <v>11</v>
      </c>
    </row>
    <row r="128" spans="1:34">
      <c r="A128" s="360"/>
      <c r="B128" s="356" t="s">
        <v>259</v>
      </c>
      <c r="C128" s="356" t="s">
        <v>259</v>
      </c>
      <c r="D128" s="357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  <c r="AA128" s="358"/>
      <c r="AB128" s="358"/>
      <c r="AC128" s="358"/>
      <c r="AD128" s="358"/>
      <c r="AE128" s="358"/>
      <c r="AF128" s="358">
        <v>1</v>
      </c>
      <c r="AG128" s="358"/>
      <c r="AH128" s="359">
        <v>1</v>
      </c>
    </row>
    <row r="129" spans="1:34">
      <c r="A129" s="360"/>
      <c r="B129" s="360"/>
      <c r="C129" s="361" t="s">
        <v>455</v>
      </c>
      <c r="D129" s="362"/>
      <c r="E129" s="363"/>
      <c r="F129" s="363"/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63"/>
      <c r="R129" s="363">
        <v>1</v>
      </c>
      <c r="S129" s="363"/>
      <c r="T129" s="363"/>
      <c r="U129" s="363"/>
      <c r="V129" s="363"/>
      <c r="W129" s="363"/>
      <c r="X129" s="363"/>
      <c r="Y129" s="363"/>
      <c r="Z129" s="363"/>
      <c r="AA129" s="363"/>
      <c r="AB129" s="363"/>
      <c r="AC129" s="363"/>
      <c r="AD129" s="363"/>
      <c r="AE129" s="363"/>
      <c r="AF129" s="363"/>
      <c r="AG129" s="363"/>
      <c r="AH129" s="364">
        <v>1</v>
      </c>
    </row>
    <row r="130" spans="1:34">
      <c r="A130" s="360"/>
      <c r="B130" s="360"/>
      <c r="C130" s="361" t="s">
        <v>452</v>
      </c>
      <c r="D130" s="362"/>
      <c r="E130" s="363"/>
      <c r="F130" s="363"/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63"/>
      <c r="R130" s="363"/>
      <c r="S130" s="363"/>
      <c r="T130" s="363"/>
      <c r="U130" s="363"/>
      <c r="V130" s="363"/>
      <c r="W130" s="363"/>
      <c r="X130" s="363"/>
      <c r="Y130" s="363"/>
      <c r="Z130" s="363"/>
      <c r="AA130" s="363"/>
      <c r="AB130" s="363"/>
      <c r="AC130" s="363"/>
      <c r="AD130" s="363"/>
      <c r="AE130" s="363"/>
      <c r="AF130" s="363">
        <v>2</v>
      </c>
      <c r="AG130" s="363">
        <v>2</v>
      </c>
      <c r="AH130" s="364">
        <v>4</v>
      </c>
    </row>
    <row r="131" spans="1:34">
      <c r="A131" s="360"/>
      <c r="B131" s="367" t="s">
        <v>618</v>
      </c>
      <c r="C131" s="368"/>
      <c r="D131" s="369"/>
      <c r="E131" s="370"/>
      <c r="F131" s="370"/>
      <c r="G131" s="370"/>
      <c r="H131" s="370"/>
      <c r="I131" s="370"/>
      <c r="J131" s="370"/>
      <c r="K131" s="370"/>
      <c r="L131" s="370"/>
      <c r="M131" s="370"/>
      <c r="N131" s="370"/>
      <c r="O131" s="370"/>
      <c r="P131" s="370"/>
      <c r="Q131" s="370"/>
      <c r="R131" s="370">
        <v>1</v>
      </c>
      <c r="S131" s="370"/>
      <c r="T131" s="370"/>
      <c r="U131" s="370"/>
      <c r="V131" s="370"/>
      <c r="W131" s="370"/>
      <c r="X131" s="370"/>
      <c r="Y131" s="370"/>
      <c r="Z131" s="370"/>
      <c r="AA131" s="370"/>
      <c r="AB131" s="370"/>
      <c r="AC131" s="370"/>
      <c r="AD131" s="370"/>
      <c r="AE131" s="370"/>
      <c r="AF131" s="370">
        <v>3</v>
      </c>
      <c r="AG131" s="370">
        <v>2</v>
      </c>
      <c r="AH131" s="371">
        <v>6</v>
      </c>
    </row>
    <row r="132" spans="1:34">
      <c r="A132" s="360"/>
      <c r="B132" s="356" t="s">
        <v>257</v>
      </c>
      <c r="C132" s="356" t="s">
        <v>542</v>
      </c>
      <c r="D132" s="357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  <c r="AA132" s="358"/>
      <c r="AB132" s="358"/>
      <c r="AC132" s="358"/>
      <c r="AD132" s="358"/>
      <c r="AE132" s="358"/>
      <c r="AF132" s="358">
        <v>1</v>
      </c>
      <c r="AG132" s="358"/>
      <c r="AH132" s="359">
        <v>1</v>
      </c>
    </row>
    <row r="133" spans="1:34">
      <c r="A133" s="360"/>
      <c r="B133" s="360"/>
      <c r="C133" s="361" t="s">
        <v>548</v>
      </c>
      <c r="D133" s="362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363"/>
      <c r="AA133" s="363"/>
      <c r="AB133" s="363"/>
      <c r="AC133" s="363"/>
      <c r="AD133" s="363"/>
      <c r="AE133" s="363">
        <v>1</v>
      </c>
      <c r="AF133" s="363"/>
      <c r="AG133" s="363"/>
      <c r="AH133" s="364">
        <v>1</v>
      </c>
    </row>
    <row r="134" spans="1:34">
      <c r="A134" s="360"/>
      <c r="B134" s="360"/>
      <c r="C134" s="361" t="s">
        <v>532</v>
      </c>
      <c r="D134" s="362"/>
      <c r="E134" s="363"/>
      <c r="F134" s="363"/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63"/>
      <c r="R134" s="363"/>
      <c r="S134" s="363"/>
      <c r="T134" s="363"/>
      <c r="U134" s="363"/>
      <c r="V134" s="363"/>
      <c r="W134" s="363"/>
      <c r="X134" s="363"/>
      <c r="Y134" s="363"/>
      <c r="Z134" s="363"/>
      <c r="AA134" s="363"/>
      <c r="AB134" s="363"/>
      <c r="AC134" s="363"/>
      <c r="AD134" s="363"/>
      <c r="AE134" s="363">
        <v>2</v>
      </c>
      <c r="AF134" s="363"/>
      <c r="AG134" s="363"/>
      <c r="AH134" s="364">
        <v>2</v>
      </c>
    </row>
    <row r="135" spans="1:34">
      <c r="A135" s="360"/>
      <c r="B135" s="367" t="s">
        <v>619</v>
      </c>
      <c r="C135" s="368"/>
      <c r="D135" s="369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0"/>
      <c r="P135" s="370"/>
      <c r="Q135" s="370"/>
      <c r="R135" s="370"/>
      <c r="S135" s="370"/>
      <c r="T135" s="370"/>
      <c r="U135" s="370"/>
      <c r="V135" s="370"/>
      <c r="W135" s="370"/>
      <c r="X135" s="370"/>
      <c r="Y135" s="370"/>
      <c r="Z135" s="370"/>
      <c r="AA135" s="370"/>
      <c r="AB135" s="370"/>
      <c r="AC135" s="370"/>
      <c r="AD135" s="370"/>
      <c r="AE135" s="370">
        <v>3</v>
      </c>
      <c r="AF135" s="370">
        <v>1</v>
      </c>
      <c r="AG135" s="370"/>
      <c r="AH135" s="371">
        <v>4</v>
      </c>
    </row>
    <row r="136" spans="1:34">
      <c r="A136" s="360"/>
      <c r="B136" s="356" t="s">
        <v>258</v>
      </c>
      <c r="C136" s="356" t="s">
        <v>258</v>
      </c>
      <c r="D136" s="357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>
        <v>1</v>
      </c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  <c r="AA136" s="358"/>
      <c r="AB136" s="358">
        <v>1</v>
      </c>
      <c r="AC136" s="358"/>
      <c r="AD136" s="358"/>
      <c r="AE136" s="358"/>
      <c r="AF136" s="358"/>
      <c r="AG136" s="358"/>
      <c r="AH136" s="359">
        <v>2</v>
      </c>
    </row>
    <row r="137" spans="1:34">
      <c r="A137" s="360"/>
      <c r="B137" s="360"/>
      <c r="C137" s="361" t="s">
        <v>475</v>
      </c>
      <c r="D137" s="362"/>
      <c r="E137" s="363"/>
      <c r="F137" s="363"/>
      <c r="G137" s="363"/>
      <c r="H137" s="363"/>
      <c r="I137" s="363"/>
      <c r="J137" s="363"/>
      <c r="K137" s="363"/>
      <c r="L137" s="363"/>
      <c r="M137" s="363"/>
      <c r="N137" s="363"/>
      <c r="O137" s="363"/>
      <c r="P137" s="363"/>
      <c r="Q137" s="363"/>
      <c r="R137" s="363"/>
      <c r="S137" s="363"/>
      <c r="T137" s="363"/>
      <c r="U137" s="363"/>
      <c r="V137" s="363"/>
      <c r="W137" s="363"/>
      <c r="X137" s="363"/>
      <c r="Y137" s="363">
        <v>1</v>
      </c>
      <c r="Z137" s="363"/>
      <c r="AA137" s="363"/>
      <c r="AB137" s="363"/>
      <c r="AC137" s="363"/>
      <c r="AD137" s="363"/>
      <c r="AE137" s="363"/>
      <c r="AF137" s="363"/>
      <c r="AG137" s="363"/>
      <c r="AH137" s="364">
        <v>1</v>
      </c>
    </row>
    <row r="138" spans="1:34">
      <c r="A138" s="360"/>
      <c r="B138" s="367" t="s">
        <v>620</v>
      </c>
      <c r="C138" s="368"/>
      <c r="D138" s="369"/>
      <c r="E138" s="370"/>
      <c r="F138" s="370"/>
      <c r="G138" s="370"/>
      <c r="H138" s="370"/>
      <c r="I138" s="370"/>
      <c r="J138" s="370"/>
      <c r="K138" s="370"/>
      <c r="L138" s="370"/>
      <c r="M138" s="370"/>
      <c r="N138" s="370"/>
      <c r="O138" s="370">
        <v>1</v>
      </c>
      <c r="P138" s="370"/>
      <c r="Q138" s="370"/>
      <c r="R138" s="370"/>
      <c r="S138" s="370"/>
      <c r="T138" s="370"/>
      <c r="U138" s="370"/>
      <c r="V138" s="370"/>
      <c r="W138" s="370"/>
      <c r="X138" s="370"/>
      <c r="Y138" s="370">
        <v>1</v>
      </c>
      <c r="Z138" s="370"/>
      <c r="AA138" s="370"/>
      <c r="AB138" s="370">
        <v>1</v>
      </c>
      <c r="AC138" s="370"/>
      <c r="AD138" s="370"/>
      <c r="AE138" s="370"/>
      <c r="AF138" s="370"/>
      <c r="AG138" s="370"/>
      <c r="AH138" s="371">
        <v>3</v>
      </c>
    </row>
    <row r="139" spans="1:34">
      <c r="A139" s="360"/>
      <c r="B139" s="356" t="s">
        <v>260</v>
      </c>
      <c r="C139" s="356" t="s">
        <v>430</v>
      </c>
      <c r="D139" s="357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>
        <v>1</v>
      </c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  <c r="AA139" s="358"/>
      <c r="AB139" s="358"/>
      <c r="AC139" s="358"/>
      <c r="AD139" s="358"/>
      <c r="AE139" s="358"/>
      <c r="AF139" s="358"/>
      <c r="AG139" s="358"/>
      <c r="AH139" s="359">
        <v>1</v>
      </c>
    </row>
    <row r="140" spans="1:34">
      <c r="A140" s="360"/>
      <c r="B140" s="360"/>
      <c r="C140" s="361" t="s">
        <v>438</v>
      </c>
      <c r="D140" s="362"/>
      <c r="E140" s="363"/>
      <c r="F140" s="363"/>
      <c r="G140" s="363"/>
      <c r="H140" s="363"/>
      <c r="I140" s="363"/>
      <c r="J140" s="363"/>
      <c r="K140" s="363"/>
      <c r="L140" s="363"/>
      <c r="M140" s="363"/>
      <c r="N140" s="363"/>
      <c r="O140" s="363"/>
      <c r="P140" s="363">
        <v>1</v>
      </c>
      <c r="Q140" s="363"/>
      <c r="R140" s="363"/>
      <c r="S140" s="363"/>
      <c r="T140" s="363"/>
      <c r="U140" s="363"/>
      <c r="V140" s="363"/>
      <c r="W140" s="363"/>
      <c r="X140" s="363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4">
        <v>1</v>
      </c>
    </row>
    <row r="141" spans="1:34">
      <c r="A141" s="360"/>
      <c r="B141" s="367" t="s">
        <v>621</v>
      </c>
      <c r="C141" s="368"/>
      <c r="D141" s="369"/>
      <c r="E141" s="370"/>
      <c r="F141" s="370"/>
      <c r="G141" s="370"/>
      <c r="H141" s="370"/>
      <c r="I141" s="370"/>
      <c r="J141" s="370"/>
      <c r="K141" s="370"/>
      <c r="L141" s="370"/>
      <c r="M141" s="370"/>
      <c r="N141" s="370">
        <v>1</v>
      </c>
      <c r="O141" s="370"/>
      <c r="P141" s="370">
        <v>1</v>
      </c>
      <c r="Q141" s="370"/>
      <c r="R141" s="370"/>
      <c r="S141" s="370"/>
      <c r="T141" s="370"/>
      <c r="U141" s="370"/>
      <c r="V141" s="370"/>
      <c r="W141" s="370"/>
      <c r="X141" s="370"/>
      <c r="Y141" s="370"/>
      <c r="Z141" s="370"/>
      <c r="AA141" s="370"/>
      <c r="AB141" s="370"/>
      <c r="AC141" s="370"/>
      <c r="AD141" s="370"/>
      <c r="AE141" s="370"/>
      <c r="AF141" s="370"/>
      <c r="AG141" s="370"/>
      <c r="AH141" s="371">
        <v>2</v>
      </c>
    </row>
    <row r="142" spans="1:34">
      <c r="A142" s="360"/>
      <c r="B142" s="356" t="s">
        <v>261</v>
      </c>
      <c r="C142" s="356" t="s">
        <v>261</v>
      </c>
      <c r="D142" s="357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>
        <v>1</v>
      </c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  <c r="AA142" s="358"/>
      <c r="AB142" s="358"/>
      <c r="AC142" s="358"/>
      <c r="AD142" s="358"/>
      <c r="AE142" s="358"/>
      <c r="AF142" s="358"/>
      <c r="AG142" s="358"/>
      <c r="AH142" s="359">
        <v>1</v>
      </c>
    </row>
    <row r="143" spans="1:34">
      <c r="A143" s="360"/>
      <c r="B143" s="367" t="s">
        <v>622</v>
      </c>
      <c r="C143" s="368"/>
      <c r="D143" s="369"/>
      <c r="E143" s="370"/>
      <c r="F143" s="370"/>
      <c r="G143" s="370"/>
      <c r="H143" s="370"/>
      <c r="I143" s="370"/>
      <c r="J143" s="370"/>
      <c r="K143" s="370"/>
      <c r="L143" s="370"/>
      <c r="M143" s="370"/>
      <c r="N143" s="370">
        <v>1</v>
      </c>
      <c r="O143" s="370"/>
      <c r="P143" s="370"/>
      <c r="Q143" s="370"/>
      <c r="R143" s="370"/>
      <c r="S143" s="370"/>
      <c r="T143" s="370"/>
      <c r="U143" s="370"/>
      <c r="V143" s="370"/>
      <c r="W143" s="370"/>
      <c r="X143" s="370"/>
      <c r="Y143" s="370"/>
      <c r="Z143" s="370"/>
      <c r="AA143" s="370"/>
      <c r="AB143" s="370"/>
      <c r="AC143" s="370"/>
      <c r="AD143" s="370"/>
      <c r="AE143" s="370"/>
      <c r="AF143" s="370"/>
      <c r="AG143" s="370"/>
      <c r="AH143" s="371">
        <v>1</v>
      </c>
    </row>
    <row r="144" spans="1:34">
      <c r="A144" s="360"/>
      <c r="B144" s="356" t="s">
        <v>264</v>
      </c>
      <c r="C144" s="356" t="s">
        <v>506</v>
      </c>
      <c r="D144" s="357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  <c r="AA144" s="358"/>
      <c r="AB144" s="358">
        <v>1</v>
      </c>
      <c r="AC144" s="358"/>
      <c r="AD144" s="358"/>
      <c r="AE144" s="358"/>
      <c r="AF144" s="358"/>
      <c r="AG144" s="358"/>
      <c r="AH144" s="359">
        <v>1</v>
      </c>
    </row>
    <row r="145" spans="1:34">
      <c r="A145" s="360"/>
      <c r="B145" s="367" t="s">
        <v>623</v>
      </c>
      <c r="C145" s="368"/>
      <c r="D145" s="369"/>
      <c r="E145" s="370"/>
      <c r="F145" s="370"/>
      <c r="G145" s="370"/>
      <c r="H145" s="370"/>
      <c r="I145" s="370"/>
      <c r="J145" s="370"/>
      <c r="K145" s="370"/>
      <c r="L145" s="370"/>
      <c r="M145" s="370"/>
      <c r="N145" s="370"/>
      <c r="O145" s="370"/>
      <c r="P145" s="370"/>
      <c r="Q145" s="370"/>
      <c r="R145" s="370"/>
      <c r="S145" s="370"/>
      <c r="T145" s="370"/>
      <c r="U145" s="370"/>
      <c r="V145" s="370"/>
      <c r="W145" s="370"/>
      <c r="X145" s="370"/>
      <c r="Y145" s="370"/>
      <c r="Z145" s="370"/>
      <c r="AA145" s="370"/>
      <c r="AB145" s="370">
        <v>1</v>
      </c>
      <c r="AC145" s="370"/>
      <c r="AD145" s="370"/>
      <c r="AE145" s="370"/>
      <c r="AF145" s="370"/>
      <c r="AG145" s="370"/>
      <c r="AH145" s="371">
        <v>1</v>
      </c>
    </row>
    <row r="146" spans="1:34">
      <c r="A146" s="360"/>
      <c r="B146" s="356" t="s">
        <v>265</v>
      </c>
      <c r="C146" s="356" t="s">
        <v>513</v>
      </c>
      <c r="D146" s="357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>
        <v>1</v>
      </c>
      <c r="R146" s="358"/>
      <c r="S146" s="358"/>
      <c r="T146" s="358"/>
      <c r="U146" s="358"/>
      <c r="V146" s="358"/>
      <c r="W146" s="358"/>
      <c r="X146" s="358"/>
      <c r="Y146" s="358"/>
      <c r="Z146" s="358"/>
      <c r="AA146" s="358"/>
      <c r="AB146" s="358"/>
      <c r="AC146" s="358"/>
      <c r="AD146" s="358"/>
      <c r="AE146" s="358"/>
      <c r="AF146" s="358"/>
      <c r="AG146" s="358"/>
      <c r="AH146" s="359">
        <v>1</v>
      </c>
    </row>
    <row r="147" spans="1:34">
      <c r="A147" s="360"/>
      <c r="B147" s="367" t="s">
        <v>624</v>
      </c>
      <c r="C147" s="368"/>
      <c r="D147" s="369"/>
      <c r="E147" s="370"/>
      <c r="F147" s="370"/>
      <c r="G147" s="370"/>
      <c r="H147" s="370"/>
      <c r="I147" s="370"/>
      <c r="J147" s="370"/>
      <c r="K147" s="370"/>
      <c r="L147" s="370"/>
      <c r="M147" s="370"/>
      <c r="N147" s="370"/>
      <c r="O147" s="370"/>
      <c r="P147" s="370"/>
      <c r="Q147" s="370">
        <v>1</v>
      </c>
      <c r="R147" s="370"/>
      <c r="S147" s="370"/>
      <c r="T147" s="370"/>
      <c r="U147" s="370"/>
      <c r="V147" s="370"/>
      <c r="W147" s="370"/>
      <c r="X147" s="370"/>
      <c r="Y147" s="370"/>
      <c r="Z147" s="370"/>
      <c r="AA147" s="370"/>
      <c r="AB147" s="370"/>
      <c r="AC147" s="370"/>
      <c r="AD147" s="370"/>
      <c r="AE147" s="370"/>
      <c r="AF147" s="370"/>
      <c r="AG147" s="370"/>
      <c r="AH147" s="371">
        <v>1</v>
      </c>
    </row>
    <row r="148" spans="1:34">
      <c r="A148" s="360"/>
      <c r="B148" s="356" t="s">
        <v>263</v>
      </c>
      <c r="C148" s="356" t="s">
        <v>32</v>
      </c>
      <c r="D148" s="357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  <c r="AA148" s="358"/>
      <c r="AB148" s="358"/>
      <c r="AC148" s="358"/>
      <c r="AD148" s="358"/>
      <c r="AE148" s="358"/>
      <c r="AF148" s="358"/>
      <c r="AG148" s="358">
        <v>1</v>
      </c>
      <c r="AH148" s="359">
        <v>1</v>
      </c>
    </row>
    <row r="149" spans="1:34">
      <c r="A149" s="360"/>
      <c r="B149" s="367" t="s">
        <v>625</v>
      </c>
      <c r="C149" s="368"/>
      <c r="D149" s="369"/>
      <c r="E149" s="370"/>
      <c r="F149" s="370"/>
      <c r="G149" s="370"/>
      <c r="H149" s="370"/>
      <c r="I149" s="370"/>
      <c r="J149" s="370"/>
      <c r="K149" s="370"/>
      <c r="L149" s="370"/>
      <c r="M149" s="370"/>
      <c r="N149" s="370"/>
      <c r="O149" s="370"/>
      <c r="P149" s="370"/>
      <c r="Q149" s="370"/>
      <c r="R149" s="370"/>
      <c r="S149" s="370"/>
      <c r="T149" s="370"/>
      <c r="U149" s="370"/>
      <c r="V149" s="370"/>
      <c r="W149" s="370"/>
      <c r="X149" s="370"/>
      <c r="Y149" s="370"/>
      <c r="Z149" s="370"/>
      <c r="AA149" s="370"/>
      <c r="AB149" s="370"/>
      <c r="AC149" s="370"/>
      <c r="AD149" s="370"/>
      <c r="AE149" s="370"/>
      <c r="AF149" s="370"/>
      <c r="AG149" s="370">
        <v>1</v>
      </c>
      <c r="AH149" s="371">
        <v>1</v>
      </c>
    </row>
    <row r="150" spans="1:34">
      <c r="A150" s="372" t="s">
        <v>626</v>
      </c>
      <c r="B150" s="373"/>
      <c r="C150" s="373"/>
      <c r="D150" s="374"/>
      <c r="E150" s="375">
        <v>1</v>
      </c>
      <c r="F150" s="375"/>
      <c r="G150" s="375"/>
      <c r="H150" s="375"/>
      <c r="I150" s="375"/>
      <c r="J150" s="375"/>
      <c r="K150" s="375"/>
      <c r="L150" s="375"/>
      <c r="M150" s="375"/>
      <c r="N150" s="375">
        <v>2</v>
      </c>
      <c r="O150" s="375">
        <v>1</v>
      </c>
      <c r="P150" s="375">
        <v>1</v>
      </c>
      <c r="Q150" s="375">
        <v>1</v>
      </c>
      <c r="R150" s="375">
        <v>1</v>
      </c>
      <c r="S150" s="375"/>
      <c r="T150" s="375"/>
      <c r="U150" s="375">
        <v>1</v>
      </c>
      <c r="V150" s="375"/>
      <c r="W150" s="375"/>
      <c r="X150" s="375"/>
      <c r="Y150" s="375">
        <v>1</v>
      </c>
      <c r="Z150" s="375"/>
      <c r="AA150" s="375"/>
      <c r="AB150" s="375">
        <v>3</v>
      </c>
      <c r="AC150" s="375">
        <v>3</v>
      </c>
      <c r="AD150" s="375">
        <v>1</v>
      </c>
      <c r="AE150" s="375">
        <v>3</v>
      </c>
      <c r="AF150" s="375">
        <v>7</v>
      </c>
      <c r="AG150" s="375">
        <v>4</v>
      </c>
      <c r="AH150" s="376">
        <v>30</v>
      </c>
    </row>
    <row r="151" spans="1:34">
      <c r="A151" s="356" t="s">
        <v>58</v>
      </c>
      <c r="B151" s="356" t="s">
        <v>58</v>
      </c>
      <c r="C151" s="356" t="s">
        <v>58</v>
      </c>
      <c r="D151" s="357"/>
      <c r="E151" s="358"/>
      <c r="F151" s="358">
        <v>1</v>
      </c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  <c r="AA151" s="358"/>
      <c r="AB151" s="358"/>
      <c r="AC151" s="358"/>
      <c r="AD151" s="358"/>
      <c r="AE151" s="358"/>
      <c r="AF151" s="358"/>
      <c r="AG151" s="358"/>
      <c r="AH151" s="359">
        <v>1</v>
      </c>
    </row>
    <row r="152" spans="1:34">
      <c r="A152" s="360"/>
      <c r="B152" s="360"/>
      <c r="C152" s="361" t="s">
        <v>388</v>
      </c>
      <c r="D152" s="362"/>
      <c r="E152" s="363">
        <v>1</v>
      </c>
      <c r="F152" s="363"/>
      <c r="G152" s="363"/>
      <c r="H152" s="363">
        <v>1</v>
      </c>
      <c r="I152" s="363"/>
      <c r="J152" s="363"/>
      <c r="K152" s="363"/>
      <c r="L152" s="363"/>
      <c r="M152" s="363"/>
      <c r="N152" s="363"/>
      <c r="O152" s="363"/>
      <c r="P152" s="363"/>
      <c r="Q152" s="363"/>
      <c r="R152" s="363"/>
      <c r="S152" s="363"/>
      <c r="T152" s="363"/>
      <c r="U152" s="363"/>
      <c r="V152" s="363"/>
      <c r="W152" s="363"/>
      <c r="X152" s="363"/>
      <c r="Y152" s="363"/>
      <c r="Z152" s="363"/>
      <c r="AA152" s="363"/>
      <c r="AB152" s="363"/>
      <c r="AC152" s="363"/>
      <c r="AD152" s="363"/>
      <c r="AE152" s="363"/>
      <c r="AF152" s="363"/>
      <c r="AG152" s="363"/>
      <c r="AH152" s="364">
        <v>2</v>
      </c>
    </row>
    <row r="153" spans="1:34">
      <c r="A153" s="360"/>
      <c r="B153" s="360"/>
      <c r="C153" s="361" t="s">
        <v>538</v>
      </c>
      <c r="D153" s="362"/>
      <c r="E153" s="363"/>
      <c r="F153" s="363"/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63"/>
      <c r="R153" s="363"/>
      <c r="S153" s="363"/>
      <c r="T153" s="363"/>
      <c r="U153" s="363"/>
      <c r="V153" s="363"/>
      <c r="W153" s="363"/>
      <c r="X153" s="363"/>
      <c r="Y153" s="363"/>
      <c r="Z153" s="363"/>
      <c r="AA153" s="363"/>
      <c r="AB153" s="363"/>
      <c r="AC153" s="363"/>
      <c r="AD153" s="363"/>
      <c r="AE153" s="363">
        <v>1</v>
      </c>
      <c r="AF153" s="363"/>
      <c r="AG153" s="363"/>
      <c r="AH153" s="364">
        <v>1</v>
      </c>
    </row>
    <row r="154" spans="1:34">
      <c r="A154" s="360"/>
      <c r="B154" s="360"/>
      <c r="C154" s="361" t="s">
        <v>433</v>
      </c>
      <c r="D154" s="362"/>
      <c r="E154" s="363"/>
      <c r="F154" s="363"/>
      <c r="G154" s="363"/>
      <c r="H154" s="363"/>
      <c r="I154" s="363"/>
      <c r="J154" s="363"/>
      <c r="K154" s="363"/>
      <c r="L154" s="363"/>
      <c r="M154" s="363"/>
      <c r="N154" s="363"/>
      <c r="O154" s="363">
        <v>1</v>
      </c>
      <c r="P154" s="363"/>
      <c r="Q154" s="363"/>
      <c r="R154" s="363"/>
      <c r="S154" s="363"/>
      <c r="T154" s="363"/>
      <c r="U154" s="363"/>
      <c r="V154" s="363"/>
      <c r="W154" s="363"/>
      <c r="X154" s="363"/>
      <c r="Y154" s="363"/>
      <c r="Z154" s="363"/>
      <c r="AA154" s="363"/>
      <c r="AB154" s="363"/>
      <c r="AC154" s="363"/>
      <c r="AD154" s="363"/>
      <c r="AE154" s="363"/>
      <c r="AF154" s="363"/>
      <c r="AG154" s="363"/>
      <c r="AH154" s="364">
        <v>1</v>
      </c>
    </row>
    <row r="155" spans="1:34">
      <c r="A155" s="360"/>
      <c r="B155" s="367" t="s">
        <v>627</v>
      </c>
      <c r="C155" s="368"/>
      <c r="D155" s="369"/>
      <c r="E155" s="370">
        <v>1</v>
      </c>
      <c r="F155" s="370">
        <v>1</v>
      </c>
      <c r="G155" s="370"/>
      <c r="H155" s="370">
        <v>1</v>
      </c>
      <c r="I155" s="370"/>
      <c r="J155" s="370"/>
      <c r="K155" s="370"/>
      <c r="L155" s="370"/>
      <c r="M155" s="370"/>
      <c r="N155" s="370"/>
      <c r="O155" s="370">
        <v>1</v>
      </c>
      <c r="P155" s="370"/>
      <c r="Q155" s="370"/>
      <c r="R155" s="370"/>
      <c r="S155" s="370"/>
      <c r="T155" s="370"/>
      <c r="U155" s="370"/>
      <c r="V155" s="370"/>
      <c r="W155" s="370"/>
      <c r="X155" s="370"/>
      <c r="Y155" s="370"/>
      <c r="Z155" s="370"/>
      <c r="AA155" s="370"/>
      <c r="AB155" s="370"/>
      <c r="AC155" s="370"/>
      <c r="AD155" s="370"/>
      <c r="AE155" s="370">
        <v>1</v>
      </c>
      <c r="AF155" s="370"/>
      <c r="AG155" s="370"/>
      <c r="AH155" s="371">
        <v>5</v>
      </c>
    </row>
    <row r="156" spans="1:34">
      <c r="A156" s="360"/>
      <c r="B156" s="356" t="s">
        <v>295</v>
      </c>
      <c r="C156" s="356" t="s">
        <v>547</v>
      </c>
      <c r="D156" s="357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  <c r="AA156" s="358"/>
      <c r="AB156" s="358"/>
      <c r="AC156" s="358"/>
      <c r="AD156" s="358"/>
      <c r="AE156" s="358">
        <v>1</v>
      </c>
      <c r="AF156" s="358"/>
      <c r="AG156" s="358"/>
      <c r="AH156" s="359">
        <v>1</v>
      </c>
    </row>
    <row r="157" spans="1:34">
      <c r="A157" s="360"/>
      <c r="B157" s="360"/>
      <c r="C157" s="361" t="s">
        <v>514</v>
      </c>
      <c r="D157" s="362"/>
      <c r="E157" s="363"/>
      <c r="F157" s="363"/>
      <c r="G157" s="363"/>
      <c r="H157" s="363"/>
      <c r="I157" s="363"/>
      <c r="J157" s="363"/>
      <c r="K157" s="363"/>
      <c r="L157" s="363"/>
      <c r="M157" s="363"/>
      <c r="N157" s="363"/>
      <c r="O157" s="363"/>
      <c r="P157" s="363"/>
      <c r="Q157" s="363"/>
      <c r="R157" s="363"/>
      <c r="S157" s="363"/>
      <c r="T157" s="363"/>
      <c r="U157" s="363"/>
      <c r="V157" s="363"/>
      <c r="W157" s="363"/>
      <c r="X157" s="363"/>
      <c r="Y157" s="363"/>
      <c r="Z157" s="363"/>
      <c r="AA157" s="363"/>
      <c r="AB157" s="363"/>
      <c r="AC157" s="363"/>
      <c r="AD157" s="363">
        <v>1</v>
      </c>
      <c r="AE157" s="363">
        <v>2</v>
      </c>
      <c r="AF157" s="363"/>
      <c r="AG157" s="363"/>
      <c r="AH157" s="364">
        <v>3</v>
      </c>
    </row>
    <row r="158" spans="1:34">
      <c r="A158" s="360"/>
      <c r="B158" s="367" t="s">
        <v>628</v>
      </c>
      <c r="C158" s="368"/>
      <c r="D158" s="369"/>
      <c r="E158" s="370"/>
      <c r="F158" s="370"/>
      <c r="G158" s="370"/>
      <c r="H158" s="370"/>
      <c r="I158" s="370"/>
      <c r="J158" s="370"/>
      <c r="K158" s="370"/>
      <c r="L158" s="370"/>
      <c r="M158" s="370"/>
      <c r="N158" s="370"/>
      <c r="O158" s="370"/>
      <c r="P158" s="370"/>
      <c r="Q158" s="370"/>
      <c r="R158" s="370"/>
      <c r="S158" s="370"/>
      <c r="T158" s="370"/>
      <c r="U158" s="370"/>
      <c r="V158" s="370"/>
      <c r="W158" s="370"/>
      <c r="X158" s="370"/>
      <c r="Y158" s="370"/>
      <c r="Z158" s="370"/>
      <c r="AA158" s="370"/>
      <c r="AB158" s="370"/>
      <c r="AC158" s="370"/>
      <c r="AD158" s="370">
        <v>1</v>
      </c>
      <c r="AE158" s="370">
        <v>3</v>
      </c>
      <c r="AF158" s="370"/>
      <c r="AG158" s="370"/>
      <c r="AH158" s="371">
        <v>4</v>
      </c>
    </row>
    <row r="159" spans="1:34">
      <c r="A159" s="360"/>
      <c r="B159" s="356" t="s">
        <v>296</v>
      </c>
      <c r="C159" s="356" t="s">
        <v>350</v>
      </c>
      <c r="D159" s="357"/>
      <c r="E159" s="358"/>
      <c r="F159" s="358">
        <v>1</v>
      </c>
      <c r="G159" s="358"/>
      <c r="H159" s="358"/>
      <c r="I159" s="358"/>
      <c r="J159" s="358"/>
      <c r="K159" s="358"/>
      <c r="L159" s="358">
        <v>1</v>
      </c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  <c r="AA159" s="358"/>
      <c r="AB159" s="358"/>
      <c r="AC159" s="358"/>
      <c r="AD159" s="358"/>
      <c r="AE159" s="358"/>
      <c r="AF159" s="358"/>
      <c r="AG159" s="358"/>
      <c r="AH159" s="359">
        <v>2</v>
      </c>
    </row>
    <row r="160" spans="1:34">
      <c r="A160" s="360"/>
      <c r="B160" s="367" t="s">
        <v>629</v>
      </c>
      <c r="C160" s="368"/>
      <c r="D160" s="369"/>
      <c r="E160" s="370"/>
      <c r="F160" s="370">
        <v>1</v>
      </c>
      <c r="G160" s="370"/>
      <c r="H160" s="370"/>
      <c r="I160" s="370"/>
      <c r="J160" s="370"/>
      <c r="K160" s="370"/>
      <c r="L160" s="370">
        <v>1</v>
      </c>
      <c r="M160" s="370"/>
      <c r="N160" s="370"/>
      <c r="O160" s="370"/>
      <c r="P160" s="370"/>
      <c r="Q160" s="370"/>
      <c r="R160" s="370"/>
      <c r="S160" s="370"/>
      <c r="T160" s="370"/>
      <c r="U160" s="370"/>
      <c r="V160" s="370"/>
      <c r="W160" s="370"/>
      <c r="X160" s="370"/>
      <c r="Y160" s="370"/>
      <c r="Z160" s="370"/>
      <c r="AA160" s="370"/>
      <c r="AB160" s="370"/>
      <c r="AC160" s="370"/>
      <c r="AD160" s="370"/>
      <c r="AE160" s="370"/>
      <c r="AF160" s="370"/>
      <c r="AG160" s="370"/>
      <c r="AH160" s="371">
        <v>2</v>
      </c>
    </row>
    <row r="161" spans="1:34">
      <c r="A161" s="372" t="s">
        <v>627</v>
      </c>
      <c r="B161" s="373"/>
      <c r="C161" s="373"/>
      <c r="D161" s="374"/>
      <c r="E161" s="375">
        <v>1</v>
      </c>
      <c r="F161" s="375">
        <v>2</v>
      </c>
      <c r="G161" s="375"/>
      <c r="H161" s="375">
        <v>1</v>
      </c>
      <c r="I161" s="375"/>
      <c r="J161" s="375"/>
      <c r="K161" s="375"/>
      <c r="L161" s="375">
        <v>1</v>
      </c>
      <c r="M161" s="375"/>
      <c r="N161" s="375"/>
      <c r="O161" s="375">
        <v>1</v>
      </c>
      <c r="P161" s="375"/>
      <c r="Q161" s="375"/>
      <c r="R161" s="375"/>
      <c r="S161" s="375"/>
      <c r="T161" s="375"/>
      <c r="U161" s="375"/>
      <c r="V161" s="375"/>
      <c r="W161" s="375"/>
      <c r="X161" s="375"/>
      <c r="Y161" s="375"/>
      <c r="Z161" s="375"/>
      <c r="AA161" s="375"/>
      <c r="AB161" s="375"/>
      <c r="AC161" s="375"/>
      <c r="AD161" s="375">
        <v>1</v>
      </c>
      <c r="AE161" s="375">
        <v>4</v>
      </c>
      <c r="AF161" s="375"/>
      <c r="AG161" s="375"/>
      <c r="AH161" s="376">
        <v>11</v>
      </c>
    </row>
    <row r="162" spans="1:34">
      <c r="A162" s="356" t="s">
        <v>27</v>
      </c>
      <c r="B162" s="356" t="s">
        <v>255</v>
      </c>
      <c r="C162" s="356" t="s">
        <v>442</v>
      </c>
      <c r="D162" s="357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>
        <v>1</v>
      </c>
      <c r="R162" s="358"/>
      <c r="S162" s="358"/>
      <c r="T162" s="358"/>
      <c r="U162" s="358"/>
      <c r="V162" s="358"/>
      <c r="W162" s="358"/>
      <c r="X162" s="358"/>
      <c r="Y162" s="358"/>
      <c r="Z162" s="358"/>
      <c r="AA162" s="358"/>
      <c r="AB162" s="358"/>
      <c r="AC162" s="358"/>
      <c r="AD162" s="358"/>
      <c r="AE162" s="358"/>
      <c r="AF162" s="358"/>
      <c r="AG162" s="358"/>
      <c r="AH162" s="359">
        <v>1</v>
      </c>
    </row>
    <row r="163" spans="1:34">
      <c r="A163" s="360"/>
      <c r="B163" s="360"/>
      <c r="C163" s="361" t="s">
        <v>448</v>
      </c>
      <c r="D163" s="362"/>
      <c r="E163" s="363"/>
      <c r="F163" s="363"/>
      <c r="G163" s="363"/>
      <c r="H163" s="363"/>
      <c r="I163" s="363"/>
      <c r="J163" s="363"/>
      <c r="K163" s="363"/>
      <c r="L163" s="363"/>
      <c r="M163" s="363"/>
      <c r="N163" s="363"/>
      <c r="O163" s="363"/>
      <c r="P163" s="363"/>
      <c r="Q163" s="363"/>
      <c r="R163" s="363">
        <v>4</v>
      </c>
      <c r="S163" s="363"/>
      <c r="T163" s="363">
        <v>2</v>
      </c>
      <c r="U163" s="363">
        <v>2</v>
      </c>
      <c r="V163" s="363">
        <v>2</v>
      </c>
      <c r="W163" s="363"/>
      <c r="X163" s="363"/>
      <c r="Y163" s="363"/>
      <c r="Z163" s="363"/>
      <c r="AA163" s="363"/>
      <c r="AB163" s="363"/>
      <c r="AC163" s="363"/>
      <c r="AD163" s="363"/>
      <c r="AE163" s="363"/>
      <c r="AF163" s="363"/>
      <c r="AG163" s="363"/>
      <c r="AH163" s="364">
        <v>10</v>
      </c>
    </row>
    <row r="164" spans="1:34">
      <c r="A164" s="360"/>
      <c r="B164" s="360"/>
      <c r="C164" s="361" t="s">
        <v>232</v>
      </c>
      <c r="D164" s="362"/>
      <c r="E164" s="363"/>
      <c r="F164" s="363"/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63"/>
      <c r="R164" s="363">
        <v>2</v>
      </c>
      <c r="S164" s="363">
        <v>1</v>
      </c>
      <c r="T164" s="363">
        <v>2</v>
      </c>
      <c r="U164" s="363"/>
      <c r="V164" s="363">
        <v>1</v>
      </c>
      <c r="W164" s="363"/>
      <c r="X164" s="363"/>
      <c r="Y164" s="363"/>
      <c r="Z164" s="363"/>
      <c r="AA164" s="363"/>
      <c r="AB164" s="363"/>
      <c r="AC164" s="363"/>
      <c r="AD164" s="363"/>
      <c r="AE164" s="363"/>
      <c r="AF164" s="363"/>
      <c r="AG164" s="363"/>
      <c r="AH164" s="364">
        <v>6</v>
      </c>
    </row>
    <row r="165" spans="1:34">
      <c r="A165" s="360"/>
      <c r="B165" s="367" t="s">
        <v>630</v>
      </c>
      <c r="C165" s="368"/>
      <c r="D165" s="369"/>
      <c r="E165" s="370"/>
      <c r="F165" s="370"/>
      <c r="G165" s="370"/>
      <c r="H165" s="370"/>
      <c r="I165" s="370"/>
      <c r="J165" s="370"/>
      <c r="K165" s="370"/>
      <c r="L165" s="370"/>
      <c r="M165" s="370"/>
      <c r="N165" s="370"/>
      <c r="O165" s="370"/>
      <c r="P165" s="370"/>
      <c r="Q165" s="370">
        <v>1</v>
      </c>
      <c r="R165" s="370">
        <v>6</v>
      </c>
      <c r="S165" s="370">
        <v>1</v>
      </c>
      <c r="T165" s="370">
        <v>4</v>
      </c>
      <c r="U165" s="370">
        <v>2</v>
      </c>
      <c r="V165" s="370">
        <v>3</v>
      </c>
      <c r="W165" s="370"/>
      <c r="X165" s="370"/>
      <c r="Y165" s="370"/>
      <c r="Z165" s="370"/>
      <c r="AA165" s="370"/>
      <c r="AB165" s="370"/>
      <c r="AC165" s="370"/>
      <c r="AD165" s="370"/>
      <c r="AE165" s="370"/>
      <c r="AF165" s="370"/>
      <c r="AG165" s="370"/>
      <c r="AH165" s="371">
        <v>17</v>
      </c>
    </row>
    <row r="166" spans="1:34">
      <c r="A166" s="360"/>
      <c r="B166" s="356" t="s">
        <v>161</v>
      </c>
      <c r="C166" s="356" t="s">
        <v>434</v>
      </c>
      <c r="D166" s="357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>
        <v>1</v>
      </c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  <c r="AA166" s="358"/>
      <c r="AB166" s="358"/>
      <c r="AC166" s="358"/>
      <c r="AD166" s="358">
        <v>1</v>
      </c>
      <c r="AE166" s="358"/>
      <c r="AF166" s="358"/>
      <c r="AG166" s="358"/>
      <c r="AH166" s="359">
        <v>2</v>
      </c>
    </row>
    <row r="167" spans="1:34">
      <c r="A167" s="360"/>
      <c r="B167" s="360"/>
      <c r="C167" s="361" t="s">
        <v>338</v>
      </c>
      <c r="D167" s="362"/>
      <c r="E167" s="363"/>
      <c r="F167" s="363"/>
      <c r="G167" s="363"/>
      <c r="H167" s="363"/>
      <c r="I167" s="363">
        <v>1</v>
      </c>
      <c r="J167" s="363"/>
      <c r="K167" s="363"/>
      <c r="L167" s="363"/>
      <c r="M167" s="363"/>
      <c r="N167" s="363"/>
      <c r="O167" s="363"/>
      <c r="P167" s="363"/>
      <c r="Q167" s="363"/>
      <c r="R167" s="363"/>
      <c r="S167" s="363"/>
      <c r="T167" s="363"/>
      <c r="U167" s="363"/>
      <c r="V167" s="363"/>
      <c r="W167" s="363"/>
      <c r="X167" s="363"/>
      <c r="Y167" s="363"/>
      <c r="Z167" s="363"/>
      <c r="AA167" s="363"/>
      <c r="AB167" s="363"/>
      <c r="AC167" s="363"/>
      <c r="AD167" s="363"/>
      <c r="AE167" s="363"/>
      <c r="AF167" s="363"/>
      <c r="AG167" s="363"/>
      <c r="AH167" s="364">
        <v>1</v>
      </c>
    </row>
    <row r="168" spans="1:34">
      <c r="A168" s="360"/>
      <c r="B168" s="367" t="s">
        <v>631</v>
      </c>
      <c r="C168" s="368"/>
      <c r="D168" s="369"/>
      <c r="E168" s="370"/>
      <c r="F168" s="370"/>
      <c r="G168" s="370"/>
      <c r="H168" s="370"/>
      <c r="I168" s="370">
        <v>1</v>
      </c>
      <c r="J168" s="370"/>
      <c r="K168" s="370"/>
      <c r="L168" s="370"/>
      <c r="M168" s="370"/>
      <c r="N168" s="370"/>
      <c r="O168" s="370">
        <v>1</v>
      </c>
      <c r="P168" s="370"/>
      <c r="Q168" s="370"/>
      <c r="R168" s="370"/>
      <c r="S168" s="370"/>
      <c r="T168" s="370"/>
      <c r="U168" s="370"/>
      <c r="V168" s="370"/>
      <c r="W168" s="370"/>
      <c r="X168" s="370"/>
      <c r="Y168" s="370"/>
      <c r="Z168" s="370"/>
      <c r="AA168" s="370"/>
      <c r="AB168" s="370"/>
      <c r="AC168" s="370"/>
      <c r="AD168" s="370">
        <v>1</v>
      </c>
      <c r="AE168" s="370"/>
      <c r="AF168" s="370"/>
      <c r="AG168" s="370"/>
      <c r="AH168" s="371">
        <v>3</v>
      </c>
    </row>
    <row r="169" spans="1:34">
      <c r="A169" s="360"/>
      <c r="B169" s="356" t="s">
        <v>182</v>
      </c>
      <c r="C169" s="356" t="s">
        <v>423</v>
      </c>
      <c r="D169" s="357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>
        <v>1</v>
      </c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  <c r="AA169" s="358"/>
      <c r="AB169" s="358"/>
      <c r="AC169" s="358"/>
      <c r="AD169" s="358"/>
      <c r="AE169" s="358"/>
      <c r="AF169" s="358"/>
      <c r="AG169" s="358"/>
      <c r="AH169" s="359">
        <v>1</v>
      </c>
    </row>
    <row r="170" spans="1:34">
      <c r="A170" s="360"/>
      <c r="B170" s="360"/>
      <c r="C170" s="361" t="s">
        <v>406</v>
      </c>
      <c r="D170" s="362"/>
      <c r="E170" s="363"/>
      <c r="F170" s="363"/>
      <c r="G170" s="363"/>
      <c r="H170" s="363"/>
      <c r="I170" s="363"/>
      <c r="J170" s="363"/>
      <c r="K170" s="363">
        <v>1</v>
      </c>
      <c r="L170" s="363"/>
      <c r="M170" s="363"/>
      <c r="N170" s="363"/>
      <c r="O170" s="363"/>
      <c r="P170" s="363"/>
      <c r="Q170" s="363"/>
      <c r="R170" s="363"/>
      <c r="S170" s="363"/>
      <c r="T170" s="363"/>
      <c r="U170" s="363"/>
      <c r="V170" s="363"/>
      <c r="W170" s="363"/>
      <c r="X170" s="363"/>
      <c r="Y170" s="363"/>
      <c r="Z170" s="363"/>
      <c r="AA170" s="363"/>
      <c r="AB170" s="363"/>
      <c r="AC170" s="363"/>
      <c r="AD170" s="363"/>
      <c r="AE170" s="363"/>
      <c r="AF170" s="363"/>
      <c r="AG170" s="363"/>
      <c r="AH170" s="364">
        <v>1</v>
      </c>
    </row>
    <row r="171" spans="1:34">
      <c r="A171" s="360"/>
      <c r="B171" s="367" t="s">
        <v>632</v>
      </c>
      <c r="C171" s="368"/>
      <c r="D171" s="369"/>
      <c r="E171" s="370"/>
      <c r="F171" s="370"/>
      <c r="G171" s="370"/>
      <c r="H171" s="370"/>
      <c r="I171" s="370"/>
      <c r="J171" s="370"/>
      <c r="K171" s="370">
        <v>1</v>
      </c>
      <c r="L171" s="370"/>
      <c r="M171" s="370"/>
      <c r="N171" s="370">
        <v>1</v>
      </c>
      <c r="O171" s="370"/>
      <c r="P171" s="370"/>
      <c r="Q171" s="370"/>
      <c r="R171" s="370"/>
      <c r="S171" s="370"/>
      <c r="T171" s="370"/>
      <c r="U171" s="370"/>
      <c r="V171" s="370"/>
      <c r="W171" s="370"/>
      <c r="X171" s="370"/>
      <c r="Y171" s="370"/>
      <c r="Z171" s="370"/>
      <c r="AA171" s="370"/>
      <c r="AB171" s="370"/>
      <c r="AC171" s="370"/>
      <c r="AD171" s="370"/>
      <c r="AE171" s="370"/>
      <c r="AF171" s="370"/>
      <c r="AG171" s="370"/>
      <c r="AH171" s="371">
        <v>2</v>
      </c>
    </row>
    <row r="172" spans="1:34">
      <c r="A172" s="360"/>
      <c r="B172" s="356" t="s">
        <v>251</v>
      </c>
      <c r="C172" s="356" t="s">
        <v>449</v>
      </c>
      <c r="D172" s="357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>
        <v>1</v>
      </c>
      <c r="R172" s="358"/>
      <c r="S172" s="358"/>
      <c r="T172" s="358">
        <v>1</v>
      </c>
      <c r="U172" s="358"/>
      <c r="V172" s="358"/>
      <c r="W172" s="358"/>
      <c r="X172" s="358"/>
      <c r="Y172" s="358"/>
      <c r="Z172" s="358"/>
      <c r="AA172" s="358"/>
      <c r="AB172" s="358"/>
      <c r="AC172" s="358"/>
      <c r="AD172" s="358"/>
      <c r="AE172" s="358"/>
      <c r="AF172" s="358"/>
      <c r="AG172" s="358"/>
      <c r="AH172" s="359">
        <v>2</v>
      </c>
    </row>
    <row r="173" spans="1:34">
      <c r="A173" s="360"/>
      <c r="B173" s="367" t="s">
        <v>633</v>
      </c>
      <c r="C173" s="368"/>
      <c r="D173" s="369"/>
      <c r="E173" s="370"/>
      <c r="F173" s="370"/>
      <c r="G173" s="370"/>
      <c r="H173" s="370"/>
      <c r="I173" s="370"/>
      <c r="J173" s="370"/>
      <c r="K173" s="370"/>
      <c r="L173" s="370"/>
      <c r="M173" s="370"/>
      <c r="N173" s="370"/>
      <c r="O173" s="370"/>
      <c r="P173" s="370"/>
      <c r="Q173" s="370">
        <v>1</v>
      </c>
      <c r="R173" s="370"/>
      <c r="S173" s="370"/>
      <c r="T173" s="370">
        <v>1</v>
      </c>
      <c r="U173" s="370"/>
      <c r="V173" s="370"/>
      <c r="W173" s="370"/>
      <c r="X173" s="370"/>
      <c r="Y173" s="370"/>
      <c r="Z173" s="370"/>
      <c r="AA173" s="370"/>
      <c r="AB173" s="370"/>
      <c r="AC173" s="370"/>
      <c r="AD173" s="370"/>
      <c r="AE173" s="370"/>
      <c r="AF173" s="370"/>
      <c r="AG173" s="370"/>
      <c r="AH173" s="371">
        <v>2</v>
      </c>
    </row>
    <row r="174" spans="1:34">
      <c r="A174" s="360"/>
      <c r="B174" s="356" t="s">
        <v>256</v>
      </c>
      <c r="C174" s="356" t="s">
        <v>375</v>
      </c>
      <c r="D174" s="357"/>
      <c r="E174" s="358"/>
      <c r="F174" s="358"/>
      <c r="G174" s="358">
        <v>1</v>
      </c>
      <c r="H174" s="358"/>
      <c r="I174" s="358"/>
      <c r="J174" s="358"/>
      <c r="K174" s="358"/>
      <c r="L174" s="358"/>
      <c r="M174" s="358"/>
      <c r="N174" s="358"/>
      <c r="O174" s="358"/>
      <c r="P174" s="358"/>
      <c r="Q174" s="358"/>
      <c r="R174" s="358"/>
      <c r="S174" s="358"/>
      <c r="T174" s="358"/>
      <c r="U174" s="358"/>
      <c r="V174" s="358"/>
      <c r="W174" s="358"/>
      <c r="X174" s="358"/>
      <c r="Y174" s="358"/>
      <c r="Z174" s="358"/>
      <c r="AA174" s="358"/>
      <c r="AB174" s="358"/>
      <c r="AC174" s="358"/>
      <c r="AD174" s="358"/>
      <c r="AE174" s="358"/>
      <c r="AF174" s="358"/>
      <c r="AG174" s="358"/>
      <c r="AH174" s="359">
        <v>1</v>
      </c>
    </row>
    <row r="175" spans="1:34">
      <c r="A175" s="360"/>
      <c r="B175" s="367" t="s">
        <v>634</v>
      </c>
      <c r="C175" s="368"/>
      <c r="D175" s="369"/>
      <c r="E175" s="370"/>
      <c r="F175" s="370"/>
      <c r="G175" s="370">
        <v>1</v>
      </c>
      <c r="H175" s="370"/>
      <c r="I175" s="370"/>
      <c r="J175" s="370"/>
      <c r="K175" s="370"/>
      <c r="L175" s="370"/>
      <c r="M175" s="370"/>
      <c r="N175" s="370"/>
      <c r="O175" s="370"/>
      <c r="P175" s="370"/>
      <c r="Q175" s="370"/>
      <c r="R175" s="370"/>
      <c r="S175" s="370"/>
      <c r="T175" s="370"/>
      <c r="U175" s="370"/>
      <c r="V175" s="370"/>
      <c r="W175" s="370"/>
      <c r="X175" s="370"/>
      <c r="Y175" s="370"/>
      <c r="Z175" s="370"/>
      <c r="AA175" s="370"/>
      <c r="AB175" s="370"/>
      <c r="AC175" s="370"/>
      <c r="AD175" s="370"/>
      <c r="AE175" s="370"/>
      <c r="AF175" s="370"/>
      <c r="AG175" s="370"/>
      <c r="AH175" s="371">
        <v>1</v>
      </c>
    </row>
    <row r="176" spans="1:34">
      <c r="A176" s="360"/>
      <c r="B176" s="356" t="s">
        <v>249</v>
      </c>
      <c r="C176" s="356" t="s">
        <v>424</v>
      </c>
      <c r="D176" s="357"/>
      <c r="E176" s="358"/>
      <c r="F176" s="358"/>
      <c r="G176" s="358"/>
      <c r="H176" s="358"/>
      <c r="I176" s="358"/>
      <c r="J176" s="358"/>
      <c r="K176" s="358"/>
      <c r="L176" s="358"/>
      <c r="M176" s="358"/>
      <c r="N176" s="358">
        <v>1</v>
      </c>
      <c r="O176" s="358"/>
      <c r="P176" s="358"/>
      <c r="Q176" s="358"/>
      <c r="R176" s="358"/>
      <c r="S176" s="358"/>
      <c r="T176" s="358"/>
      <c r="U176" s="358"/>
      <c r="V176" s="358"/>
      <c r="W176" s="358"/>
      <c r="X176" s="358"/>
      <c r="Y176" s="358"/>
      <c r="Z176" s="358"/>
      <c r="AA176" s="358"/>
      <c r="AB176" s="358"/>
      <c r="AC176" s="358"/>
      <c r="AD176" s="358"/>
      <c r="AE176" s="358"/>
      <c r="AF176" s="358"/>
      <c r="AG176" s="358"/>
      <c r="AH176" s="359">
        <v>1</v>
      </c>
    </row>
    <row r="177" spans="1:34">
      <c r="A177" s="360"/>
      <c r="B177" s="367" t="s">
        <v>635</v>
      </c>
      <c r="C177" s="368"/>
      <c r="D177" s="369"/>
      <c r="E177" s="370"/>
      <c r="F177" s="370"/>
      <c r="G177" s="370"/>
      <c r="H177" s="370"/>
      <c r="I177" s="370"/>
      <c r="J177" s="370"/>
      <c r="K177" s="370"/>
      <c r="L177" s="370"/>
      <c r="M177" s="370"/>
      <c r="N177" s="370">
        <v>1</v>
      </c>
      <c r="O177" s="370"/>
      <c r="P177" s="370"/>
      <c r="Q177" s="370"/>
      <c r="R177" s="370"/>
      <c r="S177" s="370"/>
      <c r="T177" s="370"/>
      <c r="U177" s="370"/>
      <c r="V177" s="370"/>
      <c r="W177" s="370"/>
      <c r="X177" s="370"/>
      <c r="Y177" s="370"/>
      <c r="Z177" s="370"/>
      <c r="AA177" s="370"/>
      <c r="AB177" s="370"/>
      <c r="AC177" s="370"/>
      <c r="AD177" s="370"/>
      <c r="AE177" s="370"/>
      <c r="AF177" s="370"/>
      <c r="AG177" s="370"/>
      <c r="AH177" s="371">
        <v>1</v>
      </c>
    </row>
    <row r="178" spans="1:34">
      <c r="A178" s="372" t="s">
        <v>636</v>
      </c>
      <c r="B178" s="373"/>
      <c r="C178" s="373"/>
      <c r="D178" s="374"/>
      <c r="E178" s="375"/>
      <c r="F178" s="375"/>
      <c r="G178" s="375">
        <v>1</v>
      </c>
      <c r="H178" s="375"/>
      <c r="I178" s="375">
        <v>1</v>
      </c>
      <c r="J178" s="375"/>
      <c r="K178" s="375">
        <v>1</v>
      </c>
      <c r="L178" s="375"/>
      <c r="M178" s="375"/>
      <c r="N178" s="375">
        <v>2</v>
      </c>
      <c r="O178" s="375">
        <v>1</v>
      </c>
      <c r="P178" s="375"/>
      <c r="Q178" s="375">
        <v>2</v>
      </c>
      <c r="R178" s="375">
        <v>6</v>
      </c>
      <c r="S178" s="375">
        <v>1</v>
      </c>
      <c r="T178" s="375">
        <v>5</v>
      </c>
      <c r="U178" s="375">
        <v>2</v>
      </c>
      <c r="V178" s="375">
        <v>3</v>
      </c>
      <c r="W178" s="375"/>
      <c r="X178" s="375"/>
      <c r="Y178" s="375"/>
      <c r="Z178" s="375"/>
      <c r="AA178" s="375"/>
      <c r="AB178" s="375"/>
      <c r="AC178" s="375"/>
      <c r="AD178" s="375">
        <v>1</v>
      </c>
      <c r="AE178" s="375"/>
      <c r="AF178" s="375"/>
      <c r="AG178" s="375"/>
      <c r="AH178" s="376">
        <v>26</v>
      </c>
    </row>
    <row r="179" spans="1:34">
      <c r="A179" s="356" t="s">
        <v>35</v>
      </c>
      <c r="B179" s="356" t="s">
        <v>304</v>
      </c>
      <c r="C179" s="356" t="s">
        <v>407</v>
      </c>
      <c r="D179" s="357"/>
      <c r="E179" s="358"/>
      <c r="F179" s="358"/>
      <c r="G179" s="358"/>
      <c r="H179" s="358"/>
      <c r="I179" s="358"/>
      <c r="J179" s="358"/>
      <c r="K179" s="358">
        <v>1</v>
      </c>
      <c r="L179" s="358"/>
      <c r="M179" s="358"/>
      <c r="N179" s="358"/>
      <c r="O179" s="358"/>
      <c r="P179" s="358"/>
      <c r="Q179" s="358"/>
      <c r="R179" s="358"/>
      <c r="S179" s="358">
        <v>1</v>
      </c>
      <c r="T179" s="358"/>
      <c r="U179" s="358"/>
      <c r="V179" s="358"/>
      <c r="W179" s="358"/>
      <c r="X179" s="358"/>
      <c r="Y179" s="358"/>
      <c r="Z179" s="358"/>
      <c r="AA179" s="358"/>
      <c r="AB179" s="358"/>
      <c r="AC179" s="358"/>
      <c r="AD179" s="358"/>
      <c r="AE179" s="358"/>
      <c r="AF179" s="358"/>
      <c r="AG179" s="358"/>
      <c r="AH179" s="359">
        <v>2</v>
      </c>
    </row>
    <row r="180" spans="1:34">
      <c r="A180" s="360"/>
      <c r="B180" s="360"/>
      <c r="C180" s="361" t="s">
        <v>399</v>
      </c>
      <c r="D180" s="362"/>
      <c r="E180" s="363"/>
      <c r="F180" s="363"/>
      <c r="G180" s="363"/>
      <c r="H180" s="363"/>
      <c r="I180" s="363"/>
      <c r="J180" s="363">
        <v>1</v>
      </c>
      <c r="K180" s="363"/>
      <c r="L180" s="363">
        <v>1</v>
      </c>
      <c r="M180" s="363">
        <v>1</v>
      </c>
      <c r="N180" s="363"/>
      <c r="O180" s="363"/>
      <c r="P180" s="363"/>
      <c r="Q180" s="363"/>
      <c r="R180" s="363"/>
      <c r="S180" s="363"/>
      <c r="T180" s="363"/>
      <c r="U180" s="363"/>
      <c r="V180" s="363"/>
      <c r="W180" s="363"/>
      <c r="X180" s="363"/>
      <c r="Y180" s="363"/>
      <c r="Z180" s="363"/>
      <c r="AA180" s="363"/>
      <c r="AB180" s="363"/>
      <c r="AC180" s="363"/>
      <c r="AD180" s="363"/>
      <c r="AE180" s="363"/>
      <c r="AF180" s="363"/>
      <c r="AG180" s="363"/>
      <c r="AH180" s="364">
        <v>3</v>
      </c>
    </row>
    <row r="181" spans="1:34">
      <c r="A181" s="360"/>
      <c r="B181" s="360"/>
      <c r="C181" s="361" t="s">
        <v>408</v>
      </c>
      <c r="D181" s="362"/>
      <c r="E181" s="363"/>
      <c r="F181" s="363"/>
      <c r="G181" s="363"/>
      <c r="H181" s="363"/>
      <c r="I181" s="363"/>
      <c r="J181" s="363"/>
      <c r="K181" s="363"/>
      <c r="L181" s="363">
        <v>1</v>
      </c>
      <c r="M181" s="363">
        <v>1</v>
      </c>
      <c r="N181" s="363"/>
      <c r="O181" s="363"/>
      <c r="P181" s="363"/>
      <c r="Q181" s="363">
        <v>1</v>
      </c>
      <c r="R181" s="363"/>
      <c r="S181" s="363">
        <v>3</v>
      </c>
      <c r="T181" s="363"/>
      <c r="U181" s="363"/>
      <c r="V181" s="363"/>
      <c r="W181" s="363"/>
      <c r="X181" s="363"/>
      <c r="Y181" s="363"/>
      <c r="Z181" s="363"/>
      <c r="AA181" s="363"/>
      <c r="AB181" s="363"/>
      <c r="AC181" s="363"/>
      <c r="AD181" s="363"/>
      <c r="AE181" s="363"/>
      <c r="AF181" s="363"/>
      <c r="AG181" s="363"/>
      <c r="AH181" s="364">
        <v>6</v>
      </c>
    </row>
    <row r="182" spans="1:34">
      <c r="A182" s="360"/>
      <c r="B182" s="367" t="s">
        <v>637</v>
      </c>
      <c r="C182" s="368"/>
      <c r="D182" s="369"/>
      <c r="E182" s="370"/>
      <c r="F182" s="370"/>
      <c r="G182" s="370"/>
      <c r="H182" s="370"/>
      <c r="I182" s="370"/>
      <c r="J182" s="370">
        <v>1</v>
      </c>
      <c r="K182" s="370">
        <v>1</v>
      </c>
      <c r="L182" s="370">
        <v>2</v>
      </c>
      <c r="M182" s="370">
        <v>2</v>
      </c>
      <c r="N182" s="370"/>
      <c r="O182" s="370"/>
      <c r="P182" s="370"/>
      <c r="Q182" s="370">
        <v>1</v>
      </c>
      <c r="R182" s="370"/>
      <c r="S182" s="370">
        <v>4</v>
      </c>
      <c r="T182" s="370"/>
      <c r="U182" s="370"/>
      <c r="V182" s="370"/>
      <c r="W182" s="370"/>
      <c r="X182" s="370"/>
      <c r="Y182" s="370"/>
      <c r="Z182" s="370"/>
      <c r="AA182" s="370"/>
      <c r="AB182" s="370"/>
      <c r="AC182" s="370"/>
      <c r="AD182" s="370"/>
      <c r="AE182" s="370"/>
      <c r="AF182" s="370"/>
      <c r="AG182" s="370"/>
      <c r="AH182" s="371">
        <v>11</v>
      </c>
    </row>
    <row r="183" spans="1:34">
      <c r="A183" s="360"/>
      <c r="B183" s="356" t="s">
        <v>35</v>
      </c>
      <c r="C183" s="356" t="s">
        <v>420</v>
      </c>
      <c r="D183" s="357"/>
      <c r="E183" s="358"/>
      <c r="F183" s="358"/>
      <c r="G183" s="358"/>
      <c r="H183" s="358"/>
      <c r="I183" s="358"/>
      <c r="J183" s="358"/>
      <c r="K183" s="358"/>
      <c r="L183" s="358"/>
      <c r="M183" s="358">
        <v>1</v>
      </c>
      <c r="N183" s="358"/>
      <c r="O183" s="358"/>
      <c r="P183" s="358"/>
      <c r="Q183" s="358"/>
      <c r="R183" s="358"/>
      <c r="S183" s="358"/>
      <c r="T183" s="358"/>
      <c r="U183" s="358"/>
      <c r="V183" s="358"/>
      <c r="W183" s="358"/>
      <c r="X183" s="358"/>
      <c r="Y183" s="358"/>
      <c r="Z183" s="358"/>
      <c r="AA183" s="358"/>
      <c r="AB183" s="358"/>
      <c r="AC183" s="358"/>
      <c r="AD183" s="358"/>
      <c r="AE183" s="358"/>
      <c r="AF183" s="358"/>
      <c r="AG183" s="358"/>
      <c r="AH183" s="359">
        <v>1</v>
      </c>
    </row>
    <row r="184" spans="1:34">
      <c r="A184" s="360"/>
      <c r="B184" s="360"/>
      <c r="C184" s="361" t="s">
        <v>392</v>
      </c>
      <c r="D184" s="362"/>
      <c r="E184" s="363">
        <v>1</v>
      </c>
      <c r="F184" s="363"/>
      <c r="G184" s="363"/>
      <c r="H184" s="363"/>
      <c r="I184" s="363"/>
      <c r="J184" s="363"/>
      <c r="K184" s="363"/>
      <c r="L184" s="363"/>
      <c r="M184" s="363"/>
      <c r="N184" s="363"/>
      <c r="O184" s="363"/>
      <c r="P184" s="363"/>
      <c r="Q184" s="363"/>
      <c r="R184" s="363"/>
      <c r="S184" s="363"/>
      <c r="T184" s="363"/>
      <c r="U184" s="363"/>
      <c r="V184" s="363"/>
      <c r="W184" s="363"/>
      <c r="X184" s="363"/>
      <c r="Y184" s="363"/>
      <c r="Z184" s="363"/>
      <c r="AA184" s="363"/>
      <c r="AB184" s="363"/>
      <c r="AC184" s="363"/>
      <c r="AD184" s="363"/>
      <c r="AE184" s="363"/>
      <c r="AF184" s="363"/>
      <c r="AG184" s="363"/>
      <c r="AH184" s="364">
        <v>1</v>
      </c>
    </row>
    <row r="185" spans="1:34">
      <c r="A185" s="360"/>
      <c r="B185" s="360"/>
      <c r="C185" s="361" t="s">
        <v>540</v>
      </c>
      <c r="D185" s="362"/>
      <c r="E185" s="363"/>
      <c r="F185" s="363"/>
      <c r="G185" s="363"/>
      <c r="H185" s="363"/>
      <c r="I185" s="363"/>
      <c r="J185" s="363"/>
      <c r="K185" s="363"/>
      <c r="L185" s="363"/>
      <c r="M185" s="363"/>
      <c r="N185" s="363"/>
      <c r="O185" s="363"/>
      <c r="P185" s="363"/>
      <c r="Q185" s="363"/>
      <c r="R185" s="363"/>
      <c r="S185" s="363"/>
      <c r="T185" s="363"/>
      <c r="U185" s="363"/>
      <c r="V185" s="363"/>
      <c r="W185" s="363"/>
      <c r="X185" s="363"/>
      <c r="Y185" s="363"/>
      <c r="Z185" s="363"/>
      <c r="AA185" s="363"/>
      <c r="AB185" s="363"/>
      <c r="AC185" s="363"/>
      <c r="AD185" s="363"/>
      <c r="AE185" s="363"/>
      <c r="AF185" s="363">
        <v>1</v>
      </c>
      <c r="AG185" s="363"/>
      <c r="AH185" s="364">
        <v>1</v>
      </c>
    </row>
    <row r="186" spans="1:34">
      <c r="A186" s="360"/>
      <c r="B186" s="367" t="s">
        <v>638</v>
      </c>
      <c r="C186" s="368"/>
      <c r="D186" s="369"/>
      <c r="E186" s="370">
        <v>1</v>
      </c>
      <c r="F186" s="370"/>
      <c r="G186" s="370"/>
      <c r="H186" s="370"/>
      <c r="I186" s="370"/>
      <c r="J186" s="370"/>
      <c r="K186" s="370"/>
      <c r="L186" s="370"/>
      <c r="M186" s="370">
        <v>1</v>
      </c>
      <c r="N186" s="370"/>
      <c r="O186" s="370"/>
      <c r="P186" s="370"/>
      <c r="Q186" s="370"/>
      <c r="R186" s="370"/>
      <c r="S186" s="370"/>
      <c r="T186" s="370"/>
      <c r="U186" s="370"/>
      <c r="V186" s="370"/>
      <c r="W186" s="370"/>
      <c r="X186" s="370"/>
      <c r="Y186" s="370"/>
      <c r="Z186" s="370"/>
      <c r="AA186" s="370"/>
      <c r="AB186" s="370"/>
      <c r="AC186" s="370"/>
      <c r="AD186" s="370"/>
      <c r="AE186" s="370"/>
      <c r="AF186" s="370">
        <v>1</v>
      </c>
      <c r="AG186" s="370"/>
      <c r="AH186" s="371">
        <v>3</v>
      </c>
    </row>
    <row r="187" spans="1:34">
      <c r="A187" s="360"/>
      <c r="B187" s="356" t="s">
        <v>303</v>
      </c>
      <c r="C187" s="356" t="s">
        <v>543</v>
      </c>
      <c r="D187" s="357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  <c r="Q187" s="358"/>
      <c r="R187" s="358"/>
      <c r="S187" s="358"/>
      <c r="T187" s="358"/>
      <c r="U187" s="358"/>
      <c r="V187" s="358"/>
      <c r="W187" s="358"/>
      <c r="X187" s="358"/>
      <c r="Y187" s="358"/>
      <c r="Z187" s="358"/>
      <c r="AA187" s="358"/>
      <c r="AB187" s="358"/>
      <c r="AC187" s="358"/>
      <c r="AD187" s="358"/>
      <c r="AE187" s="358">
        <v>1</v>
      </c>
      <c r="AF187" s="358"/>
      <c r="AG187" s="358"/>
      <c r="AH187" s="359">
        <v>1</v>
      </c>
    </row>
    <row r="188" spans="1:34">
      <c r="A188" s="360"/>
      <c r="B188" s="367" t="s">
        <v>639</v>
      </c>
      <c r="C188" s="368"/>
      <c r="D188" s="369"/>
      <c r="E188" s="370"/>
      <c r="F188" s="370"/>
      <c r="G188" s="370"/>
      <c r="H188" s="370"/>
      <c r="I188" s="370"/>
      <c r="J188" s="370"/>
      <c r="K188" s="370"/>
      <c r="L188" s="370"/>
      <c r="M188" s="370"/>
      <c r="N188" s="370"/>
      <c r="O188" s="370"/>
      <c r="P188" s="370"/>
      <c r="Q188" s="370"/>
      <c r="R188" s="370"/>
      <c r="S188" s="370"/>
      <c r="T188" s="370"/>
      <c r="U188" s="370"/>
      <c r="V188" s="370"/>
      <c r="W188" s="370"/>
      <c r="X188" s="370"/>
      <c r="Y188" s="370"/>
      <c r="Z188" s="370"/>
      <c r="AA188" s="370"/>
      <c r="AB188" s="370"/>
      <c r="AC188" s="370"/>
      <c r="AD188" s="370"/>
      <c r="AE188" s="370">
        <v>1</v>
      </c>
      <c r="AF188" s="370"/>
      <c r="AG188" s="370"/>
      <c r="AH188" s="371">
        <v>1</v>
      </c>
    </row>
    <row r="189" spans="1:34">
      <c r="A189" s="372" t="s">
        <v>638</v>
      </c>
      <c r="B189" s="373"/>
      <c r="C189" s="373"/>
      <c r="D189" s="374"/>
      <c r="E189" s="375">
        <v>1</v>
      </c>
      <c r="F189" s="375"/>
      <c r="G189" s="375"/>
      <c r="H189" s="375"/>
      <c r="I189" s="375"/>
      <c r="J189" s="375">
        <v>1</v>
      </c>
      <c r="K189" s="375">
        <v>1</v>
      </c>
      <c r="L189" s="375">
        <v>2</v>
      </c>
      <c r="M189" s="375">
        <v>3</v>
      </c>
      <c r="N189" s="375"/>
      <c r="O189" s="375"/>
      <c r="P189" s="375"/>
      <c r="Q189" s="375">
        <v>1</v>
      </c>
      <c r="R189" s="375"/>
      <c r="S189" s="375">
        <v>4</v>
      </c>
      <c r="T189" s="375"/>
      <c r="U189" s="375"/>
      <c r="V189" s="375"/>
      <c r="W189" s="375"/>
      <c r="X189" s="375"/>
      <c r="Y189" s="375"/>
      <c r="Z189" s="375"/>
      <c r="AA189" s="375"/>
      <c r="AB189" s="375"/>
      <c r="AC189" s="375"/>
      <c r="AD189" s="375"/>
      <c r="AE189" s="375">
        <v>1</v>
      </c>
      <c r="AF189" s="375">
        <v>1</v>
      </c>
      <c r="AG189" s="375"/>
      <c r="AH189" s="376">
        <v>15</v>
      </c>
    </row>
    <row r="190" spans="1:34">
      <c r="A190" s="356" t="s">
        <v>21</v>
      </c>
      <c r="B190" s="356" t="s">
        <v>169</v>
      </c>
      <c r="C190" s="356" t="s">
        <v>456</v>
      </c>
      <c r="D190" s="357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>
        <v>1</v>
      </c>
      <c r="U190" s="358"/>
      <c r="V190" s="358"/>
      <c r="W190" s="358">
        <v>1</v>
      </c>
      <c r="X190" s="358"/>
      <c r="Y190" s="358"/>
      <c r="Z190" s="358"/>
      <c r="AA190" s="358"/>
      <c r="AB190" s="358"/>
      <c r="AC190" s="358"/>
      <c r="AD190" s="358">
        <v>1</v>
      </c>
      <c r="AE190" s="358"/>
      <c r="AF190" s="358"/>
      <c r="AG190" s="358"/>
      <c r="AH190" s="359">
        <v>3</v>
      </c>
    </row>
    <row r="191" spans="1:34">
      <c r="A191" s="360"/>
      <c r="B191" s="360"/>
      <c r="C191" s="361" t="s">
        <v>571</v>
      </c>
      <c r="D191" s="362"/>
      <c r="E191" s="363"/>
      <c r="F191" s="363"/>
      <c r="G191" s="363"/>
      <c r="H191" s="363"/>
      <c r="I191" s="363"/>
      <c r="J191" s="363"/>
      <c r="K191" s="363"/>
      <c r="L191" s="363"/>
      <c r="M191" s="363"/>
      <c r="N191" s="363"/>
      <c r="O191" s="363"/>
      <c r="P191" s="363"/>
      <c r="Q191" s="363"/>
      <c r="R191" s="363"/>
      <c r="S191" s="363"/>
      <c r="T191" s="363"/>
      <c r="U191" s="363"/>
      <c r="V191" s="363"/>
      <c r="W191" s="363"/>
      <c r="X191" s="363"/>
      <c r="Y191" s="363"/>
      <c r="Z191" s="363"/>
      <c r="AA191" s="363"/>
      <c r="AB191" s="363"/>
      <c r="AC191" s="363"/>
      <c r="AD191" s="363"/>
      <c r="AE191" s="363"/>
      <c r="AF191" s="363"/>
      <c r="AG191" s="363">
        <v>1</v>
      </c>
      <c r="AH191" s="364">
        <v>1</v>
      </c>
    </row>
    <row r="192" spans="1:34">
      <c r="A192" s="360"/>
      <c r="B192" s="360"/>
      <c r="C192" s="361" t="s">
        <v>464</v>
      </c>
      <c r="D192" s="362"/>
      <c r="E192" s="363"/>
      <c r="F192" s="363"/>
      <c r="G192" s="363"/>
      <c r="H192" s="363"/>
      <c r="I192" s="363"/>
      <c r="J192" s="363"/>
      <c r="K192" s="363"/>
      <c r="L192" s="363"/>
      <c r="M192" s="363"/>
      <c r="N192" s="363"/>
      <c r="O192" s="363"/>
      <c r="P192" s="363"/>
      <c r="Q192" s="363"/>
      <c r="R192" s="363"/>
      <c r="S192" s="363"/>
      <c r="T192" s="363"/>
      <c r="U192" s="363">
        <v>1</v>
      </c>
      <c r="V192" s="363"/>
      <c r="W192" s="363"/>
      <c r="X192" s="363"/>
      <c r="Y192" s="363"/>
      <c r="Z192" s="363"/>
      <c r="AA192" s="363"/>
      <c r="AB192" s="363"/>
      <c r="AC192" s="363"/>
      <c r="AD192" s="363"/>
      <c r="AE192" s="363"/>
      <c r="AF192" s="363"/>
      <c r="AG192" s="363"/>
      <c r="AH192" s="364">
        <v>1</v>
      </c>
    </row>
    <row r="193" spans="1:34">
      <c r="A193" s="360"/>
      <c r="B193" s="360"/>
      <c r="C193" s="361" t="s">
        <v>526</v>
      </c>
      <c r="D193" s="362"/>
      <c r="E193" s="363"/>
      <c r="F193" s="363"/>
      <c r="G193" s="363"/>
      <c r="H193" s="363"/>
      <c r="I193" s="363"/>
      <c r="J193" s="363"/>
      <c r="K193" s="363"/>
      <c r="L193" s="363"/>
      <c r="M193" s="363"/>
      <c r="N193" s="363"/>
      <c r="O193" s="363"/>
      <c r="P193" s="363"/>
      <c r="Q193" s="363"/>
      <c r="R193" s="363"/>
      <c r="S193" s="363"/>
      <c r="T193" s="363"/>
      <c r="U193" s="363"/>
      <c r="V193" s="363"/>
      <c r="W193" s="363"/>
      <c r="X193" s="363"/>
      <c r="Y193" s="363"/>
      <c r="Z193" s="363"/>
      <c r="AA193" s="363"/>
      <c r="AB193" s="363"/>
      <c r="AC193" s="363"/>
      <c r="AD193" s="363"/>
      <c r="AE193" s="363">
        <v>1</v>
      </c>
      <c r="AF193" s="363"/>
      <c r="AG193" s="363"/>
      <c r="AH193" s="364">
        <v>1</v>
      </c>
    </row>
    <row r="194" spans="1:34">
      <c r="A194" s="360"/>
      <c r="B194" s="360"/>
      <c r="C194" s="361" t="s">
        <v>394</v>
      </c>
      <c r="D194" s="362"/>
      <c r="E194" s="363"/>
      <c r="F194" s="363"/>
      <c r="G194" s="363"/>
      <c r="H194" s="363"/>
      <c r="I194" s="363"/>
      <c r="J194" s="363"/>
      <c r="K194" s="363"/>
      <c r="L194" s="363"/>
      <c r="M194" s="363"/>
      <c r="N194" s="363"/>
      <c r="O194" s="363"/>
      <c r="P194" s="363"/>
      <c r="Q194" s="363"/>
      <c r="R194" s="363"/>
      <c r="S194" s="363"/>
      <c r="T194" s="363"/>
      <c r="U194" s="363"/>
      <c r="V194" s="363"/>
      <c r="W194" s="363"/>
      <c r="X194" s="363"/>
      <c r="Y194" s="363"/>
      <c r="Z194" s="363"/>
      <c r="AA194" s="363"/>
      <c r="AB194" s="363">
        <v>1</v>
      </c>
      <c r="AC194" s="363"/>
      <c r="AD194" s="363"/>
      <c r="AE194" s="363"/>
      <c r="AF194" s="363"/>
      <c r="AG194" s="363"/>
      <c r="AH194" s="364">
        <v>1</v>
      </c>
    </row>
    <row r="195" spans="1:34">
      <c r="A195" s="360"/>
      <c r="B195" s="360"/>
      <c r="C195" s="361" t="s">
        <v>373</v>
      </c>
      <c r="D195" s="362"/>
      <c r="E195" s="363"/>
      <c r="F195" s="363"/>
      <c r="G195" s="363"/>
      <c r="H195" s="363">
        <v>1</v>
      </c>
      <c r="I195" s="363"/>
      <c r="J195" s="363"/>
      <c r="K195" s="363"/>
      <c r="L195" s="363"/>
      <c r="M195" s="363"/>
      <c r="N195" s="363"/>
      <c r="O195" s="363"/>
      <c r="P195" s="363"/>
      <c r="Q195" s="363"/>
      <c r="R195" s="363"/>
      <c r="S195" s="363"/>
      <c r="T195" s="363"/>
      <c r="U195" s="363"/>
      <c r="V195" s="363"/>
      <c r="W195" s="363"/>
      <c r="X195" s="363"/>
      <c r="Y195" s="363"/>
      <c r="Z195" s="363"/>
      <c r="AA195" s="363"/>
      <c r="AB195" s="363"/>
      <c r="AC195" s="363"/>
      <c r="AD195" s="363"/>
      <c r="AE195" s="363"/>
      <c r="AF195" s="363"/>
      <c r="AG195" s="363"/>
      <c r="AH195" s="364">
        <v>1</v>
      </c>
    </row>
    <row r="196" spans="1:34">
      <c r="A196" s="360"/>
      <c r="B196" s="367" t="s">
        <v>640</v>
      </c>
      <c r="C196" s="368"/>
      <c r="D196" s="369"/>
      <c r="E196" s="370"/>
      <c r="F196" s="370"/>
      <c r="G196" s="370"/>
      <c r="H196" s="370">
        <v>1</v>
      </c>
      <c r="I196" s="370"/>
      <c r="J196" s="370"/>
      <c r="K196" s="370"/>
      <c r="L196" s="370"/>
      <c r="M196" s="370"/>
      <c r="N196" s="370"/>
      <c r="O196" s="370"/>
      <c r="P196" s="370"/>
      <c r="Q196" s="370"/>
      <c r="R196" s="370"/>
      <c r="S196" s="370"/>
      <c r="T196" s="370">
        <v>1</v>
      </c>
      <c r="U196" s="370">
        <v>1</v>
      </c>
      <c r="V196" s="370"/>
      <c r="W196" s="370">
        <v>1</v>
      </c>
      <c r="X196" s="370"/>
      <c r="Y196" s="370"/>
      <c r="Z196" s="370"/>
      <c r="AA196" s="370"/>
      <c r="AB196" s="370">
        <v>1</v>
      </c>
      <c r="AC196" s="370"/>
      <c r="AD196" s="370">
        <v>1</v>
      </c>
      <c r="AE196" s="370">
        <v>1</v>
      </c>
      <c r="AF196" s="370"/>
      <c r="AG196" s="370">
        <v>1</v>
      </c>
      <c r="AH196" s="371">
        <v>8</v>
      </c>
    </row>
    <row r="197" spans="1:34">
      <c r="A197" s="360"/>
      <c r="B197" s="356" t="s">
        <v>146</v>
      </c>
      <c r="C197" s="356" t="s">
        <v>570</v>
      </c>
      <c r="D197" s="357"/>
      <c r="E197" s="358"/>
      <c r="F197" s="358"/>
      <c r="G197" s="358"/>
      <c r="H197" s="358"/>
      <c r="I197" s="358"/>
      <c r="J197" s="358"/>
      <c r="K197" s="358"/>
      <c r="L197" s="358"/>
      <c r="M197" s="358"/>
      <c r="N197" s="358"/>
      <c r="O197" s="358"/>
      <c r="P197" s="358"/>
      <c r="Q197" s="358"/>
      <c r="R197" s="358"/>
      <c r="S197" s="358"/>
      <c r="T197" s="358"/>
      <c r="U197" s="358"/>
      <c r="V197" s="358"/>
      <c r="W197" s="358"/>
      <c r="X197" s="358"/>
      <c r="Y197" s="358"/>
      <c r="Z197" s="358"/>
      <c r="AA197" s="358"/>
      <c r="AB197" s="358"/>
      <c r="AC197" s="358"/>
      <c r="AD197" s="358"/>
      <c r="AE197" s="358"/>
      <c r="AF197" s="358"/>
      <c r="AG197" s="358">
        <v>1</v>
      </c>
      <c r="AH197" s="359">
        <v>1</v>
      </c>
    </row>
    <row r="198" spans="1:34">
      <c r="A198" s="360"/>
      <c r="B198" s="360"/>
      <c r="C198" s="361" t="s">
        <v>443</v>
      </c>
      <c r="D198" s="362"/>
      <c r="E198" s="363"/>
      <c r="F198" s="363"/>
      <c r="G198" s="363"/>
      <c r="H198" s="363"/>
      <c r="I198" s="363"/>
      <c r="J198" s="363"/>
      <c r="K198" s="363"/>
      <c r="L198" s="363"/>
      <c r="M198" s="363"/>
      <c r="N198" s="363"/>
      <c r="O198" s="363"/>
      <c r="P198" s="363">
        <v>1</v>
      </c>
      <c r="Q198" s="363"/>
      <c r="R198" s="363"/>
      <c r="S198" s="363"/>
      <c r="T198" s="363"/>
      <c r="U198" s="363"/>
      <c r="V198" s="363"/>
      <c r="W198" s="363"/>
      <c r="X198" s="363"/>
      <c r="Y198" s="363"/>
      <c r="Z198" s="363"/>
      <c r="AA198" s="363"/>
      <c r="AB198" s="363"/>
      <c r="AC198" s="363"/>
      <c r="AD198" s="363">
        <v>1</v>
      </c>
      <c r="AE198" s="363">
        <v>1</v>
      </c>
      <c r="AF198" s="363"/>
      <c r="AG198" s="363"/>
      <c r="AH198" s="364">
        <v>3</v>
      </c>
    </row>
    <row r="199" spans="1:34">
      <c r="A199" s="360"/>
      <c r="B199" s="360"/>
      <c r="C199" s="361" t="s">
        <v>157</v>
      </c>
      <c r="D199" s="362"/>
      <c r="E199" s="363"/>
      <c r="F199" s="363"/>
      <c r="G199" s="363"/>
      <c r="H199" s="363"/>
      <c r="I199" s="363"/>
      <c r="J199" s="363"/>
      <c r="K199" s="363">
        <v>1</v>
      </c>
      <c r="L199" s="363"/>
      <c r="M199" s="363"/>
      <c r="N199" s="363"/>
      <c r="O199" s="363"/>
      <c r="P199" s="363"/>
      <c r="Q199" s="363"/>
      <c r="R199" s="363"/>
      <c r="S199" s="363"/>
      <c r="T199" s="363"/>
      <c r="U199" s="363"/>
      <c r="V199" s="363"/>
      <c r="W199" s="363"/>
      <c r="X199" s="363"/>
      <c r="Y199" s="363"/>
      <c r="Z199" s="363"/>
      <c r="AA199" s="363"/>
      <c r="AB199" s="363"/>
      <c r="AC199" s="363"/>
      <c r="AD199" s="363"/>
      <c r="AE199" s="363"/>
      <c r="AF199" s="363"/>
      <c r="AG199" s="363"/>
      <c r="AH199" s="364">
        <v>1</v>
      </c>
    </row>
    <row r="200" spans="1:34">
      <c r="A200" s="360"/>
      <c r="B200" s="367" t="s">
        <v>641</v>
      </c>
      <c r="C200" s="368"/>
      <c r="D200" s="369"/>
      <c r="E200" s="370"/>
      <c r="F200" s="370"/>
      <c r="G200" s="370"/>
      <c r="H200" s="370"/>
      <c r="I200" s="370"/>
      <c r="J200" s="370"/>
      <c r="K200" s="370">
        <v>1</v>
      </c>
      <c r="L200" s="370"/>
      <c r="M200" s="370"/>
      <c r="N200" s="370"/>
      <c r="O200" s="370"/>
      <c r="P200" s="370">
        <v>1</v>
      </c>
      <c r="Q200" s="370"/>
      <c r="R200" s="370"/>
      <c r="S200" s="370"/>
      <c r="T200" s="370"/>
      <c r="U200" s="370"/>
      <c r="V200" s="370"/>
      <c r="W200" s="370"/>
      <c r="X200" s="370"/>
      <c r="Y200" s="370"/>
      <c r="Z200" s="370"/>
      <c r="AA200" s="370"/>
      <c r="AB200" s="370"/>
      <c r="AC200" s="370"/>
      <c r="AD200" s="370">
        <v>1</v>
      </c>
      <c r="AE200" s="370">
        <v>1</v>
      </c>
      <c r="AF200" s="370"/>
      <c r="AG200" s="370">
        <v>1</v>
      </c>
      <c r="AH200" s="371">
        <v>5</v>
      </c>
    </row>
    <row r="201" spans="1:34">
      <c r="A201" s="360"/>
      <c r="B201" s="356" t="s">
        <v>198</v>
      </c>
      <c r="C201" s="356" t="s">
        <v>198</v>
      </c>
      <c r="D201" s="357"/>
      <c r="E201" s="358"/>
      <c r="F201" s="358"/>
      <c r="G201" s="358"/>
      <c r="H201" s="358"/>
      <c r="I201" s="358"/>
      <c r="J201" s="358"/>
      <c r="K201" s="358"/>
      <c r="L201" s="358"/>
      <c r="M201" s="358"/>
      <c r="N201" s="358"/>
      <c r="O201" s="358"/>
      <c r="P201" s="358"/>
      <c r="Q201" s="358"/>
      <c r="R201" s="358"/>
      <c r="S201" s="358"/>
      <c r="T201" s="358"/>
      <c r="U201" s="358"/>
      <c r="V201" s="358"/>
      <c r="W201" s="358"/>
      <c r="X201" s="358"/>
      <c r="Y201" s="358"/>
      <c r="Z201" s="358"/>
      <c r="AA201" s="358"/>
      <c r="AB201" s="358"/>
      <c r="AC201" s="358">
        <v>1</v>
      </c>
      <c r="AD201" s="358"/>
      <c r="AE201" s="358"/>
      <c r="AF201" s="358"/>
      <c r="AG201" s="358"/>
      <c r="AH201" s="359">
        <v>1</v>
      </c>
    </row>
    <row r="202" spans="1:34">
      <c r="A202" s="360"/>
      <c r="B202" s="360"/>
      <c r="C202" s="361" t="s">
        <v>559</v>
      </c>
      <c r="D202" s="362"/>
      <c r="E202" s="363"/>
      <c r="F202" s="363"/>
      <c r="G202" s="363"/>
      <c r="H202" s="363"/>
      <c r="I202" s="363"/>
      <c r="J202" s="363"/>
      <c r="K202" s="363"/>
      <c r="L202" s="363"/>
      <c r="M202" s="363"/>
      <c r="N202" s="363"/>
      <c r="O202" s="363"/>
      <c r="P202" s="363"/>
      <c r="Q202" s="363"/>
      <c r="R202" s="363"/>
      <c r="S202" s="363"/>
      <c r="T202" s="363"/>
      <c r="U202" s="363"/>
      <c r="V202" s="363"/>
      <c r="W202" s="363"/>
      <c r="X202" s="363"/>
      <c r="Y202" s="363"/>
      <c r="Z202" s="363"/>
      <c r="AA202" s="363"/>
      <c r="AB202" s="363"/>
      <c r="AC202" s="363"/>
      <c r="AD202" s="363"/>
      <c r="AE202" s="363"/>
      <c r="AF202" s="363"/>
      <c r="AG202" s="363">
        <v>1</v>
      </c>
      <c r="AH202" s="364">
        <v>1</v>
      </c>
    </row>
    <row r="203" spans="1:34">
      <c r="A203" s="360"/>
      <c r="B203" s="360"/>
      <c r="C203" s="361" t="s">
        <v>409</v>
      </c>
      <c r="D203" s="362"/>
      <c r="E203" s="363"/>
      <c r="F203" s="363"/>
      <c r="G203" s="363"/>
      <c r="H203" s="363"/>
      <c r="I203" s="363"/>
      <c r="J203" s="363"/>
      <c r="K203" s="363"/>
      <c r="L203" s="363"/>
      <c r="M203" s="363"/>
      <c r="N203" s="363"/>
      <c r="O203" s="363"/>
      <c r="P203" s="363"/>
      <c r="Q203" s="363"/>
      <c r="R203" s="363"/>
      <c r="S203" s="363"/>
      <c r="T203" s="363"/>
      <c r="U203" s="363"/>
      <c r="V203" s="363"/>
      <c r="W203" s="363"/>
      <c r="X203" s="363"/>
      <c r="Y203" s="363"/>
      <c r="Z203" s="363"/>
      <c r="AA203" s="363"/>
      <c r="AB203" s="363"/>
      <c r="AC203" s="363"/>
      <c r="AD203" s="363"/>
      <c r="AE203" s="363">
        <v>2</v>
      </c>
      <c r="AF203" s="363"/>
      <c r="AG203" s="363">
        <v>1</v>
      </c>
      <c r="AH203" s="364">
        <v>3</v>
      </c>
    </row>
    <row r="204" spans="1:34">
      <c r="A204" s="360"/>
      <c r="B204" s="367" t="s">
        <v>642</v>
      </c>
      <c r="C204" s="368"/>
      <c r="D204" s="369"/>
      <c r="E204" s="370"/>
      <c r="F204" s="370"/>
      <c r="G204" s="370"/>
      <c r="H204" s="370"/>
      <c r="I204" s="370"/>
      <c r="J204" s="370"/>
      <c r="K204" s="370"/>
      <c r="L204" s="370"/>
      <c r="M204" s="370"/>
      <c r="N204" s="370"/>
      <c r="O204" s="370"/>
      <c r="P204" s="370"/>
      <c r="Q204" s="370"/>
      <c r="R204" s="370"/>
      <c r="S204" s="370"/>
      <c r="T204" s="370"/>
      <c r="U204" s="370"/>
      <c r="V204" s="370"/>
      <c r="W204" s="370"/>
      <c r="X204" s="370"/>
      <c r="Y204" s="370"/>
      <c r="Z204" s="370"/>
      <c r="AA204" s="370"/>
      <c r="AB204" s="370"/>
      <c r="AC204" s="370">
        <v>1</v>
      </c>
      <c r="AD204" s="370"/>
      <c r="AE204" s="370">
        <v>2</v>
      </c>
      <c r="AF204" s="370"/>
      <c r="AG204" s="370">
        <v>2</v>
      </c>
      <c r="AH204" s="371">
        <v>5</v>
      </c>
    </row>
    <row r="205" spans="1:34">
      <c r="A205" s="360"/>
      <c r="B205" s="356" t="s">
        <v>170</v>
      </c>
      <c r="C205" s="356" t="s">
        <v>460</v>
      </c>
      <c r="D205" s="357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  <c r="Q205" s="358"/>
      <c r="R205" s="358"/>
      <c r="S205" s="358"/>
      <c r="T205" s="358"/>
      <c r="U205" s="358">
        <v>1</v>
      </c>
      <c r="V205" s="358"/>
      <c r="W205" s="358"/>
      <c r="X205" s="358"/>
      <c r="Y205" s="358"/>
      <c r="Z205" s="358"/>
      <c r="AA205" s="358"/>
      <c r="AB205" s="358"/>
      <c r="AC205" s="358"/>
      <c r="AD205" s="358"/>
      <c r="AE205" s="358"/>
      <c r="AF205" s="358"/>
      <c r="AG205" s="358"/>
      <c r="AH205" s="359">
        <v>1</v>
      </c>
    </row>
    <row r="206" spans="1:34">
      <c r="A206" s="360"/>
      <c r="B206" s="360"/>
      <c r="C206" s="361" t="s">
        <v>496</v>
      </c>
      <c r="D206" s="362"/>
      <c r="E206" s="363"/>
      <c r="F206" s="363"/>
      <c r="G206" s="363"/>
      <c r="H206" s="363"/>
      <c r="I206" s="363"/>
      <c r="J206" s="363"/>
      <c r="K206" s="363"/>
      <c r="L206" s="363"/>
      <c r="M206" s="363"/>
      <c r="N206" s="363"/>
      <c r="O206" s="363"/>
      <c r="P206" s="363"/>
      <c r="Q206" s="363"/>
      <c r="R206" s="363"/>
      <c r="S206" s="363"/>
      <c r="T206" s="363"/>
      <c r="U206" s="363"/>
      <c r="V206" s="363"/>
      <c r="W206" s="363"/>
      <c r="X206" s="363"/>
      <c r="Y206" s="363"/>
      <c r="Z206" s="363"/>
      <c r="AA206" s="363"/>
      <c r="AB206" s="363"/>
      <c r="AC206" s="363">
        <v>1</v>
      </c>
      <c r="AD206" s="363"/>
      <c r="AE206" s="363"/>
      <c r="AF206" s="363"/>
      <c r="AG206" s="363"/>
      <c r="AH206" s="364">
        <v>1</v>
      </c>
    </row>
    <row r="207" spans="1:34">
      <c r="A207" s="360"/>
      <c r="B207" s="360"/>
      <c r="C207" s="361" t="s">
        <v>425</v>
      </c>
      <c r="D207" s="362"/>
      <c r="E207" s="363"/>
      <c r="F207" s="363"/>
      <c r="G207" s="363"/>
      <c r="H207" s="363"/>
      <c r="I207" s="363"/>
      <c r="J207" s="363"/>
      <c r="K207" s="363"/>
      <c r="L207" s="363"/>
      <c r="M207" s="363">
        <v>1</v>
      </c>
      <c r="N207" s="363"/>
      <c r="O207" s="363"/>
      <c r="P207" s="363"/>
      <c r="Q207" s="363"/>
      <c r="R207" s="363"/>
      <c r="S207" s="363"/>
      <c r="T207" s="363"/>
      <c r="U207" s="363"/>
      <c r="V207" s="363"/>
      <c r="W207" s="363"/>
      <c r="X207" s="363"/>
      <c r="Y207" s="363"/>
      <c r="Z207" s="363"/>
      <c r="AA207" s="363"/>
      <c r="AB207" s="363"/>
      <c r="AC207" s="363"/>
      <c r="AD207" s="363"/>
      <c r="AE207" s="363"/>
      <c r="AF207" s="363"/>
      <c r="AG207" s="363"/>
      <c r="AH207" s="364">
        <v>1</v>
      </c>
    </row>
    <row r="208" spans="1:34">
      <c r="A208" s="360"/>
      <c r="B208" s="367" t="s">
        <v>578</v>
      </c>
      <c r="C208" s="368"/>
      <c r="D208" s="369"/>
      <c r="E208" s="370"/>
      <c r="F208" s="370"/>
      <c r="G208" s="370"/>
      <c r="H208" s="370"/>
      <c r="I208" s="370"/>
      <c r="J208" s="370"/>
      <c r="K208" s="370"/>
      <c r="L208" s="370"/>
      <c r="M208" s="370">
        <v>1</v>
      </c>
      <c r="N208" s="370"/>
      <c r="O208" s="370"/>
      <c r="P208" s="370"/>
      <c r="Q208" s="370"/>
      <c r="R208" s="370"/>
      <c r="S208" s="370"/>
      <c r="T208" s="370"/>
      <c r="U208" s="370">
        <v>1</v>
      </c>
      <c r="V208" s="370"/>
      <c r="W208" s="370"/>
      <c r="X208" s="370"/>
      <c r="Y208" s="370"/>
      <c r="Z208" s="370"/>
      <c r="AA208" s="370"/>
      <c r="AB208" s="370"/>
      <c r="AC208" s="370">
        <v>1</v>
      </c>
      <c r="AD208" s="370"/>
      <c r="AE208" s="370"/>
      <c r="AF208" s="370"/>
      <c r="AG208" s="370"/>
      <c r="AH208" s="371">
        <v>3</v>
      </c>
    </row>
    <row r="209" spans="1:34">
      <c r="A209" s="360"/>
      <c r="B209" s="356" t="s">
        <v>202</v>
      </c>
      <c r="C209" s="356" t="s">
        <v>470</v>
      </c>
      <c r="D209" s="357"/>
      <c r="E209" s="358"/>
      <c r="F209" s="358"/>
      <c r="G209" s="358"/>
      <c r="H209" s="358"/>
      <c r="I209" s="358"/>
      <c r="J209" s="358"/>
      <c r="K209" s="358"/>
      <c r="L209" s="358"/>
      <c r="M209" s="358"/>
      <c r="N209" s="358"/>
      <c r="O209" s="358"/>
      <c r="P209" s="358"/>
      <c r="Q209" s="358"/>
      <c r="R209" s="358"/>
      <c r="S209" s="358"/>
      <c r="T209" s="358"/>
      <c r="U209" s="358"/>
      <c r="V209" s="358">
        <v>1</v>
      </c>
      <c r="W209" s="358"/>
      <c r="X209" s="358"/>
      <c r="Y209" s="358"/>
      <c r="Z209" s="358"/>
      <c r="AA209" s="358"/>
      <c r="AB209" s="358"/>
      <c r="AC209" s="358"/>
      <c r="AD209" s="358"/>
      <c r="AE209" s="358"/>
      <c r="AF209" s="358"/>
      <c r="AG209" s="358"/>
      <c r="AH209" s="359">
        <v>1</v>
      </c>
    </row>
    <row r="210" spans="1:34">
      <c r="A210" s="360"/>
      <c r="B210" s="360"/>
      <c r="C210" s="361" t="s">
        <v>459</v>
      </c>
      <c r="D210" s="362"/>
      <c r="E210" s="363"/>
      <c r="F210" s="363"/>
      <c r="G210" s="363"/>
      <c r="H210" s="363"/>
      <c r="I210" s="363"/>
      <c r="J210" s="363"/>
      <c r="K210" s="363"/>
      <c r="L210" s="363"/>
      <c r="M210" s="363"/>
      <c r="N210" s="363"/>
      <c r="O210" s="363"/>
      <c r="P210" s="363"/>
      <c r="Q210" s="363"/>
      <c r="R210" s="363"/>
      <c r="S210" s="363"/>
      <c r="T210" s="363">
        <v>1</v>
      </c>
      <c r="U210" s="363"/>
      <c r="V210" s="363"/>
      <c r="W210" s="363"/>
      <c r="X210" s="363"/>
      <c r="Y210" s="363"/>
      <c r="Z210" s="363"/>
      <c r="AA210" s="363"/>
      <c r="AB210" s="363"/>
      <c r="AC210" s="363"/>
      <c r="AD210" s="363"/>
      <c r="AE210" s="363"/>
      <c r="AF210" s="363"/>
      <c r="AG210" s="363"/>
      <c r="AH210" s="364">
        <v>1</v>
      </c>
    </row>
    <row r="211" spans="1:34">
      <c r="A211" s="360"/>
      <c r="B211" s="360"/>
      <c r="C211" s="361" t="s">
        <v>202</v>
      </c>
      <c r="D211" s="362"/>
      <c r="E211" s="363"/>
      <c r="F211" s="363"/>
      <c r="G211" s="363"/>
      <c r="H211" s="363"/>
      <c r="I211" s="363"/>
      <c r="J211" s="363"/>
      <c r="K211" s="363"/>
      <c r="L211" s="363"/>
      <c r="M211" s="363"/>
      <c r="N211" s="363"/>
      <c r="O211" s="363"/>
      <c r="P211" s="363"/>
      <c r="Q211" s="363"/>
      <c r="R211" s="363">
        <v>1</v>
      </c>
      <c r="S211" s="363"/>
      <c r="T211" s="363"/>
      <c r="U211" s="363"/>
      <c r="V211" s="363"/>
      <c r="W211" s="363"/>
      <c r="X211" s="363"/>
      <c r="Y211" s="363"/>
      <c r="Z211" s="363"/>
      <c r="AA211" s="363"/>
      <c r="AB211" s="363"/>
      <c r="AC211" s="363"/>
      <c r="AD211" s="363"/>
      <c r="AE211" s="363"/>
      <c r="AF211" s="363"/>
      <c r="AG211" s="363"/>
      <c r="AH211" s="364">
        <v>1</v>
      </c>
    </row>
    <row r="212" spans="1:34">
      <c r="A212" s="360"/>
      <c r="B212" s="367" t="s">
        <v>643</v>
      </c>
      <c r="C212" s="368"/>
      <c r="D212" s="369"/>
      <c r="E212" s="370"/>
      <c r="F212" s="370"/>
      <c r="G212" s="370"/>
      <c r="H212" s="370"/>
      <c r="I212" s="370"/>
      <c r="J212" s="370"/>
      <c r="K212" s="370"/>
      <c r="L212" s="370"/>
      <c r="M212" s="370"/>
      <c r="N212" s="370"/>
      <c r="O212" s="370"/>
      <c r="P212" s="370"/>
      <c r="Q212" s="370"/>
      <c r="R212" s="370">
        <v>1</v>
      </c>
      <c r="S212" s="370"/>
      <c r="T212" s="370">
        <v>1</v>
      </c>
      <c r="U212" s="370"/>
      <c r="V212" s="370">
        <v>1</v>
      </c>
      <c r="W212" s="370"/>
      <c r="X212" s="370"/>
      <c r="Y212" s="370"/>
      <c r="Z212" s="370"/>
      <c r="AA212" s="370"/>
      <c r="AB212" s="370"/>
      <c r="AC212" s="370"/>
      <c r="AD212" s="370"/>
      <c r="AE212" s="370"/>
      <c r="AF212" s="370"/>
      <c r="AG212" s="370"/>
      <c r="AH212" s="371">
        <v>3</v>
      </c>
    </row>
    <row r="213" spans="1:34">
      <c r="A213" s="360"/>
      <c r="B213" s="356" t="s">
        <v>167</v>
      </c>
      <c r="C213" s="356" t="s">
        <v>445</v>
      </c>
      <c r="D213" s="357"/>
      <c r="E213" s="358"/>
      <c r="F213" s="358"/>
      <c r="G213" s="358"/>
      <c r="H213" s="358"/>
      <c r="I213" s="358"/>
      <c r="J213" s="358"/>
      <c r="K213" s="358"/>
      <c r="L213" s="358"/>
      <c r="M213" s="358"/>
      <c r="N213" s="358"/>
      <c r="O213" s="358"/>
      <c r="P213" s="358"/>
      <c r="Q213" s="358"/>
      <c r="R213" s="358"/>
      <c r="S213" s="358"/>
      <c r="T213" s="358"/>
      <c r="U213" s="358"/>
      <c r="V213" s="358"/>
      <c r="W213" s="358"/>
      <c r="X213" s="358"/>
      <c r="Y213" s="358"/>
      <c r="Z213" s="358"/>
      <c r="AA213" s="358"/>
      <c r="AB213" s="358"/>
      <c r="AC213" s="358"/>
      <c r="AD213" s="358"/>
      <c r="AE213" s="358"/>
      <c r="AF213" s="358">
        <v>1</v>
      </c>
      <c r="AG213" s="358"/>
      <c r="AH213" s="359">
        <v>1</v>
      </c>
    </row>
    <row r="214" spans="1:34">
      <c r="A214" s="360"/>
      <c r="B214" s="360"/>
      <c r="C214" s="361" t="s">
        <v>167</v>
      </c>
      <c r="D214" s="362"/>
      <c r="E214" s="363"/>
      <c r="F214" s="363"/>
      <c r="G214" s="363"/>
      <c r="H214" s="363"/>
      <c r="I214" s="363"/>
      <c r="J214" s="363"/>
      <c r="K214" s="363"/>
      <c r="L214" s="363"/>
      <c r="M214" s="363"/>
      <c r="N214" s="363"/>
      <c r="O214" s="363"/>
      <c r="P214" s="363"/>
      <c r="Q214" s="363"/>
      <c r="R214" s="363"/>
      <c r="S214" s="363"/>
      <c r="T214" s="363">
        <v>1</v>
      </c>
      <c r="U214" s="363"/>
      <c r="V214" s="363"/>
      <c r="W214" s="363"/>
      <c r="X214" s="363"/>
      <c r="Y214" s="363"/>
      <c r="Z214" s="363"/>
      <c r="AA214" s="363"/>
      <c r="AB214" s="363"/>
      <c r="AC214" s="363"/>
      <c r="AD214" s="363"/>
      <c r="AE214" s="363"/>
      <c r="AF214" s="363"/>
      <c r="AG214" s="363"/>
      <c r="AH214" s="364">
        <v>1</v>
      </c>
    </row>
    <row r="215" spans="1:34">
      <c r="A215" s="360"/>
      <c r="B215" s="367" t="s">
        <v>644</v>
      </c>
      <c r="C215" s="368"/>
      <c r="D215" s="369"/>
      <c r="E215" s="370"/>
      <c r="F215" s="370"/>
      <c r="G215" s="370"/>
      <c r="H215" s="370"/>
      <c r="I215" s="370"/>
      <c r="J215" s="370"/>
      <c r="K215" s="370"/>
      <c r="L215" s="370"/>
      <c r="M215" s="370"/>
      <c r="N215" s="370"/>
      <c r="O215" s="370"/>
      <c r="P215" s="370"/>
      <c r="Q215" s="370"/>
      <c r="R215" s="370"/>
      <c r="S215" s="370"/>
      <c r="T215" s="370">
        <v>1</v>
      </c>
      <c r="U215" s="370"/>
      <c r="V215" s="370"/>
      <c r="W215" s="370"/>
      <c r="X215" s="370"/>
      <c r="Y215" s="370"/>
      <c r="Z215" s="370"/>
      <c r="AA215" s="370"/>
      <c r="AB215" s="370"/>
      <c r="AC215" s="370"/>
      <c r="AD215" s="370"/>
      <c r="AE215" s="370"/>
      <c r="AF215" s="370">
        <v>1</v>
      </c>
      <c r="AG215" s="370"/>
      <c r="AH215" s="371">
        <v>2</v>
      </c>
    </row>
    <row r="216" spans="1:34">
      <c r="A216" s="360"/>
      <c r="B216" s="356" t="s">
        <v>154</v>
      </c>
      <c r="C216" s="356" t="s">
        <v>527</v>
      </c>
      <c r="D216" s="357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  <c r="AA216" s="358"/>
      <c r="AB216" s="358"/>
      <c r="AC216" s="358"/>
      <c r="AD216" s="358"/>
      <c r="AE216" s="358">
        <v>2</v>
      </c>
      <c r="AF216" s="358"/>
      <c r="AG216" s="358"/>
      <c r="AH216" s="359">
        <v>2</v>
      </c>
    </row>
    <row r="217" spans="1:34">
      <c r="A217" s="360"/>
      <c r="B217" s="367" t="s">
        <v>645</v>
      </c>
      <c r="C217" s="368"/>
      <c r="D217" s="369"/>
      <c r="E217" s="370"/>
      <c r="F217" s="370"/>
      <c r="G217" s="370"/>
      <c r="H217" s="370"/>
      <c r="I217" s="370"/>
      <c r="J217" s="370"/>
      <c r="K217" s="370"/>
      <c r="L217" s="370"/>
      <c r="M217" s="370"/>
      <c r="N217" s="370"/>
      <c r="O217" s="370"/>
      <c r="P217" s="370"/>
      <c r="Q217" s="370"/>
      <c r="R217" s="370"/>
      <c r="S217" s="370"/>
      <c r="T217" s="370"/>
      <c r="U217" s="370"/>
      <c r="V217" s="370"/>
      <c r="W217" s="370"/>
      <c r="X217" s="370"/>
      <c r="Y217" s="370"/>
      <c r="Z217" s="370"/>
      <c r="AA217" s="370"/>
      <c r="AB217" s="370"/>
      <c r="AC217" s="370"/>
      <c r="AD217" s="370"/>
      <c r="AE217" s="370">
        <v>2</v>
      </c>
      <c r="AF217" s="370"/>
      <c r="AG217" s="370"/>
      <c r="AH217" s="371">
        <v>2</v>
      </c>
    </row>
    <row r="218" spans="1:34">
      <c r="A218" s="360"/>
      <c r="B218" s="356" t="s">
        <v>207</v>
      </c>
      <c r="C218" s="356" t="s">
        <v>537</v>
      </c>
      <c r="D218" s="357"/>
      <c r="E218" s="358"/>
      <c r="F218" s="358"/>
      <c r="G218" s="358"/>
      <c r="H218" s="358"/>
      <c r="I218" s="358"/>
      <c r="J218" s="358"/>
      <c r="K218" s="358"/>
      <c r="L218" s="358"/>
      <c r="M218" s="358"/>
      <c r="N218" s="358"/>
      <c r="O218" s="358"/>
      <c r="P218" s="358"/>
      <c r="Q218" s="358"/>
      <c r="R218" s="358"/>
      <c r="S218" s="358"/>
      <c r="T218" s="358"/>
      <c r="U218" s="358"/>
      <c r="V218" s="358"/>
      <c r="W218" s="358"/>
      <c r="X218" s="358"/>
      <c r="Y218" s="358"/>
      <c r="Z218" s="358"/>
      <c r="AA218" s="358"/>
      <c r="AB218" s="358"/>
      <c r="AC218" s="358"/>
      <c r="AD218" s="358"/>
      <c r="AE218" s="358">
        <v>1</v>
      </c>
      <c r="AF218" s="358"/>
      <c r="AG218" s="358"/>
      <c r="AH218" s="359">
        <v>1</v>
      </c>
    </row>
    <row r="219" spans="1:34">
      <c r="A219" s="360"/>
      <c r="B219" s="360"/>
      <c r="C219" s="361" t="s">
        <v>491</v>
      </c>
      <c r="D219" s="362"/>
      <c r="E219" s="363"/>
      <c r="F219" s="363"/>
      <c r="G219" s="363"/>
      <c r="H219" s="363"/>
      <c r="I219" s="363"/>
      <c r="J219" s="363"/>
      <c r="K219" s="363"/>
      <c r="L219" s="363"/>
      <c r="M219" s="363"/>
      <c r="N219" s="363"/>
      <c r="O219" s="363"/>
      <c r="P219" s="363"/>
      <c r="Q219" s="363"/>
      <c r="R219" s="363"/>
      <c r="S219" s="363"/>
      <c r="T219" s="363"/>
      <c r="U219" s="363"/>
      <c r="V219" s="363"/>
      <c r="W219" s="363"/>
      <c r="X219" s="363"/>
      <c r="Y219" s="363"/>
      <c r="Z219" s="363"/>
      <c r="AA219" s="363"/>
      <c r="AB219" s="363">
        <v>1</v>
      </c>
      <c r="AC219" s="363"/>
      <c r="AD219" s="363"/>
      <c r="AE219" s="363"/>
      <c r="AF219" s="363"/>
      <c r="AG219" s="363"/>
      <c r="AH219" s="364">
        <v>1</v>
      </c>
    </row>
    <row r="220" spans="1:34">
      <c r="A220" s="360"/>
      <c r="B220" s="367" t="s">
        <v>646</v>
      </c>
      <c r="C220" s="368"/>
      <c r="D220" s="369"/>
      <c r="E220" s="370"/>
      <c r="F220" s="370"/>
      <c r="G220" s="370"/>
      <c r="H220" s="370"/>
      <c r="I220" s="370"/>
      <c r="J220" s="370"/>
      <c r="K220" s="370"/>
      <c r="L220" s="370"/>
      <c r="M220" s="370"/>
      <c r="N220" s="370"/>
      <c r="O220" s="370"/>
      <c r="P220" s="370"/>
      <c r="Q220" s="370"/>
      <c r="R220" s="370"/>
      <c r="S220" s="370"/>
      <c r="T220" s="370"/>
      <c r="U220" s="370"/>
      <c r="V220" s="370"/>
      <c r="W220" s="370"/>
      <c r="X220" s="370"/>
      <c r="Y220" s="370"/>
      <c r="Z220" s="370"/>
      <c r="AA220" s="370"/>
      <c r="AB220" s="370">
        <v>1</v>
      </c>
      <c r="AC220" s="370"/>
      <c r="AD220" s="370"/>
      <c r="AE220" s="370">
        <v>1</v>
      </c>
      <c r="AF220" s="370"/>
      <c r="AG220" s="370"/>
      <c r="AH220" s="371">
        <v>2</v>
      </c>
    </row>
    <row r="221" spans="1:34">
      <c r="A221" s="360"/>
      <c r="B221" s="356" t="s">
        <v>147</v>
      </c>
      <c r="C221" s="356" t="s">
        <v>340</v>
      </c>
      <c r="D221" s="357"/>
      <c r="E221" s="358"/>
      <c r="F221" s="358"/>
      <c r="G221" s="358">
        <v>1</v>
      </c>
      <c r="H221" s="358"/>
      <c r="I221" s="358"/>
      <c r="J221" s="358"/>
      <c r="K221" s="358"/>
      <c r="L221" s="358"/>
      <c r="M221" s="358"/>
      <c r="N221" s="358"/>
      <c r="O221" s="358"/>
      <c r="P221" s="358"/>
      <c r="Q221" s="358"/>
      <c r="R221" s="358"/>
      <c r="S221" s="358"/>
      <c r="T221" s="358"/>
      <c r="U221" s="358"/>
      <c r="V221" s="358"/>
      <c r="W221" s="358"/>
      <c r="X221" s="358"/>
      <c r="Y221" s="358"/>
      <c r="Z221" s="358"/>
      <c r="AA221" s="358"/>
      <c r="AB221" s="358"/>
      <c r="AC221" s="358"/>
      <c r="AD221" s="358"/>
      <c r="AE221" s="358"/>
      <c r="AF221" s="358"/>
      <c r="AG221" s="358"/>
      <c r="AH221" s="359">
        <v>1</v>
      </c>
    </row>
    <row r="222" spans="1:34">
      <c r="A222" s="360"/>
      <c r="B222" s="367" t="s">
        <v>647</v>
      </c>
      <c r="C222" s="368"/>
      <c r="D222" s="369"/>
      <c r="E222" s="370"/>
      <c r="F222" s="370"/>
      <c r="G222" s="370">
        <v>1</v>
      </c>
      <c r="H222" s="370"/>
      <c r="I222" s="370"/>
      <c r="J222" s="370"/>
      <c r="K222" s="370"/>
      <c r="L222" s="370"/>
      <c r="M222" s="370"/>
      <c r="N222" s="370"/>
      <c r="O222" s="370"/>
      <c r="P222" s="370"/>
      <c r="Q222" s="370"/>
      <c r="R222" s="370"/>
      <c r="S222" s="370"/>
      <c r="T222" s="370"/>
      <c r="U222" s="370"/>
      <c r="V222" s="370"/>
      <c r="W222" s="370"/>
      <c r="X222" s="370"/>
      <c r="Y222" s="370"/>
      <c r="Z222" s="370"/>
      <c r="AA222" s="370"/>
      <c r="AB222" s="370"/>
      <c r="AC222" s="370"/>
      <c r="AD222" s="370"/>
      <c r="AE222" s="370"/>
      <c r="AF222" s="370"/>
      <c r="AG222" s="370"/>
      <c r="AH222" s="371">
        <v>1</v>
      </c>
    </row>
    <row r="223" spans="1:34">
      <c r="A223" s="360"/>
      <c r="B223" s="356" t="s">
        <v>203</v>
      </c>
      <c r="C223" s="356" t="s">
        <v>203</v>
      </c>
      <c r="D223" s="357"/>
      <c r="E223" s="358"/>
      <c r="F223" s="358"/>
      <c r="G223" s="358"/>
      <c r="H223" s="358"/>
      <c r="I223" s="358"/>
      <c r="J223" s="358"/>
      <c r="K223" s="358"/>
      <c r="L223" s="358"/>
      <c r="M223" s="358"/>
      <c r="N223" s="358"/>
      <c r="O223" s="358"/>
      <c r="P223" s="358"/>
      <c r="Q223" s="358"/>
      <c r="R223" s="358"/>
      <c r="S223" s="358"/>
      <c r="T223" s="358"/>
      <c r="U223" s="358"/>
      <c r="V223" s="358"/>
      <c r="W223" s="358"/>
      <c r="X223" s="358"/>
      <c r="Y223" s="358"/>
      <c r="Z223" s="358"/>
      <c r="AA223" s="358"/>
      <c r="AB223" s="358"/>
      <c r="AC223" s="358">
        <v>1</v>
      </c>
      <c r="AD223" s="358"/>
      <c r="AE223" s="358"/>
      <c r="AF223" s="358"/>
      <c r="AG223" s="358"/>
      <c r="AH223" s="359">
        <v>1</v>
      </c>
    </row>
    <row r="224" spans="1:34">
      <c r="A224" s="360"/>
      <c r="B224" s="367" t="s">
        <v>648</v>
      </c>
      <c r="C224" s="368"/>
      <c r="D224" s="369"/>
      <c r="E224" s="370"/>
      <c r="F224" s="370"/>
      <c r="G224" s="370"/>
      <c r="H224" s="370"/>
      <c r="I224" s="370"/>
      <c r="J224" s="370"/>
      <c r="K224" s="370"/>
      <c r="L224" s="370"/>
      <c r="M224" s="370"/>
      <c r="N224" s="370"/>
      <c r="O224" s="370"/>
      <c r="P224" s="370"/>
      <c r="Q224" s="370"/>
      <c r="R224" s="370"/>
      <c r="S224" s="370"/>
      <c r="T224" s="370"/>
      <c r="U224" s="370"/>
      <c r="V224" s="370"/>
      <c r="W224" s="370"/>
      <c r="X224" s="370"/>
      <c r="Y224" s="370"/>
      <c r="Z224" s="370"/>
      <c r="AA224" s="370"/>
      <c r="AB224" s="370"/>
      <c r="AC224" s="370">
        <v>1</v>
      </c>
      <c r="AD224" s="370"/>
      <c r="AE224" s="370"/>
      <c r="AF224" s="370"/>
      <c r="AG224" s="370"/>
      <c r="AH224" s="371">
        <v>1</v>
      </c>
    </row>
    <row r="225" spans="1:34">
      <c r="A225" s="360"/>
      <c r="B225" s="356" t="s">
        <v>185</v>
      </c>
      <c r="C225" s="356" t="s">
        <v>515</v>
      </c>
      <c r="D225" s="357"/>
      <c r="E225" s="358"/>
      <c r="F225" s="358"/>
      <c r="G225" s="358"/>
      <c r="H225" s="358"/>
      <c r="I225" s="358"/>
      <c r="J225" s="358"/>
      <c r="K225" s="358"/>
      <c r="L225" s="358"/>
      <c r="M225" s="358"/>
      <c r="N225" s="358"/>
      <c r="O225" s="358"/>
      <c r="P225" s="358"/>
      <c r="Q225" s="358"/>
      <c r="R225" s="358"/>
      <c r="S225" s="358"/>
      <c r="T225" s="358"/>
      <c r="U225" s="358"/>
      <c r="V225" s="358"/>
      <c r="W225" s="358"/>
      <c r="X225" s="358"/>
      <c r="Y225" s="358"/>
      <c r="Z225" s="358"/>
      <c r="AA225" s="358"/>
      <c r="AB225" s="358"/>
      <c r="AC225" s="358">
        <v>1</v>
      </c>
      <c r="AD225" s="358"/>
      <c r="AE225" s="358"/>
      <c r="AF225" s="358"/>
      <c r="AG225" s="358"/>
      <c r="AH225" s="359">
        <v>1</v>
      </c>
    </row>
    <row r="226" spans="1:34">
      <c r="A226" s="360"/>
      <c r="B226" s="367" t="s">
        <v>649</v>
      </c>
      <c r="C226" s="368"/>
      <c r="D226" s="369"/>
      <c r="E226" s="370"/>
      <c r="F226" s="370"/>
      <c r="G226" s="370"/>
      <c r="H226" s="370"/>
      <c r="I226" s="370"/>
      <c r="J226" s="370"/>
      <c r="K226" s="370"/>
      <c r="L226" s="370"/>
      <c r="M226" s="370"/>
      <c r="N226" s="370"/>
      <c r="O226" s="370"/>
      <c r="P226" s="370"/>
      <c r="Q226" s="370"/>
      <c r="R226" s="370"/>
      <c r="S226" s="370"/>
      <c r="T226" s="370"/>
      <c r="U226" s="370"/>
      <c r="V226" s="370"/>
      <c r="W226" s="370"/>
      <c r="X226" s="370"/>
      <c r="Y226" s="370"/>
      <c r="Z226" s="370"/>
      <c r="AA226" s="370"/>
      <c r="AB226" s="370"/>
      <c r="AC226" s="370">
        <v>1</v>
      </c>
      <c r="AD226" s="370"/>
      <c r="AE226" s="370"/>
      <c r="AF226" s="370"/>
      <c r="AG226" s="370"/>
      <c r="AH226" s="371">
        <v>1</v>
      </c>
    </row>
    <row r="227" spans="1:34">
      <c r="A227" s="372" t="s">
        <v>650</v>
      </c>
      <c r="B227" s="373"/>
      <c r="C227" s="373"/>
      <c r="D227" s="374"/>
      <c r="E227" s="375"/>
      <c r="F227" s="375"/>
      <c r="G227" s="375">
        <v>1</v>
      </c>
      <c r="H227" s="375">
        <v>1</v>
      </c>
      <c r="I227" s="375"/>
      <c r="J227" s="375"/>
      <c r="K227" s="375">
        <v>1</v>
      </c>
      <c r="L227" s="375"/>
      <c r="M227" s="375">
        <v>1</v>
      </c>
      <c r="N227" s="375"/>
      <c r="O227" s="375"/>
      <c r="P227" s="375">
        <v>1</v>
      </c>
      <c r="Q227" s="375"/>
      <c r="R227" s="375">
        <v>1</v>
      </c>
      <c r="S227" s="375"/>
      <c r="T227" s="375">
        <v>3</v>
      </c>
      <c r="U227" s="375">
        <v>2</v>
      </c>
      <c r="V227" s="375">
        <v>1</v>
      </c>
      <c r="W227" s="375">
        <v>1</v>
      </c>
      <c r="X227" s="375"/>
      <c r="Y227" s="375"/>
      <c r="Z227" s="375"/>
      <c r="AA227" s="375"/>
      <c r="AB227" s="375">
        <v>2</v>
      </c>
      <c r="AC227" s="375">
        <v>4</v>
      </c>
      <c r="AD227" s="375">
        <v>2</v>
      </c>
      <c r="AE227" s="375">
        <v>7</v>
      </c>
      <c r="AF227" s="375">
        <v>1</v>
      </c>
      <c r="AG227" s="375">
        <v>4</v>
      </c>
      <c r="AH227" s="376">
        <v>33</v>
      </c>
    </row>
    <row r="228" spans="1:34">
      <c r="A228" s="356" t="s">
        <v>33</v>
      </c>
      <c r="B228" s="356" t="s">
        <v>148</v>
      </c>
      <c r="C228" s="356" t="s">
        <v>409</v>
      </c>
      <c r="D228" s="357"/>
      <c r="E228" s="358"/>
      <c r="F228" s="358"/>
      <c r="G228" s="358"/>
      <c r="H228" s="358"/>
      <c r="I228" s="358"/>
      <c r="J228" s="358"/>
      <c r="K228" s="358"/>
      <c r="L228" s="358"/>
      <c r="M228" s="358"/>
      <c r="N228" s="358"/>
      <c r="O228" s="358">
        <v>1</v>
      </c>
      <c r="P228" s="358"/>
      <c r="Q228" s="358"/>
      <c r="R228" s="358"/>
      <c r="S228" s="358">
        <v>1</v>
      </c>
      <c r="T228" s="358">
        <v>1</v>
      </c>
      <c r="U228" s="358"/>
      <c r="V228" s="358"/>
      <c r="W228" s="358"/>
      <c r="X228" s="358"/>
      <c r="Y228" s="358"/>
      <c r="Z228" s="358"/>
      <c r="AA228" s="358"/>
      <c r="AB228" s="358"/>
      <c r="AC228" s="358"/>
      <c r="AD228" s="358"/>
      <c r="AE228" s="358"/>
      <c r="AF228" s="358"/>
      <c r="AG228" s="358"/>
      <c r="AH228" s="359">
        <v>3</v>
      </c>
    </row>
    <row r="229" spans="1:34">
      <c r="A229" s="360"/>
      <c r="B229" s="360"/>
      <c r="C229" s="361" t="s">
        <v>439</v>
      </c>
      <c r="D229" s="362"/>
      <c r="E229" s="363"/>
      <c r="F229" s="363"/>
      <c r="G229" s="363"/>
      <c r="H229" s="363"/>
      <c r="I229" s="363"/>
      <c r="J229" s="363"/>
      <c r="K229" s="363"/>
      <c r="L229" s="363"/>
      <c r="M229" s="363"/>
      <c r="N229" s="363"/>
      <c r="O229" s="363">
        <v>2</v>
      </c>
      <c r="P229" s="363">
        <v>1</v>
      </c>
      <c r="Q229" s="363">
        <v>2</v>
      </c>
      <c r="R229" s="363"/>
      <c r="S229" s="363"/>
      <c r="T229" s="363"/>
      <c r="U229" s="363"/>
      <c r="V229" s="363"/>
      <c r="W229" s="363"/>
      <c r="X229" s="363"/>
      <c r="Y229" s="363"/>
      <c r="Z229" s="363"/>
      <c r="AA229" s="363"/>
      <c r="AB229" s="363"/>
      <c r="AC229" s="363"/>
      <c r="AD229" s="363"/>
      <c r="AE229" s="363"/>
      <c r="AF229" s="363"/>
      <c r="AG229" s="363"/>
      <c r="AH229" s="364">
        <v>5</v>
      </c>
    </row>
    <row r="230" spans="1:34">
      <c r="A230" s="360"/>
      <c r="B230" s="360"/>
      <c r="C230" s="361" t="s">
        <v>499</v>
      </c>
      <c r="D230" s="362"/>
      <c r="E230" s="363"/>
      <c r="F230" s="363"/>
      <c r="G230" s="363"/>
      <c r="H230" s="363"/>
      <c r="I230" s="363"/>
      <c r="J230" s="363"/>
      <c r="K230" s="363"/>
      <c r="L230" s="363"/>
      <c r="M230" s="363"/>
      <c r="N230" s="363"/>
      <c r="O230" s="363"/>
      <c r="P230" s="363"/>
      <c r="Q230" s="363"/>
      <c r="R230" s="363"/>
      <c r="S230" s="363"/>
      <c r="T230" s="363"/>
      <c r="U230" s="363"/>
      <c r="V230" s="363"/>
      <c r="W230" s="363"/>
      <c r="X230" s="363"/>
      <c r="Y230" s="363"/>
      <c r="Z230" s="363"/>
      <c r="AA230" s="363"/>
      <c r="AB230" s="363">
        <v>1</v>
      </c>
      <c r="AC230" s="363"/>
      <c r="AD230" s="363"/>
      <c r="AE230" s="363"/>
      <c r="AF230" s="363"/>
      <c r="AG230" s="363"/>
      <c r="AH230" s="364">
        <v>1</v>
      </c>
    </row>
    <row r="231" spans="1:34">
      <c r="A231" s="360"/>
      <c r="B231" s="367" t="s">
        <v>587</v>
      </c>
      <c r="C231" s="368"/>
      <c r="D231" s="369"/>
      <c r="E231" s="370"/>
      <c r="F231" s="370"/>
      <c r="G231" s="370"/>
      <c r="H231" s="370"/>
      <c r="I231" s="370"/>
      <c r="J231" s="370"/>
      <c r="K231" s="370"/>
      <c r="L231" s="370"/>
      <c r="M231" s="370"/>
      <c r="N231" s="370"/>
      <c r="O231" s="370">
        <v>3</v>
      </c>
      <c r="P231" s="370">
        <v>1</v>
      </c>
      <c r="Q231" s="370">
        <v>2</v>
      </c>
      <c r="R231" s="370"/>
      <c r="S231" s="370">
        <v>1</v>
      </c>
      <c r="T231" s="370">
        <v>1</v>
      </c>
      <c r="U231" s="370"/>
      <c r="V231" s="370"/>
      <c r="W231" s="370"/>
      <c r="X231" s="370"/>
      <c r="Y231" s="370"/>
      <c r="Z231" s="370"/>
      <c r="AA231" s="370"/>
      <c r="AB231" s="370">
        <v>1</v>
      </c>
      <c r="AC231" s="370"/>
      <c r="AD231" s="370"/>
      <c r="AE231" s="370"/>
      <c r="AF231" s="370"/>
      <c r="AG231" s="370"/>
      <c r="AH231" s="371">
        <v>9</v>
      </c>
    </row>
    <row r="232" spans="1:34">
      <c r="A232" s="360"/>
      <c r="B232" s="356" t="s">
        <v>293</v>
      </c>
      <c r="C232" s="356" t="s">
        <v>500</v>
      </c>
      <c r="D232" s="357"/>
      <c r="E232" s="358"/>
      <c r="F232" s="358"/>
      <c r="G232" s="358"/>
      <c r="H232" s="358"/>
      <c r="I232" s="358"/>
      <c r="J232" s="358"/>
      <c r="K232" s="358"/>
      <c r="L232" s="358"/>
      <c r="M232" s="358"/>
      <c r="N232" s="358"/>
      <c r="O232" s="358"/>
      <c r="P232" s="358"/>
      <c r="Q232" s="358"/>
      <c r="R232" s="358"/>
      <c r="S232" s="358"/>
      <c r="T232" s="358"/>
      <c r="U232" s="358"/>
      <c r="V232" s="358"/>
      <c r="W232" s="358"/>
      <c r="X232" s="358"/>
      <c r="Y232" s="358"/>
      <c r="Z232" s="358"/>
      <c r="AA232" s="358"/>
      <c r="AB232" s="358">
        <v>1</v>
      </c>
      <c r="AC232" s="358"/>
      <c r="AD232" s="358"/>
      <c r="AE232" s="358"/>
      <c r="AF232" s="358"/>
      <c r="AG232" s="358"/>
      <c r="AH232" s="359">
        <v>1</v>
      </c>
    </row>
    <row r="233" spans="1:34">
      <c r="A233" s="360"/>
      <c r="B233" s="367" t="s">
        <v>651</v>
      </c>
      <c r="C233" s="368"/>
      <c r="D233" s="369"/>
      <c r="E233" s="370"/>
      <c r="F233" s="370"/>
      <c r="G233" s="370"/>
      <c r="H233" s="370"/>
      <c r="I233" s="370"/>
      <c r="J233" s="370"/>
      <c r="K233" s="370"/>
      <c r="L233" s="370"/>
      <c r="M233" s="370"/>
      <c r="N233" s="370"/>
      <c r="O233" s="370"/>
      <c r="P233" s="370"/>
      <c r="Q233" s="370"/>
      <c r="R233" s="370"/>
      <c r="S233" s="370"/>
      <c r="T233" s="370"/>
      <c r="U233" s="370"/>
      <c r="V233" s="370"/>
      <c r="W233" s="370"/>
      <c r="X233" s="370"/>
      <c r="Y233" s="370"/>
      <c r="Z233" s="370"/>
      <c r="AA233" s="370"/>
      <c r="AB233" s="370">
        <v>1</v>
      </c>
      <c r="AC233" s="370"/>
      <c r="AD233" s="370"/>
      <c r="AE233" s="370"/>
      <c r="AF233" s="370"/>
      <c r="AG233" s="370"/>
      <c r="AH233" s="371">
        <v>1</v>
      </c>
    </row>
    <row r="234" spans="1:34">
      <c r="A234" s="372" t="s">
        <v>652</v>
      </c>
      <c r="B234" s="373"/>
      <c r="C234" s="373"/>
      <c r="D234" s="374"/>
      <c r="E234" s="375"/>
      <c r="F234" s="375"/>
      <c r="G234" s="375"/>
      <c r="H234" s="375"/>
      <c r="I234" s="375"/>
      <c r="J234" s="375"/>
      <c r="K234" s="375"/>
      <c r="L234" s="375"/>
      <c r="M234" s="375"/>
      <c r="N234" s="375"/>
      <c r="O234" s="375">
        <v>3</v>
      </c>
      <c r="P234" s="375">
        <v>1</v>
      </c>
      <c r="Q234" s="375">
        <v>2</v>
      </c>
      <c r="R234" s="375"/>
      <c r="S234" s="375">
        <v>1</v>
      </c>
      <c r="T234" s="375">
        <v>1</v>
      </c>
      <c r="U234" s="375"/>
      <c r="V234" s="375"/>
      <c r="W234" s="375"/>
      <c r="X234" s="375"/>
      <c r="Y234" s="375"/>
      <c r="Z234" s="375"/>
      <c r="AA234" s="375"/>
      <c r="AB234" s="375">
        <v>2</v>
      </c>
      <c r="AC234" s="375"/>
      <c r="AD234" s="375"/>
      <c r="AE234" s="375"/>
      <c r="AF234" s="375"/>
      <c r="AG234" s="375"/>
      <c r="AH234" s="376">
        <v>10</v>
      </c>
    </row>
    <row r="235" spans="1:34">
      <c r="A235" s="356" t="s">
        <v>59</v>
      </c>
      <c r="B235" s="356" t="s">
        <v>178</v>
      </c>
      <c r="C235" s="356" t="s">
        <v>178</v>
      </c>
      <c r="D235" s="357"/>
      <c r="E235" s="358"/>
      <c r="F235" s="358"/>
      <c r="G235" s="358"/>
      <c r="H235" s="358"/>
      <c r="I235" s="358"/>
      <c r="J235" s="358"/>
      <c r="K235" s="358"/>
      <c r="L235" s="358"/>
      <c r="M235" s="358"/>
      <c r="N235" s="358"/>
      <c r="O235" s="358"/>
      <c r="P235" s="358"/>
      <c r="Q235" s="358"/>
      <c r="R235" s="358"/>
      <c r="S235" s="358"/>
      <c r="T235" s="358"/>
      <c r="U235" s="358"/>
      <c r="V235" s="358"/>
      <c r="W235" s="358"/>
      <c r="X235" s="358"/>
      <c r="Y235" s="358"/>
      <c r="Z235" s="358"/>
      <c r="AA235" s="358"/>
      <c r="AB235" s="358"/>
      <c r="AC235" s="358"/>
      <c r="AD235" s="358"/>
      <c r="AE235" s="358">
        <v>1</v>
      </c>
      <c r="AF235" s="358"/>
      <c r="AG235" s="358"/>
      <c r="AH235" s="359">
        <v>1</v>
      </c>
    </row>
    <row r="236" spans="1:34">
      <c r="A236" s="360"/>
      <c r="B236" s="367" t="s">
        <v>653</v>
      </c>
      <c r="C236" s="368"/>
      <c r="D236" s="369"/>
      <c r="E236" s="370"/>
      <c r="F236" s="370"/>
      <c r="G236" s="370"/>
      <c r="H236" s="370"/>
      <c r="I236" s="370"/>
      <c r="J236" s="370"/>
      <c r="K236" s="370"/>
      <c r="L236" s="370"/>
      <c r="M236" s="370"/>
      <c r="N236" s="370"/>
      <c r="O236" s="370"/>
      <c r="P236" s="370"/>
      <c r="Q236" s="370"/>
      <c r="R236" s="370"/>
      <c r="S236" s="370"/>
      <c r="T236" s="370"/>
      <c r="U236" s="370"/>
      <c r="V236" s="370"/>
      <c r="W236" s="370"/>
      <c r="X236" s="370"/>
      <c r="Y236" s="370"/>
      <c r="Z236" s="370"/>
      <c r="AA236" s="370"/>
      <c r="AB236" s="370"/>
      <c r="AC236" s="370"/>
      <c r="AD236" s="370"/>
      <c r="AE236" s="370">
        <v>1</v>
      </c>
      <c r="AF236" s="370"/>
      <c r="AG236" s="370"/>
      <c r="AH236" s="371">
        <v>1</v>
      </c>
    </row>
    <row r="237" spans="1:34">
      <c r="A237" s="360"/>
      <c r="B237" s="356" t="s">
        <v>179</v>
      </c>
      <c r="C237" s="356" t="s">
        <v>426</v>
      </c>
      <c r="D237" s="357"/>
      <c r="E237" s="358"/>
      <c r="F237" s="358"/>
      <c r="G237" s="358"/>
      <c r="H237" s="358"/>
      <c r="I237" s="358"/>
      <c r="J237" s="358"/>
      <c r="K237" s="358"/>
      <c r="L237" s="358"/>
      <c r="M237" s="358"/>
      <c r="N237" s="358">
        <v>1</v>
      </c>
      <c r="O237" s="358"/>
      <c r="P237" s="358"/>
      <c r="Q237" s="358"/>
      <c r="R237" s="358"/>
      <c r="S237" s="358"/>
      <c r="T237" s="358"/>
      <c r="U237" s="358"/>
      <c r="V237" s="358"/>
      <c r="W237" s="358"/>
      <c r="X237" s="358"/>
      <c r="Y237" s="358"/>
      <c r="Z237" s="358"/>
      <c r="AA237" s="358"/>
      <c r="AB237" s="358"/>
      <c r="AC237" s="358"/>
      <c r="AD237" s="358"/>
      <c r="AE237" s="358"/>
      <c r="AF237" s="358"/>
      <c r="AG237" s="358"/>
      <c r="AH237" s="359">
        <v>1</v>
      </c>
    </row>
    <row r="238" spans="1:34">
      <c r="A238" s="360"/>
      <c r="B238" s="367" t="s">
        <v>654</v>
      </c>
      <c r="C238" s="368"/>
      <c r="D238" s="369"/>
      <c r="E238" s="370"/>
      <c r="F238" s="370"/>
      <c r="G238" s="370"/>
      <c r="H238" s="370"/>
      <c r="I238" s="370"/>
      <c r="J238" s="370"/>
      <c r="K238" s="370"/>
      <c r="L238" s="370"/>
      <c r="M238" s="370"/>
      <c r="N238" s="370">
        <v>1</v>
      </c>
      <c r="O238" s="370"/>
      <c r="P238" s="370"/>
      <c r="Q238" s="370"/>
      <c r="R238" s="370"/>
      <c r="S238" s="370"/>
      <c r="T238" s="370"/>
      <c r="U238" s="370"/>
      <c r="V238" s="370"/>
      <c r="W238" s="370"/>
      <c r="X238" s="370"/>
      <c r="Y238" s="370"/>
      <c r="Z238" s="370"/>
      <c r="AA238" s="370"/>
      <c r="AB238" s="370"/>
      <c r="AC238" s="370"/>
      <c r="AD238" s="370"/>
      <c r="AE238" s="370"/>
      <c r="AF238" s="370"/>
      <c r="AG238" s="370"/>
      <c r="AH238" s="371">
        <v>1</v>
      </c>
    </row>
    <row r="239" spans="1:34">
      <c r="A239" s="372" t="s">
        <v>655</v>
      </c>
      <c r="B239" s="373"/>
      <c r="C239" s="373"/>
      <c r="D239" s="374"/>
      <c r="E239" s="375"/>
      <c r="F239" s="375"/>
      <c r="G239" s="375"/>
      <c r="H239" s="375"/>
      <c r="I239" s="375"/>
      <c r="J239" s="375"/>
      <c r="K239" s="375"/>
      <c r="L239" s="375"/>
      <c r="M239" s="375"/>
      <c r="N239" s="375">
        <v>1</v>
      </c>
      <c r="O239" s="375"/>
      <c r="P239" s="375"/>
      <c r="Q239" s="375"/>
      <c r="R239" s="375"/>
      <c r="S239" s="375"/>
      <c r="T239" s="375"/>
      <c r="U239" s="375"/>
      <c r="V239" s="375"/>
      <c r="W239" s="375"/>
      <c r="X239" s="375"/>
      <c r="Y239" s="375"/>
      <c r="Z239" s="375"/>
      <c r="AA239" s="375"/>
      <c r="AB239" s="375"/>
      <c r="AC239" s="375"/>
      <c r="AD239" s="375"/>
      <c r="AE239" s="375">
        <v>1</v>
      </c>
      <c r="AF239" s="375"/>
      <c r="AG239" s="375"/>
      <c r="AH239" s="376">
        <v>2</v>
      </c>
    </row>
    <row r="240" spans="1:34">
      <c r="A240" s="356" t="s">
        <v>29</v>
      </c>
      <c r="B240" s="356" t="s">
        <v>180</v>
      </c>
      <c r="C240" s="356" t="s">
        <v>503</v>
      </c>
      <c r="D240" s="357"/>
      <c r="E240" s="358"/>
      <c r="F240" s="358"/>
      <c r="G240" s="358"/>
      <c r="H240" s="358"/>
      <c r="I240" s="358"/>
      <c r="J240" s="358"/>
      <c r="K240" s="358"/>
      <c r="L240" s="358"/>
      <c r="M240" s="358"/>
      <c r="N240" s="358"/>
      <c r="O240" s="358"/>
      <c r="P240" s="358"/>
      <c r="Q240" s="358"/>
      <c r="R240" s="358"/>
      <c r="S240" s="358"/>
      <c r="T240" s="358"/>
      <c r="U240" s="358"/>
      <c r="V240" s="358"/>
      <c r="W240" s="358"/>
      <c r="X240" s="358"/>
      <c r="Y240" s="358"/>
      <c r="Z240" s="358"/>
      <c r="AA240" s="358"/>
      <c r="AB240" s="358">
        <v>2</v>
      </c>
      <c r="AC240" s="358"/>
      <c r="AD240" s="358"/>
      <c r="AE240" s="358"/>
      <c r="AF240" s="358"/>
      <c r="AG240" s="358"/>
      <c r="AH240" s="359">
        <v>2</v>
      </c>
    </row>
    <row r="241" spans="1:34">
      <c r="A241" s="360"/>
      <c r="B241" s="360"/>
      <c r="C241" s="361" t="s">
        <v>374</v>
      </c>
      <c r="D241" s="362"/>
      <c r="E241" s="363"/>
      <c r="F241" s="363"/>
      <c r="G241" s="363"/>
      <c r="H241" s="363"/>
      <c r="I241" s="363"/>
      <c r="J241" s="363">
        <v>1</v>
      </c>
      <c r="K241" s="363"/>
      <c r="L241" s="363">
        <v>1</v>
      </c>
      <c r="M241" s="363"/>
      <c r="N241" s="363"/>
      <c r="O241" s="363"/>
      <c r="P241" s="363"/>
      <c r="Q241" s="363"/>
      <c r="R241" s="363"/>
      <c r="S241" s="363"/>
      <c r="T241" s="363"/>
      <c r="U241" s="363"/>
      <c r="V241" s="363"/>
      <c r="W241" s="363"/>
      <c r="X241" s="363"/>
      <c r="Y241" s="363"/>
      <c r="Z241" s="363"/>
      <c r="AA241" s="363"/>
      <c r="AB241" s="363"/>
      <c r="AC241" s="363"/>
      <c r="AD241" s="363"/>
      <c r="AE241" s="363"/>
      <c r="AF241" s="363"/>
      <c r="AG241" s="363"/>
      <c r="AH241" s="364">
        <v>2</v>
      </c>
    </row>
    <row r="242" spans="1:34">
      <c r="A242" s="360"/>
      <c r="B242" s="360"/>
      <c r="C242" s="361" t="s">
        <v>341</v>
      </c>
      <c r="D242" s="362"/>
      <c r="E242" s="363"/>
      <c r="F242" s="363"/>
      <c r="G242" s="363"/>
      <c r="H242" s="363"/>
      <c r="I242" s="363">
        <v>1</v>
      </c>
      <c r="J242" s="363"/>
      <c r="K242" s="363"/>
      <c r="L242" s="363"/>
      <c r="M242" s="363"/>
      <c r="N242" s="363"/>
      <c r="O242" s="363"/>
      <c r="P242" s="363"/>
      <c r="Q242" s="363"/>
      <c r="R242" s="363"/>
      <c r="S242" s="363"/>
      <c r="T242" s="363"/>
      <c r="U242" s="363"/>
      <c r="V242" s="363"/>
      <c r="W242" s="363"/>
      <c r="X242" s="363"/>
      <c r="Y242" s="363"/>
      <c r="Z242" s="363"/>
      <c r="AA242" s="363"/>
      <c r="AB242" s="363"/>
      <c r="AC242" s="363"/>
      <c r="AD242" s="363"/>
      <c r="AE242" s="363"/>
      <c r="AF242" s="363"/>
      <c r="AG242" s="363"/>
      <c r="AH242" s="364">
        <v>1</v>
      </c>
    </row>
    <row r="243" spans="1:34">
      <c r="A243" s="360"/>
      <c r="B243" s="360"/>
      <c r="C243" s="361" t="s">
        <v>393</v>
      </c>
      <c r="D243" s="362"/>
      <c r="E243" s="363">
        <v>1</v>
      </c>
      <c r="F243" s="363"/>
      <c r="G243" s="363"/>
      <c r="H243" s="363"/>
      <c r="I243" s="363"/>
      <c r="J243" s="363"/>
      <c r="K243" s="363"/>
      <c r="L243" s="363"/>
      <c r="M243" s="363"/>
      <c r="N243" s="363"/>
      <c r="O243" s="363"/>
      <c r="P243" s="363"/>
      <c r="Q243" s="363"/>
      <c r="R243" s="363">
        <v>1</v>
      </c>
      <c r="S243" s="363">
        <v>2</v>
      </c>
      <c r="T243" s="363"/>
      <c r="U243" s="363"/>
      <c r="V243" s="363"/>
      <c r="W243" s="363"/>
      <c r="X243" s="363"/>
      <c r="Y243" s="363"/>
      <c r="Z243" s="363"/>
      <c r="AA243" s="363"/>
      <c r="AB243" s="363"/>
      <c r="AC243" s="363"/>
      <c r="AD243" s="363"/>
      <c r="AE243" s="363"/>
      <c r="AF243" s="363"/>
      <c r="AG243" s="363"/>
      <c r="AH243" s="364">
        <v>4</v>
      </c>
    </row>
    <row r="244" spans="1:34">
      <c r="A244" s="360"/>
      <c r="B244" s="360"/>
      <c r="C244" s="361" t="s">
        <v>569</v>
      </c>
      <c r="D244" s="362"/>
      <c r="E244" s="363"/>
      <c r="F244" s="363"/>
      <c r="G244" s="363"/>
      <c r="H244" s="363"/>
      <c r="I244" s="363"/>
      <c r="J244" s="363"/>
      <c r="K244" s="363"/>
      <c r="L244" s="363"/>
      <c r="M244" s="363"/>
      <c r="N244" s="363"/>
      <c r="O244" s="363">
        <v>1</v>
      </c>
      <c r="P244" s="363"/>
      <c r="Q244" s="363"/>
      <c r="R244" s="363"/>
      <c r="S244" s="363"/>
      <c r="T244" s="363"/>
      <c r="U244" s="363"/>
      <c r="V244" s="363"/>
      <c r="W244" s="363"/>
      <c r="X244" s="363"/>
      <c r="Y244" s="363"/>
      <c r="Z244" s="363"/>
      <c r="AA244" s="363"/>
      <c r="AB244" s="363"/>
      <c r="AC244" s="363"/>
      <c r="AD244" s="363"/>
      <c r="AE244" s="363"/>
      <c r="AF244" s="363"/>
      <c r="AG244" s="363"/>
      <c r="AH244" s="364">
        <v>1</v>
      </c>
    </row>
    <row r="245" spans="1:34">
      <c r="A245" s="360"/>
      <c r="B245" s="360"/>
      <c r="C245" s="361" t="s">
        <v>410</v>
      </c>
      <c r="D245" s="362"/>
      <c r="E245" s="363"/>
      <c r="F245" s="363"/>
      <c r="G245" s="363"/>
      <c r="H245" s="363"/>
      <c r="I245" s="363">
        <v>1</v>
      </c>
      <c r="J245" s="363"/>
      <c r="K245" s="363"/>
      <c r="L245" s="363"/>
      <c r="M245" s="363"/>
      <c r="N245" s="363"/>
      <c r="O245" s="363"/>
      <c r="P245" s="363"/>
      <c r="Q245" s="363"/>
      <c r="R245" s="363"/>
      <c r="S245" s="363"/>
      <c r="T245" s="363"/>
      <c r="U245" s="363"/>
      <c r="V245" s="363"/>
      <c r="W245" s="363"/>
      <c r="X245" s="363"/>
      <c r="Y245" s="363"/>
      <c r="Z245" s="363"/>
      <c r="AA245" s="363"/>
      <c r="AB245" s="363"/>
      <c r="AC245" s="363"/>
      <c r="AD245" s="363"/>
      <c r="AE245" s="363"/>
      <c r="AF245" s="363"/>
      <c r="AG245" s="363"/>
      <c r="AH245" s="364">
        <v>1</v>
      </c>
    </row>
    <row r="246" spans="1:34">
      <c r="A246" s="360"/>
      <c r="B246" s="360"/>
      <c r="C246" s="361" t="s">
        <v>427</v>
      </c>
      <c r="D246" s="362"/>
      <c r="E246" s="363"/>
      <c r="F246" s="363"/>
      <c r="G246" s="363"/>
      <c r="H246" s="363"/>
      <c r="I246" s="363"/>
      <c r="J246" s="363"/>
      <c r="K246" s="363"/>
      <c r="L246" s="363"/>
      <c r="M246" s="363"/>
      <c r="N246" s="363">
        <v>1</v>
      </c>
      <c r="O246" s="363"/>
      <c r="P246" s="363"/>
      <c r="Q246" s="363"/>
      <c r="R246" s="363"/>
      <c r="S246" s="363"/>
      <c r="T246" s="363"/>
      <c r="U246" s="363"/>
      <c r="V246" s="363"/>
      <c r="W246" s="363"/>
      <c r="X246" s="363"/>
      <c r="Y246" s="363"/>
      <c r="Z246" s="363"/>
      <c r="AA246" s="363"/>
      <c r="AB246" s="363"/>
      <c r="AC246" s="363"/>
      <c r="AD246" s="363"/>
      <c r="AE246" s="363"/>
      <c r="AF246" s="363"/>
      <c r="AG246" s="363"/>
      <c r="AH246" s="364">
        <v>1</v>
      </c>
    </row>
    <row r="247" spans="1:34">
      <c r="A247" s="360"/>
      <c r="B247" s="360"/>
      <c r="C247" s="361" t="s">
        <v>432</v>
      </c>
      <c r="D247" s="362"/>
      <c r="E247" s="363"/>
      <c r="F247" s="363"/>
      <c r="G247" s="363"/>
      <c r="H247" s="363"/>
      <c r="I247" s="363"/>
      <c r="J247" s="363"/>
      <c r="K247" s="363"/>
      <c r="L247" s="363"/>
      <c r="M247" s="363"/>
      <c r="N247" s="363">
        <v>1</v>
      </c>
      <c r="O247" s="363">
        <v>3</v>
      </c>
      <c r="P247" s="363"/>
      <c r="Q247" s="363"/>
      <c r="R247" s="363"/>
      <c r="S247" s="363"/>
      <c r="T247" s="363"/>
      <c r="U247" s="363"/>
      <c r="V247" s="363"/>
      <c r="W247" s="363"/>
      <c r="X247" s="363"/>
      <c r="Y247" s="363"/>
      <c r="Z247" s="363"/>
      <c r="AA247" s="363"/>
      <c r="AB247" s="363"/>
      <c r="AC247" s="363"/>
      <c r="AD247" s="363"/>
      <c r="AE247" s="363"/>
      <c r="AF247" s="363"/>
      <c r="AG247" s="363"/>
      <c r="AH247" s="364">
        <v>4</v>
      </c>
    </row>
    <row r="248" spans="1:34">
      <c r="A248" s="360"/>
      <c r="B248" s="360"/>
      <c r="C248" s="361" t="s">
        <v>411</v>
      </c>
      <c r="D248" s="362"/>
      <c r="E248" s="363"/>
      <c r="F248" s="363"/>
      <c r="G248" s="363"/>
      <c r="H248" s="363"/>
      <c r="I248" s="363"/>
      <c r="J248" s="363"/>
      <c r="K248" s="363">
        <v>1</v>
      </c>
      <c r="L248" s="363"/>
      <c r="M248" s="363"/>
      <c r="N248" s="363">
        <v>2</v>
      </c>
      <c r="O248" s="363"/>
      <c r="P248" s="363"/>
      <c r="Q248" s="363"/>
      <c r="R248" s="363">
        <v>1</v>
      </c>
      <c r="S248" s="363">
        <v>1</v>
      </c>
      <c r="T248" s="363">
        <v>3</v>
      </c>
      <c r="U248" s="363"/>
      <c r="V248" s="363"/>
      <c r="W248" s="363"/>
      <c r="X248" s="363">
        <v>1</v>
      </c>
      <c r="Y248" s="363"/>
      <c r="Z248" s="363"/>
      <c r="AA248" s="363"/>
      <c r="AB248" s="363"/>
      <c r="AC248" s="363"/>
      <c r="AD248" s="363"/>
      <c r="AE248" s="363"/>
      <c r="AF248" s="363"/>
      <c r="AG248" s="363"/>
      <c r="AH248" s="364">
        <v>9</v>
      </c>
    </row>
    <row r="249" spans="1:34">
      <c r="A249" s="360"/>
      <c r="B249" s="367" t="s">
        <v>656</v>
      </c>
      <c r="C249" s="368"/>
      <c r="D249" s="369"/>
      <c r="E249" s="370">
        <v>1</v>
      </c>
      <c r="F249" s="370"/>
      <c r="G249" s="370"/>
      <c r="H249" s="370"/>
      <c r="I249" s="370">
        <v>2</v>
      </c>
      <c r="J249" s="370">
        <v>1</v>
      </c>
      <c r="K249" s="370">
        <v>1</v>
      </c>
      <c r="L249" s="370">
        <v>1</v>
      </c>
      <c r="M249" s="370"/>
      <c r="N249" s="370">
        <v>4</v>
      </c>
      <c r="O249" s="370">
        <v>4</v>
      </c>
      <c r="P249" s="370"/>
      <c r="Q249" s="370"/>
      <c r="R249" s="370">
        <v>2</v>
      </c>
      <c r="S249" s="370">
        <v>3</v>
      </c>
      <c r="T249" s="370">
        <v>3</v>
      </c>
      <c r="U249" s="370"/>
      <c r="V249" s="370"/>
      <c r="W249" s="370"/>
      <c r="X249" s="370">
        <v>1</v>
      </c>
      <c r="Y249" s="370"/>
      <c r="Z249" s="370"/>
      <c r="AA249" s="370"/>
      <c r="AB249" s="370">
        <v>2</v>
      </c>
      <c r="AC249" s="370"/>
      <c r="AD249" s="370"/>
      <c r="AE249" s="370"/>
      <c r="AF249" s="370"/>
      <c r="AG249" s="370"/>
      <c r="AH249" s="371">
        <v>25</v>
      </c>
    </row>
    <row r="250" spans="1:34">
      <c r="A250" s="360"/>
      <c r="B250" s="356" t="s">
        <v>286</v>
      </c>
      <c r="C250" s="356" t="s">
        <v>412</v>
      </c>
      <c r="D250" s="357"/>
      <c r="E250" s="358"/>
      <c r="F250" s="358"/>
      <c r="G250" s="358"/>
      <c r="H250" s="358"/>
      <c r="I250" s="358"/>
      <c r="J250" s="358">
        <v>1</v>
      </c>
      <c r="K250" s="358"/>
      <c r="L250" s="358"/>
      <c r="M250" s="358"/>
      <c r="N250" s="358"/>
      <c r="O250" s="358"/>
      <c r="P250" s="358"/>
      <c r="Q250" s="358"/>
      <c r="R250" s="358"/>
      <c r="S250" s="358"/>
      <c r="T250" s="358"/>
      <c r="U250" s="358"/>
      <c r="V250" s="358"/>
      <c r="W250" s="358"/>
      <c r="X250" s="358"/>
      <c r="Y250" s="358"/>
      <c r="Z250" s="358"/>
      <c r="AA250" s="358"/>
      <c r="AB250" s="358"/>
      <c r="AC250" s="358"/>
      <c r="AD250" s="358"/>
      <c r="AE250" s="358"/>
      <c r="AF250" s="358"/>
      <c r="AG250" s="358"/>
      <c r="AH250" s="359">
        <v>1</v>
      </c>
    </row>
    <row r="251" spans="1:34">
      <c r="A251" s="360"/>
      <c r="B251" s="360"/>
      <c r="C251" s="361" t="s">
        <v>413</v>
      </c>
      <c r="D251" s="362"/>
      <c r="E251" s="363"/>
      <c r="F251" s="363"/>
      <c r="G251" s="363"/>
      <c r="H251" s="363"/>
      <c r="I251" s="363"/>
      <c r="J251" s="363"/>
      <c r="K251" s="363"/>
      <c r="L251" s="363">
        <v>1</v>
      </c>
      <c r="M251" s="363"/>
      <c r="N251" s="363"/>
      <c r="O251" s="363">
        <v>2</v>
      </c>
      <c r="P251" s="363">
        <v>3</v>
      </c>
      <c r="Q251" s="363">
        <v>5</v>
      </c>
      <c r="R251" s="363">
        <v>1</v>
      </c>
      <c r="S251" s="363"/>
      <c r="T251" s="363">
        <v>1</v>
      </c>
      <c r="U251" s="363"/>
      <c r="V251" s="363"/>
      <c r="W251" s="363"/>
      <c r="X251" s="363"/>
      <c r="Y251" s="363"/>
      <c r="Z251" s="363"/>
      <c r="AA251" s="363"/>
      <c r="AB251" s="363"/>
      <c r="AC251" s="363"/>
      <c r="AD251" s="363"/>
      <c r="AE251" s="363"/>
      <c r="AF251" s="363"/>
      <c r="AG251" s="363"/>
      <c r="AH251" s="364">
        <v>13</v>
      </c>
    </row>
    <row r="252" spans="1:34">
      <c r="A252" s="360"/>
      <c r="B252" s="360"/>
      <c r="C252" s="361" t="s">
        <v>544</v>
      </c>
      <c r="D252" s="362"/>
      <c r="E252" s="363"/>
      <c r="F252" s="363"/>
      <c r="G252" s="363"/>
      <c r="H252" s="363"/>
      <c r="I252" s="363"/>
      <c r="J252" s="363"/>
      <c r="K252" s="363"/>
      <c r="L252" s="363"/>
      <c r="M252" s="363"/>
      <c r="N252" s="363"/>
      <c r="O252" s="363"/>
      <c r="P252" s="363"/>
      <c r="Q252" s="363"/>
      <c r="R252" s="363"/>
      <c r="S252" s="363"/>
      <c r="T252" s="363"/>
      <c r="U252" s="363"/>
      <c r="V252" s="363"/>
      <c r="W252" s="363"/>
      <c r="X252" s="363"/>
      <c r="Y252" s="363"/>
      <c r="Z252" s="363"/>
      <c r="AA252" s="363"/>
      <c r="AB252" s="363"/>
      <c r="AC252" s="363"/>
      <c r="AD252" s="363"/>
      <c r="AE252" s="363">
        <v>1</v>
      </c>
      <c r="AF252" s="363"/>
      <c r="AG252" s="363"/>
      <c r="AH252" s="364">
        <v>1</v>
      </c>
    </row>
    <row r="253" spans="1:34">
      <c r="A253" s="360"/>
      <c r="B253" s="360"/>
      <c r="C253" s="361" t="s">
        <v>347</v>
      </c>
      <c r="D253" s="362"/>
      <c r="E253" s="363"/>
      <c r="F253" s="363">
        <v>1</v>
      </c>
      <c r="G253" s="363"/>
      <c r="H253" s="363"/>
      <c r="I253" s="363"/>
      <c r="J253" s="363"/>
      <c r="K253" s="363"/>
      <c r="L253" s="363"/>
      <c r="M253" s="363"/>
      <c r="N253" s="363"/>
      <c r="O253" s="363"/>
      <c r="P253" s="363"/>
      <c r="Q253" s="363"/>
      <c r="R253" s="363"/>
      <c r="S253" s="363"/>
      <c r="T253" s="363"/>
      <c r="U253" s="363"/>
      <c r="V253" s="363"/>
      <c r="W253" s="363"/>
      <c r="X253" s="363"/>
      <c r="Y253" s="363"/>
      <c r="Z253" s="363"/>
      <c r="AA253" s="363"/>
      <c r="AB253" s="363"/>
      <c r="AC253" s="363"/>
      <c r="AD253" s="363"/>
      <c r="AE253" s="363"/>
      <c r="AF253" s="363"/>
      <c r="AG253" s="363"/>
      <c r="AH253" s="364">
        <v>1</v>
      </c>
    </row>
    <row r="254" spans="1:34">
      <c r="A254" s="360"/>
      <c r="B254" s="367" t="s">
        <v>657</v>
      </c>
      <c r="C254" s="368"/>
      <c r="D254" s="369"/>
      <c r="E254" s="370"/>
      <c r="F254" s="370">
        <v>1</v>
      </c>
      <c r="G254" s="370"/>
      <c r="H254" s="370"/>
      <c r="I254" s="370"/>
      <c r="J254" s="370">
        <v>1</v>
      </c>
      <c r="K254" s="370"/>
      <c r="L254" s="370">
        <v>1</v>
      </c>
      <c r="M254" s="370"/>
      <c r="N254" s="370"/>
      <c r="O254" s="370">
        <v>2</v>
      </c>
      <c r="P254" s="370">
        <v>3</v>
      </c>
      <c r="Q254" s="370">
        <v>5</v>
      </c>
      <c r="R254" s="370">
        <v>1</v>
      </c>
      <c r="S254" s="370"/>
      <c r="T254" s="370">
        <v>1</v>
      </c>
      <c r="U254" s="370"/>
      <c r="V254" s="370"/>
      <c r="W254" s="370"/>
      <c r="X254" s="370"/>
      <c r="Y254" s="370"/>
      <c r="Z254" s="370"/>
      <c r="AA254" s="370"/>
      <c r="AB254" s="370"/>
      <c r="AC254" s="370"/>
      <c r="AD254" s="370"/>
      <c r="AE254" s="370">
        <v>1</v>
      </c>
      <c r="AF254" s="370"/>
      <c r="AG254" s="370"/>
      <c r="AH254" s="371">
        <v>16</v>
      </c>
    </row>
    <row r="255" spans="1:34">
      <c r="A255" s="360"/>
      <c r="B255" s="356" t="s">
        <v>289</v>
      </c>
      <c r="C255" s="356" t="s">
        <v>444</v>
      </c>
      <c r="D255" s="357"/>
      <c r="E255" s="358"/>
      <c r="F255" s="358"/>
      <c r="G255" s="358"/>
      <c r="H255" s="358"/>
      <c r="I255" s="358"/>
      <c r="J255" s="358"/>
      <c r="K255" s="358"/>
      <c r="L255" s="358"/>
      <c r="M255" s="358"/>
      <c r="N255" s="358"/>
      <c r="O255" s="358"/>
      <c r="P255" s="358">
        <v>1</v>
      </c>
      <c r="Q255" s="358"/>
      <c r="R255" s="358"/>
      <c r="S255" s="358"/>
      <c r="T255" s="358"/>
      <c r="U255" s="358"/>
      <c r="V255" s="358"/>
      <c r="W255" s="358"/>
      <c r="X255" s="358"/>
      <c r="Y255" s="358"/>
      <c r="Z255" s="358"/>
      <c r="AA255" s="358"/>
      <c r="AB255" s="358">
        <v>1</v>
      </c>
      <c r="AC255" s="358"/>
      <c r="AD255" s="358"/>
      <c r="AE255" s="358"/>
      <c r="AF255" s="358"/>
      <c r="AG255" s="358"/>
      <c r="AH255" s="359">
        <v>2</v>
      </c>
    </row>
    <row r="256" spans="1:34">
      <c r="A256" s="360"/>
      <c r="B256" s="360"/>
      <c r="C256" s="361" t="s">
        <v>483</v>
      </c>
      <c r="D256" s="362"/>
      <c r="E256" s="363"/>
      <c r="F256" s="363"/>
      <c r="G256" s="363"/>
      <c r="H256" s="363"/>
      <c r="I256" s="363"/>
      <c r="J256" s="363"/>
      <c r="K256" s="363"/>
      <c r="L256" s="363"/>
      <c r="M256" s="363"/>
      <c r="N256" s="363"/>
      <c r="O256" s="363"/>
      <c r="P256" s="363"/>
      <c r="Q256" s="363"/>
      <c r="R256" s="363"/>
      <c r="S256" s="363"/>
      <c r="T256" s="363"/>
      <c r="U256" s="363"/>
      <c r="V256" s="363"/>
      <c r="W256" s="363"/>
      <c r="X256" s="363"/>
      <c r="Y256" s="363"/>
      <c r="Z256" s="363"/>
      <c r="AA256" s="363"/>
      <c r="AB256" s="363"/>
      <c r="AC256" s="363"/>
      <c r="AD256" s="363"/>
      <c r="AE256" s="363"/>
      <c r="AF256" s="363">
        <v>1</v>
      </c>
      <c r="AG256" s="363"/>
      <c r="AH256" s="364">
        <v>1</v>
      </c>
    </row>
    <row r="257" spans="1:34">
      <c r="A257" s="360"/>
      <c r="B257" s="360"/>
      <c r="C257" s="361" t="s">
        <v>509</v>
      </c>
      <c r="D257" s="362"/>
      <c r="E257" s="363"/>
      <c r="F257" s="363"/>
      <c r="G257" s="363"/>
      <c r="H257" s="363"/>
      <c r="I257" s="363"/>
      <c r="J257" s="363"/>
      <c r="K257" s="363"/>
      <c r="L257" s="363"/>
      <c r="M257" s="363"/>
      <c r="N257" s="363"/>
      <c r="O257" s="363"/>
      <c r="P257" s="363"/>
      <c r="Q257" s="363"/>
      <c r="R257" s="363"/>
      <c r="S257" s="363"/>
      <c r="T257" s="363"/>
      <c r="U257" s="363"/>
      <c r="V257" s="363"/>
      <c r="W257" s="363"/>
      <c r="X257" s="363"/>
      <c r="Y257" s="363"/>
      <c r="Z257" s="363"/>
      <c r="AA257" s="363">
        <v>1</v>
      </c>
      <c r="AB257" s="363"/>
      <c r="AC257" s="363"/>
      <c r="AD257" s="363"/>
      <c r="AE257" s="363"/>
      <c r="AF257" s="363"/>
      <c r="AG257" s="363"/>
      <c r="AH257" s="364">
        <v>1</v>
      </c>
    </row>
    <row r="258" spans="1:34">
      <c r="A258" s="360"/>
      <c r="B258" s="360"/>
      <c r="C258" s="361" t="s">
        <v>170</v>
      </c>
      <c r="D258" s="362"/>
      <c r="E258" s="363"/>
      <c r="F258" s="363"/>
      <c r="G258" s="363"/>
      <c r="H258" s="363"/>
      <c r="I258" s="363"/>
      <c r="J258" s="363"/>
      <c r="K258" s="363"/>
      <c r="L258" s="363"/>
      <c r="M258" s="363"/>
      <c r="N258" s="363"/>
      <c r="O258" s="363"/>
      <c r="P258" s="363"/>
      <c r="Q258" s="363"/>
      <c r="R258" s="363"/>
      <c r="S258" s="363"/>
      <c r="T258" s="363"/>
      <c r="U258" s="363"/>
      <c r="V258" s="363"/>
      <c r="W258" s="363"/>
      <c r="X258" s="363"/>
      <c r="Y258" s="363"/>
      <c r="Z258" s="363">
        <v>1</v>
      </c>
      <c r="AA258" s="363"/>
      <c r="AB258" s="363">
        <v>7</v>
      </c>
      <c r="AC258" s="363">
        <v>2</v>
      </c>
      <c r="AD258" s="363"/>
      <c r="AE258" s="363"/>
      <c r="AF258" s="363"/>
      <c r="AG258" s="363"/>
      <c r="AH258" s="364">
        <v>10</v>
      </c>
    </row>
    <row r="259" spans="1:34">
      <c r="A259" s="360"/>
      <c r="B259" s="367" t="s">
        <v>658</v>
      </c>
      <c r="C259" s="368"/>
      <c r="D259" s="369"/>
      <c r="E259" s="370"/>
      <c r="F259" s="370"/>
      <c r="G259" s="370"/>
      <c r="H259" s="370"/>
      <c r="I259" s="370"/>
      <c r="J259" s="370"/>
      <c r="K259" s="370"/>
      <c r="L259" s="370"/>
      <c r="M259" s="370"/>
      <c r="N259" s="370"/>
      <c r="O259" s="370"/>
      <c r="P259" s="370">
        <v>1</v>
      </c>
      <c r="Q259" s="370"/>
      <c r="R259" s="370"/>
      <c r="S259" s="370"/>
      <c r="T259" s="370"/>
      <c r="U259" s="370"/>
      <c r="V259" s="370"/>
      <c r="W259" s="370"/>
      <c r="X259" s="370"/>
      <c r="Y259" s="370"/>
      <c r="Z259" s="370">
        <v>1</v>
      </c>
      <c r="AA259" s="370">
        <v>1</v>
      </c>
      <c r="AB259" s="370">
        <v>8</v>
      </c>
      <c r="AC259" s="370">
        <v>2</v>
      </c>
      <c r="AD259" s="370"/>
      <c r="AE259" s="370"/>
      <c r="AF259" s="370">
        <v>1</v>
      </c>
      <c r="AG259" s="370"/>
      <c r="AH259" s="371">
        <v>14</v>
      </c>
    </row>
    <row r="260" spans="1:34">
      <c r="A260" s="360"/>
      <c r="B260" s="356" t="s">
        <v>168</v>
      </c>
      <c r="C260" s="356" t="s">
        <v>431</v>
      </c>
      <c r="D260" s="357"/>
      <c r="E260" s="358"/>
      <c r="F260" s="358"/>
      <c r="G260" s="358"/>
      <c r="H260" s="358"/>
      <c r="I260" s="358"/>
      <c r="J260" s="358"/>
      <c r="K260" s="358"/>
      <c r="L260" s="358"/>
      <c r="M260" s="358">
        <v>1</v>
      </c>
      <c r="N260" s="358"/>
      <c r="O260" s="358"/>
      <c r="P260" s="358"/>
      <c r="Q260" s="358"/>
      <c r="R260" s="358"/>
      <c r="S260" s="358"/>
      <c r="T260" s="358"/>
      <c r="U260" s="358"/>
      <c r="V260" s="358"/>
      <c r="W260" s="358"/>
      <c r="X260" s="358"/>
      <c r="Y260" s="358"/>
      <c r="Z260" s="358"/>
      <c r="AA260" s="358"/>
      <c r="AB260" s="358"/>
      <c r="AC260" s="358"/>
      <c r="AD260" s="358"/>
      <c r="AE260" s="358"/>
      <c r="AF260" s="358"/>
      <c r="AG260" s="358"/>
      <c r="AH260" s="359">
        <v>1</v>
      </c>
    </row>
    <row r="261" spans="1:34">
      <c r="A261" s="360"/>
      <c r="B261" s="360"/>
      <c r="C261" s="361" t="s">
        <v>471</v>
      </c>
      <c r="D261" s="362"/>
      <c r="E261" s="363"/>
      <c r="F261" s="363"/>
      <c r="G261" s="363"/>
      <c r="H261" s="363"/>
      <c r="I261" s="363"/>
      <c r="J261" s="363"/>
      <c r="K261" s="363"/>
      <c r="L261" s="363"/>
      <c r="M261" s="363"/>
      <c r="N261" s="363"/>
      <c r="O261" s="363"/>
      <c r="P261" s="363"/>
      <c r="Q261" s="363"/>
      <c r="R261" s="363"/>
      <c r="S261" s="363"/>
      <c r="T261" s="363"/>
      <c r="U261" s="363"/>
      <c r="V261" s="363"/>
      <c r="W261" s="363">
        <v>1</v>
      </c>
      <c r="X261" s="363"/>
      <c r="Y261" s="363"/>
      <c r="Z261" s="363"/>
      <c r="AA261" s="363"/>
      <c r="AB261" s="363"/>
      <c r="AC261" s="363"/>
      <c r="AD261" s="363"/>
      <c r="AE261" s="363"/>
      <c r="AF261" s="363"/>
      <c r="AG261" s="363"/>
      <c r="AH261" s="364">
        <v>1</v>
      </c>
    </row>
    <row r="262" spans="1:34">
      <c r="A262" s="360"/>
      <c r="B262" s="360"/>
      <c r="C262" s="361" t="s">
        <v>562</v>
      </c>
      <c r="D262" s="362"/>
      <c r="E262" s="363"/>
      <c r="F262" s="363"/>
      <c r="G262" s="363"/>
      <c r="H262" s="363"/>
      <c r="I262" s="363"/>
      <c r="J262" s="363"/>
      <c r="K262" s="363"/>
      <c r="L262" s="363"/>
      <c r="M262" s="363"/>
      <c r="N262" s="363"/>
      <c r="O262" s="363"/>
      <c r="P262" s="363"/>
      <c r="Q262" s="363"/>
      <c r="R262" s="363"/>
      <c r="S262" s="363"/>
      <c r="T262" s="363"/>
      <c r="U262" s="363"/>
      <c r="V262" s="363"/>
      <c r="W262" s="363"/>
      <c r="X262" s="363"/>
      <c r="Y262" s="363"/>
      <c r="Z262" s="363"/>
      <c r="AA262" s="363"/>
      <c r="AB262" s="363"/>
      <c r="AC262" s="363"/>
      <c r="AD262" s="363"/>
      <c r="AE262" s="363"/>
      <c r="AF262" s="363">
        <v>3</v>
      </c>
      <c r="AG262" s="363"/>
      <c r="AH262" s="364">
        <v>3</v>
      </c>
    </row>
    <row r="263" spans="1:34">
      <c r="A263" s="360"/>
      <c r="B263" s="360"/>
      <c r="C263" s="361" t="s">
        <v>428</v>
      </c>
      <c r="D263" s="362"/>
      <c r="E263" s="363">
        <v>1</v>
      </c>
      <c r="F263" s="363"/>
      <c r="G263" s="363"/>
      <c r="H263" s="363"/>
      <c r="I263" s="363"/>
      <c r="J263" s="363"/>
      <c r="K263" s="363"/>
      <c r="L263" s="363"/>
      <c r="M263" s="363"/>
      <c r="N263" s="363"/>
      <c r="O263" s="363"/>
      <c r="P263" s="363"/>
      <c r="Q263" s="363"/>
      <c r="R263" s="363"/>
      <c r="S263" s="363"/>
      <c r="T263" s="363"/>
      <c r="U263" s="363"/>
      <c r="V263" s="363"/>
      <c r="W263" s="363"/>
      <c r="X263" s="363"/>
      <c r="Y263" s="363"/>
      <c r="Z263" s="363"/>
      <c r="AA263" s="363"/>
      <c r="AB263" s="363"/>
      <c r="AC263" s="363"/>
      <c r="AD263" s="363"/>
      <c r="AE263" s="363"/>
      <c r="AF263" s="363"/>
      <c r="AG263" s="363"/>
      <c r="AH263" s="364">
        <v>1</v>
      </c>
    </row>
    <row r="264" spans="1:34">
      <c r="A264" s="360"/>
      <c r="B264" s="367" t="s">
        <v>659</v>
      </c>
      <c r="C264" s="368"/>
      <c r="D264" s="369"/>
      <c r="E264" s="370">
        <v>1</v>
      </c>
      <c r="F264" s="370"/>
      <c r="G264" s="370"/>
      <c r="H264" s="370"/>
      <c r="I264" s="370"/>
      <c r="J264" s="370"/>
      <c r="K264" s="370"/>
      <c r="L264" s="370"/>
      <c r="M264" s="370">
        <v>1</v>
      </c>
      <c r="N264" s="370"/>
      <c r="O264" s="370"/>
      <c r="P264" s="370"/>
      <c r="Q264" s="370"/>
      <c r="R264" s="370"/>
      <c r="S264" s="370"/>
      <c r="T264" s="370"/>
      <c r="U264" s="370"/>
      <c r="V264" s="370"/>
      <c r="W264" s="370">
        <v>1</v>
      </c>
      <c r="X264" s="370"/>
      <c r="Y264" s="370"/>
      <c r="Z264" s="370"/>
      <c r="AA264" s="370"/>
      <c r="AB264" s="370"/>
      <c r="AC264" s="370"/>
      <c r="AD264" s="370"/>
      <c r="AE264" s="370"/>
      <c r="AF264" s="370">
        <v>3</v>
      </c>
      <c r="AG264" s="370"/>
      <c r="AH264" s="371">
        <v>6</v>
      </c>
    </row>
    <row r="265" spans="1:34">
      <c r="A265" s="360"/>
      <c r="B265" s="356" t="s">
        <v>284</v>
      </c>
      <c r="C265" s="356" t="s">
        <v>436</v>
      </c>
      <c r="D265" s="357"/>
      <c r="E265" s="358"/>
      <c r="F265" s="358"/>
      <c r="G265" s="358"/>
      <c r="H265" s="358"/>
      <c r="I265" s="358"/>
      <c r="J265" s="358"/>
      <c r="K265" s="358"/>
      <c r="L265" s="358">
        <v>1</v>
      </c>
      <c r="M265" s="358"/>
      <c r="N265" s="358"/>
      <c r="O265" s="358"/>
      <c r="P265" s="358"/>
      <c r="Q265" s="358"/>
      <c r="R265" s="358"/>
      <c r="S265" s="358"/>
      <c r="T265" s="358"/>
      <c r="U265" s="358"/>
      <c r="V265" s="358"/>
      <c r="W265" s="358"/>
      <c r="X265" s="358">
        <v>1</v>
      </c>
      <c r="Y265" s="358"/>
      <c r="Z265" s="358"/>
      <c r="AA265" s="358"/>
      <c r="AB265" s="358"/>
      <c r="AC265" s="358"/>
      <c r="AD265" s="358"/>
      <c r="AE265" s="358"/>
      <c r="AF265" s="358"/>
      <c r="AG265" s="358"/>
      <c r="AH265" s="359">
        <v>2</v>
      </c>
    </row>
    <row r="266" spans="1:34">
      <c r="A266" s="360"/>
      <c r="B266" s="360"/>
      <c r="C266" s="361" t="s">
        <v>414</v>
      </c>
      <c r="D266" s="362"/>
      <c r="E266" s="363"/>
      <c r="F266" s="363"/>
      <c r="G266" s="363"/>
      <c r="H266" s="363">
        <v>1</v>
      </c>
      <c r="I266" s="363"/>
      <c r="J266" s="363"/>
      <c r="K266" s="363"/>
      <c r="L266" s="363"/>
      <c r="M266" s="363"/>
      <c r="N266" s="363"/>
      <c r="O266" s="363"/>
      <c r="P266" s="363"/>
      <c r="Q266" s="363"/>
      <c r="R266" s="363"/>
      <c r="S266" s="363"/>
      <c r="T266" s="363"/>
      <c r="U266" s="363"/>
      <c r="V266" s="363"/>
      <c r="W266" s="363"/>
      <c r="X266" s="363"/>
      <c r="Y266" s="363"/>
      <c r="Z266" s="363"/>
      <c r="AA266" s="363"/>
      <c r="AB266" s="363"/>
      <c r="AC266" s="363"/>
      <c r="AD266" s="363"/>
      <c r="AE266" s="363"/>
      <c r="AF266" s="363"/>
      <c r="AG266" s="363"/>
      <c r="AH266" s="364">
        <v>1</v>
      </c>
    </row>
    <row r="267" spans="1:34">
      <c r="A267" s="360"/>
      <c r="B267" s="360"/>
      <c r="C267" s="361" t="s">
        <v>284</v>
      </c>
      <c r="D267" s="362"/>
      <c r="E267" s="363"/>
      <c r="F267" s="363"/>
      <c r="G267" s="363"/>
      <c r="H267" s="363"/>
      <c r="I267" s="363"/>
      <c r="J267" s="363"/>
      <c r="K267" s="363"/>
      <c r="L267" s="363"/>
      <c r="M267" s="363"/>
      <c r="N267" s="363"/>
      <c r="O267" s="363"/>
      <c r="P267" s="363"/>
      <c r="Q267" s="363"/>
      <c r="R267" s="363"/>
      <c r="S267" s="363"/>
      <c r="T267" s="363"/>
      <c r="U267" s="363"/>
      <c r="V267" s="363"/>
      <c r="W267" s="363"/>
      <c r="X267" s="363"/>
      <c r="Y267" s="363"/>
      <c r="Z267" s="363"/>
      <c r="AA267" s="363"/>
      <c r="AB267" s="363"/>
      <c r="AC267" s="363">
        <v>1</v>
      </c>
      <c r="AD267" s="363"/>
      <c r="AE267" s="363"/>
      <c r="AF267" s="363"/>
      <c r="AG267" s="363"/>
      <c r="AH267" s="364">
        <v>1</v>
      </c>
    </row>
    <row r="268" spans="1:34">
      <c r="A268" s="360"/>
      <c r="B268" s="367" t="s">
        <v>660</v>
      </c>
      <c r="C268" s="368"/>
      <c r="D268" s="369"/>
      <c r="E268" s="370"/>
      <c r="F268" s="370"/>
      <c r="G268" s="370"/>
      <c r="H268" s="370">
        <v>1</v>
      </c>
      <c r="I268" s="370"/>
      <c r="J268" s="370"/>
      <c r="K268" s="370"/>
      <c r="L268" s="370">
        <v>1</v>
      </c>
      <c r="M268" s="370"/>
      <c r="N268" s="370"/>
      <c r="O268" s="370"/>
      <c r="P268" s="370"/>
      <c r="Q268" s="370"/>
      <c r="R268" s="370"/>
      <c r="S268" s="370"/>
      <c r="T268" s="370"/>
      <c r="U268" s="370"/>
      <c r="V268" s="370"/>
      <c r="W268" s="370"/>
      <c r="X268" s="370">
        <v>1</v>
      </c>
      <c r="Y268" s="370"/>
      <c r="Z268" s="370"/>
      <c r="AA268" s="370"/>
      <c r="AB268" s="370"/>
      <c r="AC268" s="370">
        <v>1</v>
      </c>
      <c r="AD268" s="370"/>
      <c r="AE268" s="370"/>
      <c r="AF268" s="370"/>
      <c r="AG268" s="370"/>
      <c r="AH268" s="371">
        <v>4</v>
      </c>
    </row>
    <row r="269" spans="1:34">
      <c r="A269" s="360"/>
      <c r="B269" s="356" t="s">
        <v>288</v>
      </c>
      <c r="C269" s="356" t="s">
        <v>549</v>
      </c>
      <c r="D269" s="357"/>
      <c r="E269" s="358"/>
      <c r="F269" s="358"/>
      <c r="G269" s="358"/>
      <c r="H269" s="358"/>
      <c r="I269" s="358"/>
      <c r="J269" s="358"/>
      <c r="K269" s="358"/>
      <c r="L269" s="358"/>
      <c r="M269" s="358"/>
      <c r="N269" s="358"/>
      <c r="O269" s="358"/>
      <c r="P269" s="358"/>
      <c r="Q269" s="358"/>
      <c r="R269" s="358"/>
      <c r="S269" s="358"/>
      <c r="T269" s="358"/>
      <c r="U269" s="358"/>
      <c r="V269" s="358"/>
      <c r="W269" s="358"/>
      <c r="X269" s="358"/>
      <c r="Y269" s="358"/>
      <c r="Z269" s="358"/>
      <c r="AA269" s="358"/>
      <c r="AB269" s="358">
        <v>1</v>
      </c>
      <c r="AC269" s="358"/>
      <c r="AD269" s="358"/>
      <c r="AE269" s="358"/>
      <c r="AF269" s="358"/>
      <c r="AG269" s="358"/>
      <c r="AH269" s="359">
        <v>1</v>
      </c>
    </row>
    <row r="270" spans="1:34">
      <c r="A270" s="360"/>
      <c r="B270" s="360"/>
      <c r="C270" s="361" t="s">
        <v>389</v>
      </c>
      <c r="D270" s="362"/>
      <c r="E270" s="363"/>
      <c r="F270" s="363">
        <v>2</v>
      </c>
      <c r="G270" s="363"/>
      <c r="H270" s="363"/>
      <c r="I270" s="363"/>
      <c r="J270" s="363"/>
      <c r="K270" s="363"/>
      <c r="L270" s="363"/>
      <c r="M270" s="363"/>
      <c r="N270" s="363"/>
      <c r="O270" s="363"/>
      <c r="P270" s="363"/>
      <c r="Q270" s="363"/>
      <c r="R270" s="363"/>
      <c r="S270" s="363"/>
      <c r="T270" s="363"/>
      <c r="U270" s="363"/>
      <c r="V270" s="363"/>
      <c r="W270" s="363"/>
      <c r="X270" s="363"/>
      <c r="Y270" s="363"/>
      <c r="Z270" s="363"/>
      <c r="AA270" s="363"/>
      <c r="AB270" s="363"/>
      <c r="AC270" s="363"/>
      <c r="AD270" s="363"/>
      <c r="AE270" s="363"/>
      <c r="AF270" s="363"/>
      <c r="AG270" s="363"/>
      <c r="AH270" s="364">
        <v>2</v>
      </c>
    </row>
    <row r="271" spans="1:34">
      <c r="A271" s="360"/>
      <c r="B271" s="360"/>
      <c r="C271" s="361" t="s">
        <v>565</v>
      </c>
      <c r="D271" s="362"/>
      <c r="E271" s="363"/>
      <c r="F271" s="363"/>
      <c r="G271" s="363"/>
      <c r="H271" s="363"/>
      <c r="I271" s="363"/>
      <c r="J271" s="363"/>
      <c r="K271" s="363"/>
      <c r="L271" s="363"/>
      <c r="M271" s="363"/>
      <c r="N271" s="363"/>
      <c r="O271" s="363"/>
      <c r="P271" s="363"/>
      <c r="Q271" s="363"/>
      <c r="R271" s="363"/>
      <c r="S271" s="363"/>
      <c r="T271" s="363"/>
      <c r="U271" s="363"/>
      <c r="V271" s="363"/>
      <c r="W271" s="363"/>
      <c r="X271" s="363"/>
      <c r="Y271" s="363"/>
      <c r="Z271" s="363"/>
      <c r="AA271" s="363"/>
      <c r="AB271" s="363"/>
      <c r="AC271" s="363"/>
      <c r="AD271" s="363"/>
      <c r="AE271" s="363"/>
      <c r="AF271" s="363"/>
      <c r="AG271" s="363">
        <v>1</v>
      </c>
      <c r="AH271" s="364">
        <v>1</v>
      </c>
    </row>
    <row r="272" spans="1:34">
      <c r="A272" s="360"/>
      <c r="B272" s="367" t="s">
        <v>661</v>
      </c>
      <c r="C272" s="368"/>
      <c r="D272" s="369"/>
      <c r="E272" s="370"/>
      <c r="F272" s="370">
        <v>2</v>
      </c>
      <c r="G272" s="370"/>
      <c r="H272" s="370"/>
      <c r="I272" s="370"/>
      <c r="J272" s="370"/>
      <c r="K272" s="370"/>
      <c r="L272" s="370"/>
      <c r="M272" s="370"/>
      <c r="N272" s="370"/>
      <c r="O272" s="370"/>
      <c r="P272" s="370"/>
      <c r="Q272" s="370"/>
      <c r="R272" s="370"/>
      <c r="S272" s="370"/>
      <c r="T272" s="370"/>
      <c r="U272" s="370"/>
      <c r="V272" s="370"/>
      <c r="W272" s="370"/>
      <c r="X272" s="370"/>
      <c r="Y272" s="370"/>
      <c r="Z272" s="370"/>
      <c r="AA272" s="370"/>
      <c r="AB272" s="370">
        <v>1</v>
      </c>
      <c r="AC272" s="370"/>
      <c r="AD272" s="370"/>
      <c r="AE272" s="370"/>
      <c r="AF272" s="370"/>
      <c r="AG272" s="370">
        <v>1</v>
      </c>
      <c r="AH272" s="371">
        <v>4</v>
      </c>
    </row>
    <row r="273" spans="1:34">
      <c r="A273" s="360"/>
      <c r="B273" s="356" t="s">
        <v>223</v>
      </c>
      <c r="C273" s="356" t="s">
        <v>541</v>
      </c>
      <c r="D273" s="357"/>
      <c r="E273" s="358"/>
      <c r="F273" s="358"/>
      <c r="G273" s="358"/>
      <c r="H273" s="358"/>
      <c r="I273" s="358"/>
      <c r="J273" s="358"/>
      <c r="K273" s="358"/>
      <c r="L273" s="358"/>
      <c r="M273" s="358"/>
      <c r="N273" s="358"/>
      <c r="O273" s="358"/>
      <c r="P273" s="358"/>
      <c r="Q273" s="358"/>
      <c r="R273" s="358"/>
      <c r="S273" s="358"/>
      <c r="T273" s="358"/>
      <c r="U273" s="358"/>
      <c r="V273" s="358"/>
      <c r="W273" s="358"/>
      <c r="X273" s="358"/>
      <c r="Y273" s="358"/>
      <c r="Z273" s="358"/>
      <c r="AA273" s="358"/>
      <c r="AB273" s="358"/>
      <c r="AC273" s="358"/>
      <c r="AD273" s="358"/>
      <c r="AE273" s="358">
        <v>1</v>
      </c>
      <c r="AF273" s="358"/>
      <c r="AG273" s="358"/>
      <c r="AH273" s="359">
        <v>1</v>
      </c>
    </row>
    <row r="274" spans="1:34">
      <c r="A274" s="360"/>
      <c r="B274" s="360"/>
      <c r="C274" s="361" t="s">
        <v>536</v>
      </c>
      <c r="D274" s="362"/>
      <c r="E274" s="363"/>
      <c r="F274" s="363"/>
      <c r="G274" s="363"/>
      <c r="H274" s="363"/>
      <c r="I274" s="363"/>
      <c r="J274" s="363"/>
      <c r="K274" s="363"/>
      <c r="L274" s="363"/>
      <c r="M274" s="363"/>
      <c r="N274" s="363"/>
      <c r="O274" s="363"/>
      <c r="P274" s="363"/>
      <c r="Q274" s="363"/>
      <c r="R274" s="363"/>
      <c r="S274" s="363"/>
      <c r="T274" s="363"/>
      <c r="U274" s="363"/>
      <c r="V274" s="363"/>
      <c r="W274" s="363"/>
      <c r="X274" s="363"/>
      <c r="Y274" s="363"/>
      <c r="Z274" s="363"/>
      <c r="AA274" s="363"/>
      <c r="AB274" s="363"/>
      <c r="AC274" s="363">
        <v>1</v>
      </c>
      <c r="AD274" s="363"/>
      <c r="AE274" s="363"/>
      <c r="AF274" s="363"/>
      <c r="AG274" s="363"/>
      <c r="AH274" s="364">
        <v>1</v>
      </c>
    </row>
    <row r="275" spans="1:34">
      <c r="A275" s="360"/>
      <c r="B275" s="360"/>
      <c r="C275" s="361" t="s">
        <v>481</v>
      </c>
      <c r="D275" s="362"/>
      <c r="E275" s="363"/>
      <c r="F275" s="363"/>
      <c r="G275" s="363"/>
      <c r="H275" s="363"/>
      <c r="I275" s="363"/>
      <c r="J275" s="363"/>
      <c r="K275" s="363"/>
      <c r="L275" s="363"/>
      <c r="M275" s="363"/>
      <c r="N275" s="363"/>
      <c r="O275" s="363"/>
      <c r="P275" s="363"/>
      <c r="Q275" s="363"/>
      <c r="R275" s="363"/>
      <c r="S275" s="363"/>
      <c r="T275" s="363">
        <v>1</v>
      </c>
      <c r="U275" s="363"/>
      <c r="V275" s="363"/>
      <c r="W275" s="363"/>
      <c r="X275" s="363"/>
      <c r="Y275" s="363"/>
      <c r="Z275" s="363"/>
      <c r="AA275" s="363"/>
      <c r="AB275" s="363"/>
      <c r="AC275" s="363"/>
      <c r="AD275" s="363"/>
      <c r="AE275" s="363"/>
      <c r="AF275" s="363"/>
      <c r="AG275" s="363"/>
      <c r="AH275" s="364">
        <v>1</v>
      </c>
    </row>
    <row r="276" spans="1:34">
      <c r="A276" s="360"/>
      <c r="B276" s="367" t="s">
        <v>582</v>
      </c>
      <c r="C276" s="368"/>
      <c r="D276" s="369"/>
      <c r="E276" s="370"/>
      <c r="F276" s="370"/>
      <c r="G276" s="370"/>
      <c r="H276" s="370"/>
      <c r="I276" s="370"/>
      <c r="J276" s="370"/>
      <c r="K276" s="370"/>
      <c r="L276" s="370"/>
      <c r="M276" s="370"/>
      <c r="N276" s="370"/>
      <c r="O276" s="370"/>
      <c r="P276" s="370"/>
      <c r="Q276" s="370"/>
      <c r="R276" s="370"/>
      <c r="S276" s="370"/>
      <c r="T276" s="370">
        <v>1</v>
      </c>
      <c r="U276" s="370"/>
      <c r="V276" s="370"/>
      <c r="W276" s="370"/>
      <c r="X276" s="370"/>
      <c r="Y276" s="370"/>
      <c r="Z276" s="370"/>
      <c r="AA276" s="370"/>
      <c r="AB276" s="370"/>
      <c r="AC276" s="370">
        <v>1</v>
      </c>
      <c r="AD276" s="370"/>
      <c r="AE276" s="370">
        <v>1</v>
      </c>
      <c r="AF276" s="370"/>
      <c r="AG276" s="370"/>
      <c r="AH276" s="371">
        <v>3</v>
      </c>
    </row>
    <row r="277" spans="1:34">
      <c r="A277" s="360"/>
      <c r="B277" s="356" t="s">
        <v>287</v>
      </c>
      <c r="C277" s="356" t="s">
        <v>461</v>
      </c>
      <c r="D277" s="357"/>
      <c r="E277" s="358"/>
      <c r="F277" s="358"/>
      <c r="G277" s="358"/>
      <c r="H277" s="358"/>
      <c r="I277" s="358"/>
      <c r="J277" s="358"/>
      <c r="K277" s="358"/>
      <c r="L277" s="358"/>
      <c r="M277" s="358"/>
      <c r="N277" s="358"/>
      <c r="O277" s="358"/>
      <c r="P277" s="358"/>
      <c r="Q277" s="358"/>
      <c r="R277" s="358"/>
      <c r="S277" s="358"/>
      <c r="T277" s="358">
        <v>1</v>
      </c>
      <c r="U277" s="358"/>
      <c r="V277" s="358"/>
      <c r="W277" s="358"/>
      <c r="X277" s="358"/>
      <c r="Y277" s="358"/>
      <c r="Z277" s="358"/>
      <c r="AA277" s="358"/>
      <c r="AB277" s="358"/>
      <c r="AC277" s="358"/>
      <c r="AD277" s="358"/>
      <c r="AE277" s="358"/>
      <c r="AF277" s="358">
        <v>1</v>
      </c>
      <c r="AG277" s="358"/>
      <c r="AH277" s="359">
        <v>2</v>
      </c>
    </row>
    <row r="278" spans="1:34">
      <c r="A278" s="360"/>
      <c r="B278" s="367" t="s">
        <v>662</v>
      </c>
      <c r="C278" s="368"/>
      <c r="D278" s="369"/>
      <c r="E278" s="370"/>
      <c r="F278" s="370"/>
      <c r="G278" s="370"/>
      <c r="H278" s="370"/>
      <c r="I278" s="370"/>
      <c r="J278" s="370"/>
      <c r="K278" s="370"/>
      <c r="L278" s="370"/>
      <c r="M278" s="370"/>
      <c r="N278" s="370"/>
      <c r="O278" s="370"/>
      <c r="P278" s="370"/>
      <c r="Q278" s="370"/>
      <c r="R278" s="370"/>
      <c r="S278" s="370"/>
      <c r="T278" s="370">
        <v>1</v>
      </c>
      <c r="U278" s="370"/>
      <c r="V278" s="370"/>
      <c r="W278" s="370"/>
      <c r="X278" s="370"/>
      <c r="Y278" s="370"/>
      <c r="Z278" s="370"/>
      <c r="AA278" s="370"/>
      <c r="AB278" s="370"/>
      <c r="AC278" s="370"/>
      <c r="AD278" s="370"/>
      <c r="AE278" s="370"/>
      <c r="AF278" s="370">
        <v>1</v>
      </c>
      <c r="AG278" s="370"/>
      <c r="AH278" s="371">
        <v>2</v>
      </c>
    </row>
    <row r="279" spans="1:34">
      <c r="A279" s="360"/>
      <c r="B279" s="356" t="s">
        <v>290</v>
      </c>
      <c r="C279" s="356" t="s">
        <v>445</v>
      </c>
      <c r="D279" s="357"/>
      <c r="E279" s="358"/>
      <c r="F279" s="358"/>
      <c r="G279" s="358"/>
      <c r="H279" s="358"/>
      <c r="I279" s="358"/>
      <c r="J279" s="358"/>
      <c r="K279" s="358"/>
      <c r="L279" s="358"/>
      <c r="M279" s="358"/>
      <c r="N279" s="358"/>
      <c r="O279" s="358"/>
      <c r="P279" s="358">
        <v>1</v>
      </c>
      <c r="Q279" s="358"/>
      <c r="R279" s="358"/>
      <c r="S279" s="358"/>
      <c r="T279" s="358"/>
      <c r="U279" s="358"/>
      <c r="V279" s="358"/>
      <c r="W279" s="358"/>
      <c r="X279" s="358"/>
      <c r="Y279" s="358"/>
      <c r="Z279" s="358"/>
      <c r="AA279" s="358"/>
      <c r="AB279" s="358"/>
      <c r="AC279" s="358"/>
      <c r="AD279" s="358"/>
      <c r="AE279" s="358"/>
      <c r="AF279" s="358"/>
      <c r="AG279" s="358"/>
      <c r="AH279" s="359">
        <v>1</v>
      </c>
    </row>
    <row r="280" spans="1:34">
      <c r="A280" s="360"/>
      <c r="B280" s="360"/>
      <c r="C280" s="361" t="s">
        <v>190</v>
      </c>
      <c r="D280" s="362"/>
      <c r="E280" s="363"/>
      <c r="F280" s="363"/>
      <c r="G280" s="363"/>
      <c r="H280" s="363"/>
      <c r="I280" s="363"/>
      <c r="J280" s="363"/>
      <c r="K280" s="363"/>
      <c r="L280" s="363"/>
      <c r="M280" s="363"/>
      <c r="N280" s="363"/>
      <c r="O280" s="363"/>
      <c r="P280" s="363"/>
      <c r="Q280" s="363"/>
      <c r="R280" s="363"/>
      <c r="S280" s="363">
        <v>1</v>
      </c>
      <c r="T280" s="363"/>
      <c r="U280" s="363"/>
      <c r="V280" s="363"/>
      <c r="W280" s="363"/>
      <c r="X280" s="363"/>
      <c r="Y280" s="363"/>
      <c r="Z280" s="363"/>
      <c r="AA280" s="363"/>
      <c r="AB280" s="363"/>
      <c r="AC280" s="363"/>
      <c r="AD280" s="363"/>
      <c r="AE280" s="363"/>
      <c r="AF280" s="363"/>
      <c r="AG280" s="363"/>
      <c r="AH280" s="364">
        <v>1</v>
      </c>
    </row>
    <row r="281" spans="1:34">
      <c r="A281" s="360"/>
      <c r="B281" s="367" t="s">
        <v>663</v>
      </c>
      <c r="C281" s="368"/>
      <c r="D281" s="369"/>
      <c r="E281" s="370"/>
      <c r="F281" s="370"/>
      <c r="G281" s="370"/>
      <c r="H281" s="370"/>
      <c r="I281" s="370"/>
      <c r="J281" s="370"/>
      <c r="K281" s="370"/>
      <c r="L281" s="370"/>
      <c r="M281" s="370"/>
      <c r="N281" s="370"/>
      <c r="O281" s="370"/>
      <c r="P281" s="370">
        <v>1</v>
      </c>
      <c r="Q281" s="370"/>
      <c r="R281" s="370"/>
      <c r="S281" s="370">
        <v>1</v>
      </c>
      <c r="T281" s="370"/>
      <c r="U281" s="370"/>
      <c r="V281" s="370"/>
      <c r="W281" s="370"/>
      <c r="X281" s="370"/>
      <c r="Y281" s="370"/>
      <c r="Z281" s="370"/>
      <c r="AA281" s="370"/>
      <c r="AB281" s="370"/>
      <c r="AC281" s="370"/>
      <c r="AD281" s="370"/>
      <c r="AE281" s="370"/>
      <c r="AF281" s="370"/>
      <c r="AG281" s="370"/>
      <c r="AH281" s="371">
        <v>2</v>
      </c>
    </row>
    <row r="282" spans="1:34">
      <c r="A282" s="360"/>
      <c r="B282" s="356" t="s">
        <v>285</v>
      </c>
      <c r="C282" s="356" t="s">
        <v>516</v>
      </c>
      <c r="D282" s="357"/>
      <c r="E282" s="358"/>
      <c r="F282" s="358"/>
      <c r="G282" s="358"/>
      <c r="H282" s="358"/>
      <c r="I282" s="358"/>
      <c r="J282" s="358"/>
      <c r="K282" s="358"/>
      <c r="L282" s="358"/>
      <c r="M282" s="358"/>
      <c r="N282" s="358"/>
      <c r="O282" s="358"/>
      <c r="P282" s="358"/>
      <c r="Q282" s="358"/>
      <c r="R282" s="358"/>
      <c r="S282" s="358"/>
      <c r="T282" s="358"/>
      <c r="U282" s="358"/>
      <c r="V282" s="358"/>
      <c r="W282" s="358"/>
      <c r="X282" s="358"/>
      <c r="Y282" s="358"/>
      <c r="Z282" s="358"/>
      <c r="AA282" s="358"/>
      <c r="AB282" s="358"/>
      <c r="AC282" s="358"/>
      <c r="AD282" s="358">
        <v>1</v>
      </c>
      <c r="AE282" s="358"/>
      <c r="AF282" s="358"/>
      <c r="AG282" s="358"/>
      <c r="AH282" s="359">
        <v>1</v>
      </c>
    </row>
    <row r="283" spans="1:34">
      <c r="A283" s="360"/>
      <c r="B283" s="367" t="s">
        <v>664</v>
      </c>
      <c r="C283" s="368"/>
      <c r="D283" s="369"/>
      <c r="E283" s="370"/>
      <c r="F283" s="370"/>
      <c r="G283" s="370"/>
      <c r="H283" s="370"/>
      <c r="I283" s="370"/>
      <c r="J283" s="370"/>
      <c r="K283" s="370"/>
      <c r="L283" s="370"/>
      <c r="M283" s="370"/>
      <c r="N283" s="370"/>
      <c r="O283" s="370"/>
      <c r="P283" s="370"/>
      <c r="Q283" s="370"/>
      <c r="R283" s="370"/>
      <c r="S283" s="370"/>
      <c r="T283" s="370"/>
      <c r="U283" s="370"/>
      <c r="V283" s="370"/>
      <c r="W283" s="370"/>
      <c r="X283" s="370"/>
      <c r="Y283" s="370"/>
      <c r="Z283" s="370"/>
      <c r="AA283" s="370"/>
      <c r="AB283" s="370"/>
      <c r="AC283" s="370"/>
      <c r="AD283" s="370">
        <v>1</v>
      </c>
      <c r="AE283" s="370"/>
      <c r="AF283" s="370"/>
      <c r="AG283" s="370"/>
      <c r="AH283" s="371">
        <v>1</v>
      </c>
    </row>
    <row r="284" spans="1:34">
      <c r="A284" s="360"/>
      <c r="B284" s="356" t="s">
        <v>291</v>
      </c>
      <c r="C284" s="356" t="s">
        <v>475</v>
      </c>
      <c r="D284" s="357"/>
      <c r="E284" s="358"/>
      <c r="F284" s="358"/>
      <c r="G284" s="358"/>
      <c r="H284" s="358"/>
      <c r="I284" s="358"/>
      <c r="J284" s="358"/>
      <c r="K284" s="358"/>
      <c r="L284" s="358"/>
      <c r="M284" s="358"/>
      <c r="N284" s="358"/>
      <c r="O284" s="358"/>
      <c r="P284" s="358"/>
      <c r="Q284" s="358"/>
      <c r="R284" s="358"/>
      <c r="S284" s="358"/>
      <c r="T284" s="358"/>
      <c r="U284" s="358"/>
      <c r="V284" s="358"/>
      <c r="W284" s="358"/>
      <c r="X284" s="358"/>
      <c r="Y284" s="358"/>
      <c r="Z284" s="358"/>
      <c r="AA284" s="358"/>
      <c r="AB284" s="358"/>
      <c r="AC284" s="358"/>
      <c r="AD284" s="358"/>
      <c r="AE284" s="358"/>
      <c r="AF284" s="358"/>
      <c r="AG284" s="358">
        <v>1</v>
      </c>
      <c r="AH284" s="359">
        <v>1</v>
      </c>
    </row>
    <row r="285" spans="1:34">
      <c r="A285" s="360"/>
      <c r="B285" s="367" t="s">
        <v>665</v>
      </c>
      <c r="C285" s="368"/>
      <c r="D285" s="369"/>
      <c r="E285" s="370"/>
      <c r="F285" s="370"/>
      <c r="G285" s="370"/>
      <c r="H285" s="370"/>
      <c r="I285" s="370"/>
      <c r="J285" s="370"/>
      <c r="K285" s="370"/>
      <c r="L285" s="370"/>
      <c r="M285" s="370"/>
      <c r="N285" s="370"/>
      <c r="O285" s="370"/>
      <c r="P285" s="370"/>
      <c r="Q285" s="370"/>
      <c r="R285" s="370"/>
      <c r="S285" s="370"/>
      <c r="T285" s="370"/>
      <c r="U285" s="370"/>
      <c r="V285" s="370"/>
      <c r="W285" s="370"/>
      <c r="X285" s="370"/>
      <c r="Y285" s="370"/>
      <c r="Z285" s="370"/>
      <c r="AA285" s="370"/>
      <c r="AB285" s="370"/>
      <c r="AC285" s="370"/>
      <c r="AD285" s="370"/>
      <c r="AE285" s="370"/>
      <c r="AF285" s="370"/>
      <c r="AG285" s="370">
        <v>1</v>
      </c>
      <c r="AH285" s="371">
        <v>1</v>
      </c>
    </row>
    <row r="286" spans="1:34">
      <c r="A286" s="360"/>
      <c r="B286" s="356" t="s">
        <v>283</v>
      </c>
      <c r="C286" s="356" t="s">
        <v>415</v>
      </c>
      <c r="D286" s="357"/>
      <c r="E286" s="358"/>
      <c r="F286" s="358"/>
      <c r="G286" s="358"/>
      <c r="H286" s="358"/>
      <c r="I286" s="358"/>
      <c r="J286" s="358"/>
      <c r="K286" s="358"/>
      <c r="L286" s="358"/>
      <c r="M286" s="358"/>
      <c r="N286" s="358"/>
      <c r="O286" s="358"/>
      <c r="P286" s="358">
        <v>1</v>
      </c>
      <c r="Q286" s="358"/>
      <c r="R286" s="358"/>
      <c r="S286" s="358"/>
      <c r="T286" s="358"/>
      <c r="U286" s="358"/>
      <c r="V286" s="358"/>
      <c r="W286" s="358"/>
      <c r="X286" s="358"/>
      <c r="Y286" s="358"/>
      <c r="Z286" s="358"/>
      <c r="AA286" s="358"/>
      <c r="AB286" s="358"/>
      <c r="AC286" s="358"/>
      <c r="AD286" s="358"/>
      <c r="AE286" s="358"/>
      <c r="AF286" s="358"/>
      <c r="AG286" s="358"/>
      <c r="AH286" s="359">
        <v>1</v>
      </c>
    </row>
    <row r="287" spans="1:34">
      <c r="A287" s="360"/>
      <c r="B287" s="367" t="s">
        <v>666</v>
      </c>
      <c r="C287" s="368"/>
      <c r="D287" s="369"/>
      <c r="E287" s="370"/>
      <c r="F287" s="370"/>
      <c r="G287" s="370"/>
      <c r="H287" s="370"/>
      <c r="I287" s="370"/>
      <c r="J287" s="370"/>
      <c r="K287" s="370"/>
      <c r="L287" s="370"/>
      <c r="M287" s="370"/>
      <c r="N287" s="370"/>
      <c r="O287" s="370"/>
      <c r="P287" s="370">
        <v>1</v>
      </c>
      <c r="Q287" s="370"/>
      <c r="R287" s="370"/>
      <c r="S287" s="370"/>
      <c r="T287" s="370"/>
      <c r="U287" s="370"/>
      <c r="V287" s="370"/>
      <c r="W287" s="370"/>
      <c r="X287" s="370"/>
      <c r="Y287" s="370"/>
      <c r="Z287" s="370"/>
      <c r="AA287" s="370"/>
      <c r="AB287" s="370"/>
      <c r="AC287" s="370"/>
      <c r="AD287" s="370"/>
      <c r="AE287" s="370"/>
      <c r="AF287" s="370"/>
      <c r="AG287" s="370"/>
      <c r="AH287" s="371">
        <v>1</v>
      </c>
    </row>
    <row r="288" spans="1:34">
      <c r="A288" s="360"/>
      <c r="B288" s="356" t="s">
        <v>292</v>
      </c>
      <c r="C288" s="356" t="s">
        <v>422</v>
      </c>
      <c r="D288" s="357"/>
      <c r="E288" s="358"/>
      <c r="F288" s="358"/>
      <c r="G288" s="358">
        <v>1</v>
      </c>
      <c r="H288" s="358"/>
      <c r="I288" s="358"/>
      <c r="J288" s="358"/>
      <c r="K288" s="358"/>
      <c r="L288" s="358"/>
      <c r="M288" s="358"/>
      <c r="N288" s="358"/>
      <c r="O288" s="358"/>
      <c r="P288" s="358"/>
      <c r="Q288" s="358"/>
      <c r="R288" s="358"/>
      <c r="S288" s="358"/>
      <c r="T288" s="358"/>
      <c r="U288" s="358"/>
      <c r="V288" s="358"/>
      <c r="W288" s="358"/>
      <c r="X288" s="358"/>
      <c r="Y288" s="358"/>
      <c r="Z288" s="358"/>
      <c r="AA288" s="358"/>
      <c r="AB288" s="358"/>
      <c r="AC288" s="358"/>
      <c r="AD288" s="358"/>
      <c r="AE288" s="358"/>
      <c r="AF288" s="358"/>
      <c r="AG288" s="358"/>
      <c r="AH288" s="359">
        <v>1</v>
      </c>
    </row>
    <row r="289" spans="1:34">
      <c r="A289" s="360"/>
      <c r="B289" s="367" t="s">
        <v>667</v>
      </c>
      <c r="C289" s="368"/>
      <c r="D289" s="369"/>
      <c r="E289" s="370"/>
      <c r="F289" s="370"/>
      <c r="G289" s="370">
        <v>1</v>
      </c>
      <c r="H289" s="370"/>
      <c r="I289" s="370"/>
      <c r="J289" s="370"/>
      <c r="K289" s="370"/>
      <c r="L289" s="370"/>
      <c r="M289" s="370"/>
      <c r="N289" s="370"/>
      <c r="O289" s="370"/>
      <c r="P289" s="370"/>
      <c r="Q289" s="370"/>
      <c r="R289" s="370"/>
      <c r="S289" s="370"/>
      <c r="T289" s="370"/>
      <c r="U289" s="370"/>
      <c r="V289" s="370"/>
      <c r="W289" s="370"/>
      <c r="X289" s="370"/>
      <c r="Y289" s="370"/>
      <c r="Z289" s="370"/>
      <c r="AA289" s="370"/>
      <c r="AB289" s="370"/>
      <c r="AC289" s="370"/>
      <c r="AD289" s="370"/>
      <c r="AE289" s="370"/>
      <c r="AF289" s="370"/>
      <c r="AG289" s="370"/>
      <c r="AH289" s="371">
        <v>1</v>
      </c>
    </row>
    <row r="290" spans="1:34">
      <c r="A290" s="372" t="s">
        <v>668</v>
      </c>
      <c r="B290" s="373"/>
      <c r="C290" s="373"/>
      <c r="D290" s="374"/>
      <c r="E290" s="375">
        <v>2</v>
      </c>
      <c r="F290" s="375">
        <v>3</v>
      </c>
      <c r="G290" s="375">
        <v>1</v>
      </c>
      <c r="H290" s="375">
        <v>1</v>
      </c>
      <c r="I290" s="375">
        <v>2</v>
      </c>
      <c r="J290" s="375">
        <v>2</v>
      </c>
      <c r="K290" s="375">
        <v>1</v>
      </c>
      <c r="L290" s="375">
        <v>3</v>
      </c>
      <c r="M290" s="375">
        <v>1</v>
      </c>
      <c r="N290" s="375">
        <v>4</v>
      </c>
      <c r="O290" s="375">
        <v>6</v>
      </c>
      <c r="P290" s="375">
        <v>6</v>
      </c>
      <c r="Q290" s="375">
        <v>5</v>
      </c>
      <c r="R290" s="375">
        <v>3</v>
      </c>
      <c r="S290" s="375">
        <v>4</v>
      </c>
      <c r="T290" s="375">
        <v>6</v>
      </c>
      <c r="U290" s="375"/>
      <c r="V290" s="375"/>
      <c r="W290" s="375">
        <v>1</v>
      </c>
      <c r="X290" s="375">
        <v>2</v>
      </c>
      <c r="Y290" s="375"/>
      <c r="Z290" s="375">
        <v>1</v>
      </c>
      <c r="AA290" s="375">
        <v>1</v>
      </c>
      <c r="AB290" s="375">
        <v>11</v>
      </c>
      <c r="AC290" s="375">
        <v>4</v>
      </c>
      <c r="AD290" s="375">
        <v>1</v>
      </c>
      <c r="AE290" s="375">
        <v>2</v>
      </c>
      <c r="AF290" s="375">
        <v>5</v>
      </c>
      <c r="AG290" s="375">
        <v>2</v>
      </c>
      <c r="AH290" s="376">
        <v>80</v>
      </c>
    </row>
    <row r="291" spans="1:34">
      <c r="A291" s="356" t="s">
        <v>28</v>
      </c>
      <c r="B291" s="356" t="s">
        <v>272</v>
      </c>
      <c r="C291" s="356" t="s">
        <v>467</v>
      </c>
      <c r="D291" s="357"/>
      <c r="E291" s="358"/>
      <c r="F291" s="358"/>
      <c r="G291" s="358"/>
      <c r="H291" s="358"/>
      <c r="I291" s="358"/>
      <c r="J291" s="358"/>
      <c r="K291" s="358"/>
      <c r="L291" s="358"/>
      <c r="M291" s="358"/>
      <c r="N291" s="358"/>
      <c r="O291" s="358"/>
      <c r="P291" s="358"/>
      <c r="Q291" s="358"/>
      <c r="R291" s="358"/>
      <c r="S291" s="358"/>
      <c r="T291" s="358"/>
      <c r="U291" s="358"/>
      <c r="V291" s="358"/>
      <c r="W291" s="358">
        <v>1</v>
      </c>
      <c r="X291" s="358"/>
      <c r="Y291" s="358"/>
      <c r="Z291" s="358"/>
      <c r="AA291" s="358"/>
      <c r="AB291" s="358"/>
      <c r="AC291" s="358"/>
      <c r="AD291" s="358"/>
      <c r="AE291" s="358"/>
      <c r="AF291" s="358"/>
      <c r="AG291" s="358"/>
      <c r="AH291" s="359">
        <v>1</v>
      </c>
    </row>
    <row r="292" spans="1:34">
      <c r="A292" s="360"/>
      <c r="B292" s="360"/>
      <c r="C292" s="361" t="s">
        <v>534</v>
      </c>
      <c r="D292" s="362"/>
      <c r="E292" s="363"/>
      <c r="F292" s="363"/>
      <c r="G292" s="363"/>
      <c r="H292" s="363"/>
      <c r="I292" s="363"/>
      <c r="J292" s="363"/>
      <c r="K292" s="363"/>
      <c r="L292" s="363"/>
      <c r="M292" s="363"/>
      <c r="N292" s="363"/>
      <c r="O292" s="363"/>
      <c r="P292" s="363"/>
      <c r="Q292" s="363"/>
      <c r="R292" s="363"/>
      <c r="S292" s="363"/>
      <c r="T292" s="363"/>
      <c r="U292" s="363"/>
      <c r="V292" s="363"/>
      <c r="W292" s="363"/>
      <c r="X292" s="363"/>
      <c r="Y292" s="363"/>
      <c r="Z292" s="363"/>
      <c r="AA292" s="363"/>
      <c r="AB292" s="363"/>
      <c r="AC292" s="363"/>
      <c r="AD292" s="363"/>
      <c r="AE292" s="363">
        <v>1</v>
      </c>
      <c r="AF292" s="363"/>
      <c r="AG292" s="363"/>
      <c r="AH292" s="364">
        <v>1</v>
      </c>
    </row>
    <row r="293" spans="1:34">
      <c r="A293" s="360"/>
      <c r="B293" s="367" t="s">
        <v>669</v>
      </c>
      <c r="C293" s="368"/>
      <c r="D293" s="369"/>
      <c r="E293" s="370"/>
      <c r="F293" s="370"/>
      <c r="G293" s="370"/>
      <c r="H293" s="370"/>
      <c r="I293" s="370"/>
      <c r="J293" s="370"/>
      <c r="K293" s="370"/>
      <c r="L293" s="370"/>
      <c r="M293" s="370"/>
      <c r="N293" s="370"/>
      <c r="O293" s="370"/>
      <c r="P293" s="370"/>
      <c r="Q293" s="370"/>
      <c r="R293" s="370"/>
      <c r="S293" s="370"/>
      <c r="T293" s="370"/>
      <c r="U293" s="370"/>
      <c r="V293" s="370"/>
      <c r="W293" s="370">
        <v>1</v>
      </c>
      <c r="X293" s="370"/>
      <c r="Y293" s="370"/>
      <c r="Z293" s="370"/>
      <c r="AA293" s="370"/>
      <c r="AB293" s="370"/>
      <c r="AC293" s="370"/>
      <c r="AD293" s="370"/>
      <c r="AE293" s="370">
        <v>1</v>
      </c>
      <c r="AF293" s="370"/>
      <c r="AG293" s="370"/>
      <c r="AH293" s="371">
        <v>2</v>
      </c>
    </row>
    <row r="294" spans="1:34">
      <c r="A294" s="360"/>
      <c r="B294" s="356" t="s">
        <v>250</v>
      </c>
      <c r="C294" s="356" t="s">
        <v>200</v>
      </c>
      <c r="D294" s="357"/>
      <c r="E294" s="358"/>
      <c r="F294" s="358"/>
      <c r="G294" s="358"/>
      <c r="H294" s="358"/>
      <c r="I294" s="358"/>
      <c r="J294" s="358"/>
      <c r="K294" s="358"/>
      <c r="L294" s="358"/>
      <c r="M294" s="358"/>
      <c r="N294" s="358"/>
      <c r="O294" s="358"/>
      <c r="P294" s="358"/>
      <c r="Q294" s="358"/>
      <c r="R294" s="358"/>
      <c r="S294" s="358"/>
      <c r="T294" s="358"/>
      <c r="U294" s="358"/>
      <c r="V294" s="358"/>
      <c r="W294" s="358"/>
      <c r="X294" s="358"/>
      <c r="Y294" s="358"/>
      <c r="Z294" s="358"/>
      <c r="AA294" s="358"/>
      <c r="AB294" s="358"/>
      <c r="AC294" s="358"/>
      <c r="AD294" s="358"/>
      <c r="AE294" s="358">
        <v>1</v>
      </c>
      <c r="AF294" s="358"/>
      <c r="AG294" s="358"/>
      <c r="AH294" s="359">
        <v>1</v>
      </c>
    </row>
    <row r="295" spans="1:34">
      <c r="A295" s="360"/>
      <c r="B295" s="360"/>
      <c r="C295" s="361" t="s">
        <v>531</v>
      </c>
      <c r="D295" s="362"/>
      <c r="E295" s="363"/>
      <c r="F295" s="363"/>
      <c r="G295" s="363"/>
      <c r="H295" s="363"/>
      <c r="I295" s="363"/>
      <c r="J295" s="363"/>
      <c r="K295" s="363"/>
      <c r="L295" s="363"/>
      <c r="M295" s="363"/>
      <c r="N295" s="363"/>
      <c r="O295" s="363"/>
      <c r="P295" s="363"/>
      <c r="Q295" s="363"/>
      <c r="R295" s="363"/>
      <c r="S295" s="363"/>
      <c r="T295" s="363"/>
      <c r="U295" s="363"/>
      <c r="V295" s="363"/>
      <c r="W295" s="363"/>
      <c r="X295" s="363"/>
      <c r="Y295" s="363"/>
      <c r="Z295" s="363"/>
      <c r="AA295" s="363"/>
      <c r="AB295" s="363"/>
      <c r="AC295" s="363"/>
      <c r="AD295" s="363"/>
      <c r="AE295" s="363">
        <v>1</v>
      </c>
      <c r="AF295" s="363"/>
      <c r="AG295" s="363"/>
      <c r="AH295" s="364">
        <v>1</v>
      </c>
    </row>
    <row r="296" spans="1:34">
      <c r="A296" s="360"/>
      <c r="B296" s="367" t="s">
        <v>670</v>
      </c>
      <c r="C296" s="368"/>
      <c r="D296" s="369"/>
      <c r="E296" s="370"/>
      <c r="F296" s="370"/>
      <c r="G296" s="370"/>
      <c r="H296" s="370"/>
      <c r="I296" s="370"/>
      <c r="J296" s="370"/>
      <c r="K296" s="370"/>
      <c r="L296" s="370"/>
      <c r="M296" s="370"/>
      <c r="N296" s="370"/>
      <c r="O296" s="370"/>
      <c r="P296" s="370"/>
      <c r="Q296" s="370"/>
      <c r="R296" s="370"/>
      <c r="S296" s="370"/>
      <c r="T296" s="370"/>
      <c r="U296" s="370"/>
      <c r="V296" s="370"/>
      <c r="W296" s="370"/>
      <c r="X296" s="370"/>
      <c r="Y296" s="370"/>
      <c r="Z296" s="370"/>
      <c r="AA296" s="370"/>
      <c r="AB296" s="370"/>
      <c r="AC296" s="370"/>
      <c r="AD296" s="370"/>
      <c r="AE296" s="370">
        <v>2</v>
      </c>
      <c r="AF296" s="370"/>
      <c r="AG296" s="370"/>
      <c r="AH296" s="371">
        <v>2</v>
      </c>
    </row>
    <row r="297" spans="1:34">
      <c r="A297" s="360"/>
      <c r="B297" s="356" t="s">
        <v>151</v>
      </c>
      <c r="C297" s="356" t="s">
        <v>390</v>
      </c>
      <c r="D297" s="357"/>
      <c r="E297" s="358"/>
      <c r="F297" s="358"/>
      <c r="G297" s="358"/>
      <c r="H297" s="358"/>
      <c r="I297" s="358"/>
      <c r="J297" s="358"/>
      <c r="K297" s="358"/>
      <c r="L297" s="358"/>
      <c r="M297" s="358"/>
      <c r="N297" s="358">
        <v>2</v>
      </c>
      <c r="O297" s="358"/>
      <c r="P297" s="358"/>
      <c r="Q297" s="358"/>
      <c r="R297" s="358"/>
      <c r="S297" s="358"/>
      <c r="T297" s="358"/>
      <c r="U297" s="358"/>
      <c r="V297" s="358"/>
      <c r="W297" s="358"/>
      <c r="X297" s="358"/>
      <c r="Y297" s="358"/>
      <c r="Z297" s="358"/>
      <c r="AA297" s="358"/>
      <c r="AB297" s="358"/>
      <c r="AC297" s="358"/>
      <c r="AD297" s="358"/>
      <c r="AE297" s="358"/>
      <c r="AF297" s="358"/>
      <c r="AG297" s="358"/>
      <c r="AH297" s="359">
        <v>2</v>
      </c>
    </row>
    <row r="298" spans="1:34">
      <c r="A298" s="360"/>
      <c r="B298" s="367" t="s">
        <v>671</v>
      </c>
      <c r="C298" s="368"/>
      <c r="D298" s="369"/>
      <c r="E298" s="370"/>
      <c r="F298" s="370"/>
      <c r="G298" s="370"/>
      <c r="H298" s="370"/>
      <c r="I298" s="370"/>
      <c r="J298" s="370"/>
      <c r="K298" s="370"/>
      <c r="L298" s="370"/>
      <c r="M298" s="370"/>
      <c r="N298" s="370">
        <v>2</v>
      </c>
      <c r="O298" s="370"/>
      <c r="P298" s="370"/>
      <c r="Q298" s="370"/>
      <c r="R298" s="370"/>
      <c r="S298" s="370"/>
      <c r="T298" s="370"/>
      <c r="U298" s="370"/>
      <c r="V298" s="370"/>
      <c r="W298" s="370"/>
      <c r="X298" s="370"/>
      <c r="Y298" s="370"/>
      <c r="Z298" s="370"/>
      <c r="AA298" s="370"/>
      <c r="AB298" s="370"/>
      <c r="AC298" s="370"/>
      <c r="AD298" s="370"/>
      <c r="AE298" s="370"/>
      <c r="AF298" s="370"/>
      <c r="AG298" s="370"/>
      <c r="AH298" s="371">
        <v>2</v>
      </c>
    </row>
    <row r="299" spans="1:34">
      <c r="A299" s="360"/>
      <c r="B299" s="356" t="s">
        <v>181</v>
      </c>
      <c r="C299" s="356" t="s">
        <v>518</v>
      </c>
      <c r="D299" s="357"/>
      <c r="E299" s="358"/>
      <c r="F299" s="358"/>
      <c r="G299" s="358"/>
      <c r="H299" s="358"/>
      <c r="I299" s="358"/>
      <c r="J299" s="358"/>
      <c r="K299" s="358"/>
      <c r="L299" s="358"/>
      <c r="M299" s="358"/>
      <c r="N299" s="358"/>
      <c r="O299" s="358"/>
      <c r="P299" s="358"/>
      <c r="Q299" s="358"/>
      <c r="R299" s="358"/>
      <c r="S299" s="358"/>
      <c r="T299" s="358"/>
      <c r="U299" s="358"/>
      <c r="V299" s="358"/>
      <c r="W299" s="358"/>
      <c r="X299" s="358"/>
      <c r="Y299" s="358"/>
      <c r="Z299" s="358"/>
      <c r="AA299" s="358"/>
      <c r="AB299" s="358"/>
      <c r="AC299" s="358">
        <v>1</v>
      </c>
      <c r="AD299" s="358"/>
      <c r="AE299" s="358"/>
      <c r="AF299" s="358"/>
      <c r="AG299" s="358"/>
      <c r="AH299" s="359">
        <v>1</v>
      </c>
    </row>
    <row r="300" spans="1:34">
      <c r="A300" s="360"/>
      <c r="B300" s="367" t="s">
        <v>672</v>
      </c>
      <c r="C300" s="368"/>
      <c r="D300" s="369"/>
      <c r="E300" s="370"/>
      <c r="F300" s="370"/>
      <c r="G300" s="370"/>
      <c r="H300" s="370"/>
      <c r="I300" s="370"/>
      <c r="J300" s="370"/>
      <c r="K300" s="370"/>
      <c r="L300" s="370"/>
      <c r="M300" s="370"/>
      <c r="N300" s="370"/>
      <c r="O300" s="370"/>
      <c r="P300" s="370"/>
      <c r="Q300" s="370"/>
      <c r="R300" s="370"/>
      <c r="S300" s="370"/>
      <c r="T300" s="370"/>
      <c r="U300" s="370"/>
      <c r="V300" s="370"/>
      <c r="W300" s="370"/>
      <c r="X300" s="370"/>
      <c r="Y300" s="370"/>
      <c r="Z300" s="370"/>
      <c r="AA300" s="370"/>
      <c r="AB300" s="370"/>
      <c r="AC300" s="370">
        <v>1</v>
      </c>
      <c r="AD300" s="370"/>
      <c r="AE300" s="370"/>
      <c r="AF300" s="370"/>
      <c r="AG300" s="370"/>
      <c r="AH300" s="371">
        <v>1</v>
      </c>
    </row>
    <row r="301" spans="1:34">
      <c r="A301" s="360"/>
      <c r="B301" s="356" t="s">
        <v>277</v>
      </c>
      <c r="C301" s="356" t="s">
        <v>484</v>
      </c>
      <c r="D301" s="357"/>
      <c r="E301" s="358"/>
      <c r="F301" s="358"/>
      <c r="G301" s="358"/>
      <c r="H301" s="358"/>
      <c r="I301" s="358"/>
      <c r="J301" s="358"/>
      <c r="K301" s="358"/>
      <c r="L301" s="358"/>
      <c r="M301" s="358"/>
      <c r="N301" s="358"/>
      <c r="O301" s="358"/>
      <c r="P301" s="358"/>
      <c r="Q301" s="358"/>
      <c r="R301" s="358"/>
      <c r="S301" s="358"/>
      <c r="T301" s="358"/>
      <c r="U301" s="358"/>
      <c r="V301" s="358"/>
      <c r="W301" s="358"/>
      <c r="X301" s="358"/>
      <c r="Y301" s="358"/>
      <c r="Z301" s="358"/>
      <c r="AA301" s="358">
        <v>1</v>
      </c>
      <c r="AB301" s="358"/>
      <c r="AC301" s="358"/>
      <c r="AD301" s="358"/>
      <c r="AE301" s="358"/>
      <c r="AF301" s="358"/>
      <c r="AG301" s="358"/>
      <c r="AH301" s="359">
        <v>1</v>
      </c>
    </row>
    <row r="302" spans="1:34">
      <c r="A302" s="360"/>
      <c r="B302" s="367" t="s">
        <v>673</v>
      </c>
      <c r="C302" s="368"/>
      <c r="D302" s="369"/>
      <c r="E302" s="370"/>
      <c r="F302" s="370"/>
      <c r="G302" s="370"/>
      <c r="H302" s="370"/>
      <c r="I302" s="370"/>
      <c r="J302" s="370"/>
      <c r="K302" s="370"/>
      <c r="L302" s="370"/>
      <c r="M302" s="370"/>
      <c r="N302" s="370"/>
      <c r="O302" s="370"/>
      <c r="P302" s="370"/>
      <c r="Q302" s="370"/>
      <c r="R302" s="370"/>
      <c r="S302" s="370"/>
      <c r="T302" s="370"/>
      <c r="U302" s="370"/>
      <c r="V302" s="370"/>
      <c r="W302" s="370"/>
      <c r="X302" s="370"/>
      <c r="Y302" s="370"/>
      <c r="Z302" s="370"/>
      <c r="AA302" s="370">
        <v>1</v>
      </c>
      <c r="AB302" s="370"/>
      <c r="AC302" s="370"/>
      <c r="AD302" s="370"/>
      <c r="AE302" s="370"/>
      <c r="AF302" s="370"/>
      <c r="AG302" s="370"/>
      <c r="AH302" s="371">
        <v>1</v>
      </c>
    </row>
    <row r="303" spans="1:34">
      <c r="A303" s="360"/>
      <c r="B303" s="356" t="s">
        <v>280</v>
      </c>
      <c r="C303" s="356" t="s">
        <v>501</v>
      </c>
      <c r="D303" s="357"/>
      <c r="E303" s="358"/>
      <c r="F303" s="358"/>
      <c r="G303" s="358"/>
      <c r="H303" s="358"/>
      <c r="I303" s="358"/>
      <c r="J303" s="358"/>
      <c r="K303" s="358"/>
      <c r="L303" s="358"/>
      <c r="M303" s="358"/>
      <c r="N303" s="358"/>
      <c r="O303" s="358"/>
      <c r="P303" s="358"/>
      <c r="Q303" s="358"/>
      <c r="R303" s="358"/>
      <c r="S303" s="358"/>
      <c r="T303" s="358"/>
      <c r="U303" s="358"/>
      <c r="V303" s="358"/>
      <c r="W303" s="358"/>
      <c r="X303" s="358"/>
      <c r="Y303" s="358"/>
      <c r="Z303" s="358"/>
      <c r="AA303" s="358"/>
      <c r="AB303" s="358"/>
      <c r="AC303" s="358">
        <v>1</v>
      </c>
      <c r="AD303" s="358"/>
      <c r="AE303" s="358"/>
      <c r="AF303" s="358"/>
      <c r="AG303" s="358"/>
      <c r="AH303" s="359">
        <v>1</v>
      </c>
    </row>
    <row r="304" spans="1:34">
      <c r="A304" s="360"/>
      <c r="B304" s="367" t="s">
        <v>674</v>
      </c>
      <c r="C304" s="368"/>
      <c r="D304" s="369"/>
      <c r="E304" s="370"/>
      <c r="F304" s="370"/>
      <c r="G304" s="370"/>
      <c r="H304" s="370"/>
      <c r="I304" s="370"/>
      <c r="J304" s="370"/>
      <c r="K304" s="370"/>
      <c r="L304" s="370"/>
      <c r="M304" s="370"/>
      <c r="N304" s="370"/>
      <c r="O304" s="370"/>
      <c r="P304" s="370"/>
      <c r="Q304" s="370"/>
      <c r="R304" s="370"/>
      <c r="S304" s="370"/>
      <c r="T304" s="370"/>
      <c r="U304" s="370"/>
      <c r="V304" s="370"/>
      <c r="W304" s="370"/>
      <c r="X304" s="370"/>
      <c r="Y304" s="370"/>
      <c r="Z304" s="370"/>
      <c r="AA304" s="370"/>
      <c r="AB304" s="370"/>
      <c r="AC304" s="370">
        <v>1</v>
      </c>
      <c r="AD304" s="370"/>
      <c r="AE304" s="370"/>
      <c r="AF304" s="370"/>
      <c r="AG304" s="370"/>
      <c r="AH304" s="371">
        <v>1</v>
      </c>
    </row>
    <row r="305" spans="1:34">
      <c r="A305" s="360"/>
      <c r="B305" s="356" t="s">
        <v>275</v>
      </c>
      <c r="C305" s="356" t="s">
        <v>482</v>
      </c>
      <c r="D305" s="357"/>
      <c r="E305" s="358"/>
      <c r="F305" s="358"/>
      <c r="G305" s="358"/>
      <c r="H305" s="358"/>
      <c r="I305" s="358"/>
      <c r="J305" s="358"/>
      <c r="K305" s="358"/>
      <c r="L305" s="358"/>
      <c r="M305" s="358"/>
      <c r="N305" s="358"/>
      <c r="O305" s="358"/>
      <c r="P305" s="358"/>
      <c r="Q305" s="358"/>
      <c r="R305" s="358"/>
      <c r="S305" s="358"/>
      <c r="T305" s="358"/>
      <c r="U305" s="358"/>
      <c r="V305" s="358"/>
      <c r="W305" s="358"/>
      <c r="X305" s="358"/>
      <c r="Y305" s="358"/>
      <c r="Z305" s="358"/>
      <c r="AA305" s="358">
        <v>1</v>
      </c>
      <c r="AB305" s="358"/>
      <c r="AC305" s="358"/>
      <c r="AD305" s="358"/>
      <c r="AE305" s="358"/>
      <c r="AF305" s="358"/>
      <c r="AG305" s="358"/>
      <c r="AH305" s="359">
        <v>1</v>
      </c>
    </row>
    <row r="306" spans="1:34">
      <c r="A306" s="360"/>
      <c r="B306" s="367" t="s">
        <v>675</v>
      </c>
      <c r="C306" s="368"/>
      <c r="D306" s="369"/>
      <c r="E306" s="370"/>
      <c r="F306" s="370"/>
      <c r="G306" s="370"/>
      <c r="H306" s="370"/>
      <c r="I306" s="370"/>
      <c r="J306" s="370"/>
      <c r="K306" s="370"/>
      <c r="L306" s="370"/>
      <c r="M306" s="370"/>
      <c r="N306" s="370"/>
      <c r="O306" s="370"/>
      <c r="P306" s="370"/>
      <c r="Q306" s="370"/>
      <c r="R306" s="370"/>
      <c r="S306" s="370"/>
      <c r="T306" s="370"/>
      <c r="U306" s="370"/>
      <c r="V306" s="370"/>
      <c r="W306" s="370"/>
      <c r="X306" s="370"/>
      <c r="Y306" s="370"/>
      <c r="Z306" s="370"/>
      <c r="AA306" s="370">
        <v>1</v>
      </c>
      <c r="AB306" s="370"/>
      <c r="AC306" s="370"/>
      <c r="AD306" s="370"/>
      <c r="AE306" s="370"/>
      <c r="AF306" s="370"/>
      <c r="AG306" s="370"/>
      <c r="AH306" s="371">
        <v>1</v>
      </c>
    </row>
    <row r="307" spans="1:34">
      <c r="A307" s="360"/>
      <c r="B307" s="356" t="s">
        <v>278</v>
      </c>
      <c r="C307" s="356" t="s">
        <v>560</v>
      </c>
      <c r="D307" s="357"/>
      <c r="E307" s="358"/>
      <c r="F307" s="358"/>
      <c r="G307" s="358"/>
      <c r="H307" s="358"/>
      <c r="I307" s="358"/>
      <c r="J307" s="358"/>
      <c r="K307" s="358"/>
      <c r="L307" s="358"/>
      <c r="M307" s="358"/>
      <c r="N307" s="358"/>
      <c r="O307" s="358">
        <v>1</v>
      </c>
      <c r="P307" s="358"/>
      <c r="Q307" s="358"/>
      <c r="R307" s="358"/>
      <c r="S307" s="358"/>
      <c r="T307" s="358"/>
      <c r="U307" s="358"/>
      <c r="V307" s="358"/>
      <c r="W307" s="358"/>
      <c r="X307" s="358"/>
      <c r="Y307" s="358"/>
      <c r="Z307" s="358"/>
      <c r="AA307" s="358"/>
      <c r="AB307" s="358"/>
      <c r="AC307" s="358"/>
      <c r="AD307" s="358"/>
      <c r="AE307" s="358"/>
      <c r="AF307" s="358"/>
      <c r="AG307" s="358"/>
      <c r="AH307" s="359">
        <v>1</v>
      </c>
    </row>
    <row r="308" spans="1:34">
      <c r="A308" s="360"/>
      <c r="B308" s="367" t="s">
        <v>676</v>
      </c>
      <c r="C308" s="368"/>
      <c r="D308" s="369"/>
      <c r="E308" s="370"/>
      <c r="F308" s="370"/>
      <c r="G308" s="370"/>
      <c r="H308" s="370"/>
      <c r="I308" s="370"/>
      <c r="J308" s="370"/>
      <c r="K308" s="370"/>
      <c r="L308" s="370"/>
      <c r="M308" s="370"/>
      <c r="N308" s="370"/>
      <c r="O308" s="370">
        <v>1</v>
      </c>
      <c r="P308" s="370"/>
      <c r="Q308" s="370"/>
      <c r="R308" s="370"/>
      <c r="S308" s="370"/>
      <c r="T308" s="370"/>
      <c r="U308" s="370"/>
      <c r="V308" s="370"/>
      <c r="W308" s="370"/>
      <c r="X308" s="370"/>
      <c r="Y308" s="370"/>
      <c r="Z308" s="370"/>
      <c r="AA308" s="370"/>
      <c r="AB308" s="370"/>
      <c r="AC308" s="370"/>
      <c r="AD308" s="370"/>
      <c r="AE308" s="370"/>
      <c r="AF308" s="370"/>
      <c r="AG308" s="370"/>
      <c r="AH308" s="371">
        <v>1</v>
      </c>
    </row>
    <row r="309" spans="1:34">
      <c r="A309" s="360"/>
      <c r="B309" s="356" t="s">
        <v>274</v>
      </c>
      <c r="C309" s="356" t="s">
        <v>517</v>
      </c>
      <c r="D309" s="357"/>
      <c r="E309" s="358"/>
      <c r="F309" s="358"/>
      <c r="G309" s="358"/>
      <c r="H309" s="358"/>
      <c r="I309" s="358"/>
      <c r="J309" s="358"/>
      <c r="K309" s="358"/>
      <c r="L309" s="358"/>
      <c r="M309" s="358"/>
      <c r="N309" s="358"/>
      <c r="O309" s="358"/>
      <c r="P309" s="358"/>
      <c r="Q309" s="358"/>
      <c r="R309" s="358"/>
      <c r="S309" s="358"/>
      <c r="T309" s="358"/>
      <c r="U309" s="358"/>
      <c r="V309" s="358"/>
      <c r="W309" s="358"/>
      <c r="X309" s="358"/>
      <c r="Y309" s="358"/>
      <c r="Z309" s="358"/>
      <c r="AA309" s="358"/>
      <c r="AB309" s="358"/>
      <c r="AC309" s="358"/>
      <c r="AD309" s="358">
        <v>1</v>
      </c>
      <c r="AE309" s="358"/>
      <c r="AF309" s="358"/>
      <c r="AG309" s="358"/>
      <c r="AH309" s="359">
        <v>1</v>
      </c>
    </row>
    <row r="310" spans="1:34">
      <c r="A310" s="360"/>
      <c r="B310" s="367" t="s">
        <v>677</v>
      </c>
      <c r="C310" s="368"/>
      <c r="D310" s="369"/>
      <c r="E310" s="370"/>
      <c r="F310" s="370"/>
      <c r="G310" s="370"/>
      <c r="H310" s="370"/>
      <c r="I310" s="370"/>
      <c r="J310" s="370"/>
      <c r="K310" s="370"/>
      <c r="L310" s="370"/>
      <c r="M310" s="370"/>
      <c r="N310" s="370"/>
      <c r="O310" s="370"/>
      <c r="P310" s="370"/>
      <c r="Q310" s="370"/>
      <c r="R310" s="370"/>
      <c r="S310" s="370"/>
      <c r="T310" s="370"/>
      <c r="U310" s="370"/>
      <c r="V310" s="370"/>
      <c r="W310" s="370"/>
      <c r="X310" s="370"/>
      <c r="Y310" s="370"/>
      <c r="Z310" s="370"/>
      <c r="AA310" s="370"/>
      <c r="AB310" s="370"/>
      <c r="AC310" s="370"/>
      <c r="AD310" s="370">
        <v>1</v>
      </c>
      <c r="AE310" s="370"/>
      <c r="AF310" s="370"/>
      <c r="AG310" s="370"/>
      <c r="AH310" s="371">
        <v>1</v>
      </c>
    </row>
    <row r="311" spans="1:34">
      <c r="A311" s="360"/>
      <c r="B311" s="356" t="s">
        <v>273</v>
      </c>
      <c r="C311" s="356" t="s">
        <v>483</v>
      </c>
      <c r="D311" s="357"/>
      <c r="E311" s="358"/>
      <c r="F311" s="358"/>
      <c r="G311" s="358"/>
      <c r="H311" s="358"/>
      <c r="I311" s="358"/>
      <c r="J311" s="358"/>
      <c r="K311" s="358"/>
      <c r="L311" s="358"/>
      <c r="M311" s="358"/>
      <c r="N311" s="358"/>
      <c r="O311" s="358"/>
      <c r="P311" s="358"/>
      <c r="Q311" s="358"/>
      <c r="R311" s="358"/>
      <c r="S311" s="358"/>
      <c r="T311" s="358"/>
      <c r="U311" s="358"/>
      <c r="V311" s="358"/>
      <c r="W311" s="358"/>
      <c r="X311" s="358"/>
      <c r="Y311" s="358"/>
      <c r="Z311" s="358"/>
      <c r="AA311" s="358">
        <v>1</v>
      </c>
      <c r="AB311" s="358"/>
      <c r="AC311" s="358"/>
      <c r="AD311" s="358"/>
      <c r="AE311" s="358"/>
      <c r="AF311" s="358"/>
      <c r="AG311" s="358"/>
      <c r="AH311" s="359">
        <v>1</v>
      </c>
    </row>
    <row r="312" spans="1:34">
      <c r="A312" s="360"/>
      <c r="B312" s="367" t="s">
        <v>678</v>
      </c>
      <c r="C312" s="368"/>
      <c r="D312" s="369"/>
      <c r="E312" s="370"/>
      <c r="F312" s="370"/>
      <c r="G312" s="370"/>
      <c r="H312" s="370"/>
      <c r="I312" s="370"/>
      <c r="J312" s="370"/>
      <c r="K312" s="370"/>
      <c r="L312" s="370"/>
      <c r="M312" s="370"/>
      <c r="N312" s="370"/>
      <c r="O312" s="370"/>
      <c r="P312" s="370"/>
      <c r="Q312" s="370"/>
      <c r="R312" s="370"/>
      <c r="S312" s="370"/>
      <c r="T312" s="370"/>
      <c r="U312" s="370"/>
      <c r="V312" s="370"/>
      <c r="W312" s="370"/>
      <c r="X312" s="370"/>
      <c r="Y312" s="370"/>
      <c r="Z312" s="370"/>
      <c r="AA312" s="370">
        <v>1</v>
      </c>
      <c r="AB312" s="370"/>
      <c r="AC312" s="370"/>
      <c r="AD312" s="370"/>
      <c r="AE312" s="370"/>
      <c r="AF312" s="370"/>
      <c r="AG312" s="370"/>
      <c r="AH312" s="371">
        <v>1</v>
      </c>
    </row>
    <row r="313" spans="1:34">
      <c r="A313" s="372" t="s">
        <v>679</v>
      </c>
      <c r="B313" s="373"/>
      <c r="C313" s="373"/>
      <c r="D313" s="374"/>
      <c r="E313" s="375"/>
      <c r="F313" s="375"/>
      <c r="G313" s="375"/>
      <c r="H313" s="375"/>
      <c r="I313" s="375"/>
      <c r="J313" s="375"/>
      <c r="K313" s="375"/>
      <c r="L313" s="375"/>
      <c r="M313" s="375"/>
      <c r="N313" s="375">
        <v>2</v>
      </c>
      <c r="O313" s="375">
        <v>1</v>
      </c>
      <c r="P313" s="375"/>
      <c r="Q313" s="375"/>
      <c r="R313" s="375"/>
      <c r="S313" s="375"/>
      <c r="T313" s="375"/>
      <c r="U313" s="375"/>
      <c r="V313" s="375"/>
      <c r="W313" s="375">
        <v>1</v>
      </c>
      <c r="X313" s="375"/>
      <c r="Y313" s="375"/>
      <c r="Z313" s="375"/>
      <c r="AA313" s="375">
        <v>3</v>
      </c>
      <c r="AB313" s="375"/>
      <c r="AC313" s="375">
        <v>2</v>
      </c>
      <c r="AD313" s="375">
        <v>1</v>
      </c>
      <c r="AE313" s="375">
        <v>3</v>
      </c>
      <c r="AF313" s="375"/>
      <c r="AG313" s="375"/>
      <c r="AH313" s="376">
        <v>13</v>
      </c>
    </row>
    <row r="314" spans="1:34">
      <c r="A314" s="356" t="s">
        <v>32</v>
      </c>
      <c r="B314" s="356" t="s">
        <v>267</v>
      </c>
      <c r="C314" s="356" t="s">
        <v>453</v>
      </c>
      <c r="D314" s="357"/>
      <c r="E314" s="358"/>
      <c r="F314" s="358"/>
      <c r="G314" s="358"/>
      <c r="H314" s="358"/>
      <c r="I314" s="358"/>
      <c r="J314" s="358"/>
      <c r="K314" s="358"/>
      <c r="L314" s="358"/>
      <c r="M314" s="358"/>
      <c r="N314" s="358"/>
      <c r="O314" s="358"/>
      <c r="P314" s="358"/>
      <c r="Q314" s="358"/>
      <c r="R314" s="358"/>
      <c r="S314" s="358">
        <v>1</v>
      </c>
      <c r="T314" s="358"/>
      <c r="U314" s="358"/>
      <c r="V314" s="358"/>
      <c r="W314" s="358">
        <v>1</v>
      </c>
      <c r="X314" s="358"/>
      <c r="Y314" s="358"/>
      <c r="Z314" s="358"/>
      <c r="AA314" s="358"/>
      <c r="AB314" s="358"/>
      <c r="AC314" s="358"/>
      <c r="AD314" s="358"/>
      <c r="AE314" s="358"/>
      <c r="AF314" s="358"/>
      <c r="AG314" s="358"/>
      <c r="AH314" s="359">
        <v>2</v>
      </c>
    </row>
    <row r="315" spans="1:34">
      <c r="A315" s="360"/>
      <c r="B315" s="360"/>
      <c r="C315" s="361" t="s">
        <v>447</v>
      </c>
      <c r="D315" s="362"/>
      <c r="E315" s="363"/>
      <c r="F315" s="363"/>
      <c r="G315" s="363"/>
      <c r="H315" s="363"/>
      <c r="I315" s="363"/>
      <c r="J315" s="363"/>
      <c r="K315" s="363"/>
      <c r="L315" s="363"/>
      <c r="M315" s="363"/>
      <c r="N315" s="363"/>
      <c r="O315" s="363"/>
      <c r="P315" s="363">
        <v>1</v>
      </c>
      <c r="Q315" s="363"/>
      <c r="R315" s="363"/>
      <c r="S315" s="363">
        <v>1</v>
      </c>
      <c r="T315" s="363">
        <v>2</v>
      </c>
      <c r="U315" s="363"/>
      <c r="V315" s="363"/>
      <c r="W315" s="363"/>
      <c r="X315" s="363"/>
      <c r="Y315" s="363"/>
      <c r="Z315" s="363"/>
      <c r="AA315" s="363"/>
      <c r="AB315" s="363"/>
      <c r="AC315" s="363"/>
      <c r="AD315" s="363"/>
      <c r="AE315" s="363"/>
      <c r="AF315" s="363"/>
      <c r="AG315" s="363"/>
      <c r="AH315" s="364">
        <v>4</v>
      </c>
    </row>
    <row r="316" spans="1:34">
      <c r="A316" s="360"/>
      <c r="B316" s="360"/>
      <c r="C316" s="361" t="s">
        <v>452</v>
      </c>
      <c r="D316" s="362"/>
      <c r="E316" s="363"/>
      <c r="F316" s="363"/>
      <c r="G316" s="363"/>
      <c r="H316" s="363"/>
      <c r="I316" s="363"/>
      <c r="J316" s="363"/>
      <c r="K316" s="363"/>
      <c r="L316" s="363"/>
      <c r="M316" s="363"/>
      <c r="N316" s="363"/>
      <c r="O316" s="363"/>
      <c r="P316" s="363"/>
      <c r="Q316" s="363"/>
      <c r="R316" s="363">
        <v>1</v>
      </c>
      <c r="S316" s="363">
        <v>1</v>
      </c>
      <c r="T316" s="363">
        <v>1</v>
      </c>
      <c r="U316" s="363"/>
      <c r="V316" s="363"/>
      <c r="W316" s="363"/>
      <c r="X316" s="363"/>
      <c r="Y316" s="363"/>
      <c r="Z316" s="363"/>
      <c r="AA316" s="363"/>
      <c r="AB316" s="363"/>
      <c r="AC316" s="363"/>
      <c r="AD316" s="363"/>
      <c r="AE316" s="363"/>
      <c r="AF316" s="363"/>
      <c r="AG316" s="363"/>
      <c r="AH316" s="364">
        <v>3</v>
      </c>
    </row>
    <row r="317" spans="1:34">
      <c r="A317" s="360"/>
      <c r="B317" s="360"/>
      <c r="C317" s="361" t="s">
        <v>492</v>
      </c>
      <c r="D317" s="362"/>
      <c r="E317" s="363"/>
      <c r="F317" s="363"/>
      <c r="G317" s="363"/>
      <c r="H317" s="363"/>
      <c r="I317" s="363"/>
      <c r="J317" s="363"/>
      <c r="K317" s="363"/>
      <c r="L317" s="363"/>
      <c r="M317" s="363"/>
      <c r="N317" s="363"/>
      <c r="O317" s="363"/>
      <c r="P317" s="363"/>
      <c r="Q317" s="363"/>
      <c r="R317" s="363"/>
      <c r="S317" s="363"/>
      <c r="T317" s="363"/>
      <c r="U317" s="363"/>
      <c r="V317" s="363"/>
      <c r="W317" s="363"/>
      <c r="X317" s="363"/>
      <c r="Y317" s="363"/>
      <c r="Z317" s="363"/>
      <c r="AA317" s="363"/>
      <c r="AB317" s="363">
        <v>2</v>
      </c>
      <c r="AC317" s="363">
        <v>3</v>
      </c>
      <c r="AD317" s="363">
        <v>1</v>
      </c>
      <c r="AE317" s="363"/>
      <c r="AF317" s="363"/>
      <c r="AG317" s="363"/>
      <c r="AH317" s="364">
        <v>6</v>
      </c>
    </row>
    <row r="318" spans="1:34">
      <c r="A318" s="360"/>
      <c r="B318" s="360"/>
      <c r="C318" s="361" t="s">
        <v>468</v>
      </c>
      <c r="D318" s="362"/>
      <c r="E318" s="363"/>
      <c r="F318" s="363"/>
      <c r="G318" s="363"/>
      <c r="H318" s="363"/>
      <c r="I318" s="363"/>
      <c r="J318" s="363"/>
      <c r="K318" s="363"/>
      <c r="L318" s="363"/>
      <c r="M318" s="363"/>
      <c r="N318" s="363"/>
      <c r="O318" s="363"/>
      <c r="P318" s="363"/>
      <c r="Q318" s="363"/>
      <c r="R318" s="363"/>
      <c r="S318" s="363"/>
      <c r="T318" s="363"/>
      <c r="U318" s="363"/>
      <c r="V318" s="363"/>
      <c r="W318" s="363">
        <v>1</v>
      </c>
      <c r="X318" s="363"/>
      <c r="Y318" s="363">
        <v>1</v>
      </c>
      <c r="Z318" s="363"/>
      <c r="AA318" s="363"/>
      <c r="AB318" s="363"/>
      <c r="AC318" s="363">
        <v>3</v>
      </c>
      <c r="AD318" s="363">
        <v>2</v>
      </c>
      <c r="AE318" s="363">
        <v>3</v>
      </c>
      <c r="AF318" s="363"/>
      <c r="AG318" s="363"/>
      <c r="AH318" s="364">
        <v>10</v>
      </c>
    </row>
    <row r="319" spans="1:34">
      <c r="A319" s="360"/>
      <c r="B319" s="367" t="s">
        <v>680</v>
      </c>
      <c r="C319" s="368"/>
      <c r="D319" s="369"/>
      <c r="E319" s="370"/>
      <c r="F319" s="370"/>
      <c r="G319" s="370"/>
      <c r="H319" s="370"/>
      <c r="I319" s="370"/>
      <c r="J319" s="370"/>
      <c r="K319" s="370"/>
      <c r="L319" s="370"/>
      <c r="M319" s="370"/>
      <c r="N319" s="370"/>
      <c r="O319" s="370"/>
      <c r="P319" s="370">
        <v>1</v>
      </c>
      <c r="Q319" s="370"/>
      <c r="R319" s="370">
        <v>1</v>
      </c>
      <c r="S319" s="370">
        <v>3</v>
      </c>
      <c r="T319" s="370">
        <v>3</v>
      </c>
      <c r="U319" s="370"/>
      <c r="V319" s="370"/>
      <c r="W319" s="370">
        <v>2</v>
      </c>
      <c r="X319" s="370"/>
      <c r="Y319" s="370">
        <v>1</v>
      </c>
      <c r="Z319" s="370"/>
      <c r="AA319" s="370"/>
      <c r="AB319" s="370">
        <v>2</v>
      </c>
      <c r="AC319" s="370">
        <v>6</v>
      </c>
      <c r="AD319" s="370">
        <v>3</v>
      </c>
      <c r="AE319" s="370">
        <v>3</v>
      </c>
      <c r="AF319" s="370"/>
      <c r="AG319" s="370"/>
      <c r="AH319" s="371">
        <v>25</v>
      </c>
    </row>
    <row r="320" spans="1:34">
      <c r="A320" s="360"/>
      <c r="B320" s="356" t="s">
        <v>269</v>
      </c>
      <c r="C320" s="356" t="s">
        <v>440</v>
      </c>
      <c r="D320" s="357"/>
      <c r="E320" s="358"/>
      <c r="F320" s="358"/>
      <c r="G320" s="358"/>
      <c r="H320" s="358"/>
      <c r="I320" s="358"/>
      <c r="J320" s="358"/>
      <c r="K320" s="358"/>
      <c r="L320" s="358"/>
      <c r="M320" s="358"/>
      <c r="N320" s="358"/>
      <c r="O320" s="358"/>
      <c r="P320" s="358">
        <v>2</v>
      </c>
      <c r="Q320" s="358"/>
      <c r="R320" s="358">
        <v>2</v>
      </c>
      <c r="S320" s="358">
        <v>1</v>
      </c>
      <c r="T320" s="358">
        <v>2</v>
      </c>
      <c r="U320" s="358">
        <v>1</v>
      </c>
      <c r="V320" s="358"/>
      <c r="W320" s="358">
        <v>1</v>
      </c>
      <c r="X320" s="358"/>
      <c r="Y320" s="358"/>
      <c r="Z320" s="358"/>
      <c r="AA320" s="358"/>
      <c r="AB320" s="358"/>
      <c r="AC320" s="358">
        <v>3</v>
      </c>
      <c r="AD320" s="358"/>
      <c r="AE320" s="358"/>
      <c r="AF320" s="358"/>
      <c r="AG320" s="358"/>
      <c r="AH320" s="359">
        <v>12</v>
      </c>
    </row>
    <row r="321" spans="1:34">
      <c r="A321" s="360"/>
      <c r="B321" s="360"/>
      <c r="C321" s="361" t="s">
        <v>446</v>
      </c>
      <c r="D321" s="362"/>
      <c r="E321" s="363"/>
      <c r="F321" s="363"/>
      <c r="G321" s="363"/>
      <c r="H321" s="363"/>
      <c r="I321" s="363"/>
      <c r="J321" s="363"/>
      <c r="K321" s="363"/>
      <c r="L321" s="363"/>
      <c r="M321" s="363"/>
      <c r="N321" s="363"/>
      <c r="O321" s="363"/>
      <c r="P321" s="363">
        <v>1</v>
      </c>
      <c r="Q321" s="363"/>
      <c r="R321" s="363"/>
      <c r="S321" s="363"/>
      <c r="T321" s="363"/>
      <c r="U321" s="363"/>
      <c r="V321" s="363"/>
      <c r="W321" s="363"/>
      <c r="X321" s="363"/>
      <c r="Y321" s="363"/>
      <c r="Z321" s="363"/>
      <c r="AA321" s="363">
        <v>1</v>
      </c>
      <c r="AB321" s="363"/>
      <c r="AC321" s="363"/>
      <c r="AD321" s="363"/>
      <c r="AE321" s="363"/>
      <c r="AF321" s="363"/>
      <c r="AG321" s="363"/>
      <c r="AH321" s="364">
        <v>2</v>
      </c>
    </row>
    <row r="322" spans="1:34">
      <c r="A322" s="360"/>
      <c r="B322" s="360"/>
      <c r="C322" s="361" t="s">
        <v>466</v>
      </c>
      <c r="D322" s="362"/>
      <c r="E322" s="363"/>
      <c r="F322" s="363"/>
      <c r="G322" s="363"/>
      <c r="H322" s="363"/>
      <c r="I322" s="363"/>
      <c r="J322" s="363"/>
      <c r="K322" s="363"/>
      <c r="L322" s="363"/>
      <c r="M322" s="363"/>
      <c r="N322" s="363"/>
      <c r="O322" s="363"/>
      <c r="P322" s="363"/>
      <c r="Q322" s="363"/>
      <c r="R322" s="363"/>
      <c r="S322" s="363"/>
      <c r="T322" s="363"/>
      <c r="U322" s="363"/>
      <c r="V322" s="363"/>
      <c r="W322" s="363">
        <v>1</v>
      </c>
      <c r="X322" s="363"/>
      <c r="Y322" s="363"/>
      <c r="Z322" s="363"/>
      <c r="AA322" s="363"/>
      <c r="AB322" s="363"/>
      <c r="AC322" s="363"/>
      <c r="AD322" s="363"/>
      <c r="AE322" s="363"/>
      <c r="AF322" s="363">
        <v>1</v>
      </c>
      <c r="AG322" s="363"/>
      <c r="AH322" s="364">
        <v>2</v>
      </c>
    </row>
    <row r="323" spans="1:34">
      <c r="A323" s="360"/>
      <c r="B323" s="360"/>
      <c r="C323" s="361" t="s">
        <v>396</v>
      </c>
      <c r="D323" s="362"/>
      <c r="E323" s="363">
        <v>1</v>
      </c>
      <c r="F323" s="363"/>
      <c r="G323" s="363"/>
      <c r="H323" s="363"/>
      <c r="I323" s="363"/>
      <c r="J323" s="363"/>
      <c r="K323" s="363"/>
      <c r="L323" s="363"/>
      <c r="M323" s="363"/>
      <c r="N323" s="363"/>
      <c r="O323" s="363"/>
      <c r="P323" s="363"/>
      <c r="Q323" s="363"/>
      <c r="R323" s="363"/>
      <c r="S323" s="363"/>
      <c r="T323" s="363"/>
      <c r="U323" s="363"/>
      <c r="V323" s="363"/>
      <c r="W323" s="363"/>
      <c r="X323" s="363"/>
      <c r="Y323" s="363"/>
      <c r="Z323" s="363"/>
      <c r="AA323" s="363"/>
      <c r="AB323" s="363"/>
      <c r="AC323" s="363"/>
      <c r="AD323" s="363"/>
      <c r="AE323" s="363"/>
      <c r="AF323" s="363"/>
      <c r="AG323" s="363"/>
      <c r="AH323" s="364">
        <v>1</v>
      </c>
    </row>
    <row r="324" spans="1:34">
      <c r="A324" s="360"/>
      <c r="B324" s="360"/>
      <c r="C324" s="361" t="s">
        <v>441</v>
      </c>
      <c r="D324" s="362"/>
      <c r="E324" s="363"/>
      <c r="F324" s="363"/>
      <c r="G324" s="363"/>
      <c r="H324" s="363"/>
      <c r="I324" s="363"/>
      <c r="J324" s="363"/>
      <c r="K324" s="363"/>
      <c r="L324" s="363"/>
      <c r="M324" s="363"/>
      <c r="N324" s="363"/>
      <c r="O324" s="363"/>
      <c r="P324" s="363">
        <v>1</v>
      </c>
      <c r="Q324" s="363"/>
      <c r="R324" s="363"/>
      <c r="S324" s="363"/>
      <c r="T324" s="363"/>
      <c r="U324" s="363"/>
      <c r="V324" s="363"/>
      <c r="W324" s="363"/>
      <c r="X324" s="363"/>
      <c r="Y324" s="363"/>
      <c r="Z324" s="363"/>
      <c r="AA324" s="363"/>
      <c r="AB324" s="363"/>
      <c r="AC324" s="363"/>
      <c r="AD324" s="363"/>
      <c r="AE324" s="363"/>
      <c r="AF324" s="363"/>
      <c r="AG324" s="363"/>
      <c r="AH324" s="364">
        <v>1</v>
      </c>
    </row>
    <row r="325" spans="1:34">
      <c r="A325" s="360"/>
      <c r="B325" s="367" t="s">
        <v>681</v>
      </c>
      <c r="C325" s="368"/>
      <c r="D325" s="369"/>
      <c r="E325" s="370">
        <v>1</v>
      </c>
      <c r="F325" s="370"/>
      <c r="G325" s="370"/>
      <c r="H325" s="370"/>
      <c r="I325" s="370"/>
      <c r="J325" s="370"/>
      <c r="K325" s="370"/>
      <c r="L325" s="370"/>
      <c r="M325" s="370"/>
      <c r="N325" s="370"/>
      <c r="O325" s="370"/>
      <c r="P325" s="370">
        <v>4</v>
      </c>
      <c r="Q325" s="370"/>
      <c r="R325" s="370">
        <v>2</v>
      </c>
      <c r="S325" s="370">
        <v>1</v>
      </c>
      <c r="T325" s="370">
        <v>2</v>
      </c>
      <c r="U325" s="370">
        <v>1</v>
      </c>
      <c r="V325" s="370"/>
      <c r="W325" s="370">
        <v>2</v>
      </c>
      <c r="X325" s="370"/>
      <c r="Y325" s="370"/>
      <c r="Z325" s="370"/>
      <c r="AA325" s="370">
        <v>1</v>
      </c>
      <c r="AB325" s="370"/>
      <c r="AC325" s="370">
        <v>3</v>
      </c>
      <c r="AD325" s="370"/>
      <c r="AE325" s="370"/>
      <c r="AF325" s="370">
        <v>1</v>
      </c>
      <c r="AG325" s="370"/>
      <c r="AH325" s="371">
        <v>18</v>
      </c>
    </row>
    <row r="326" spans="1:34">
      <c r="A326" s="360"/>
      <c r="B326" s="356" t="s">
        <v>266</v>
      </c>
      <c r="C326" s="356" t="s">
        <v>419</v>
      </c>
      <c r="D326" s="357"/>
      <c r="E326" s="358"/>
      <c r="F326" s="358"/>
      <c r="G326" s="358"/>
      <c r="H326" s="358"/>
      <c r="I326" s="358"/>
      <c r="J326" s="358"/>
      <c r="K326" s="358">
        <v>1</v>
      </c>
      <c r="L326" s="358"/>
      <c r="M326" s="358">
        <v>1</v>
      </c>
      <c r="N326" s="358"/>
      <c r="O326" s="358"/>
      <c r="P326" s="358"/>
      <c r="Q326" s="358"/>
      <c r="R326" s="358"/>
      <c r="S326" s="358"/>
      <c r="T326" s="358"/>
      <c r="U326" s="358"/>
      <c r="V326" s="358"/>
      <c r="W326" s="358"/>
      <c r="X326" s="358"/>
      <c r="Y326" s="358"/>
      <c r="Z326" s="358"/>
      <c r="AA326" s="358"/>
      <c r="AB326" s="358"/>
      <c r="AC326" s="358"/>
      <c r="AD326" s="358"/>
      <c r="AE326" s="358"/>
      <c r="AF326" s="358"/>
      <c r="AG326" s="358"/>
      <c r="AH326" s="359">
        <v>2</v>
      </c>
    </row>
    <row r="327" spans="1:34">
      <c r="A327" s="360"/>
      <c r="B327" s="360"/>
      <c r="C327" s="361" t="s">
        <v>416</v>
      </c>
      <c r="D327" s="362"/>
      <c r="E327" s="363"/>
      <c r="F327" s="363"/>
      <c r="G327" s="363">
        <v>1</v>
      </c>
      <c r="H327" s="363"/>
      <c r="I327" s="363"/>
      <c r="J327" s="363"/>
      <c r="K327" s="363">
        <v>1</v>
      </c>
      <c r="L327" s="363">
        <v>1</v>
      </c>
      <c r="M327" s="363">
        <v>3</v>
      </c>
      <c r="N327" s="363"/>
      <c r="O327" s="363"/>
      <c r="P327" s="363"/>
      <c r="Q327" s="363"/>
      <c r="R327" s="363"/>
      <c r="S327" s="363"/>
      <c r="T327" s="363"/>
      <c r="U327" s="363"/>
      <c r="V327" s="363"/>
      <c r="W327" s="363"/>
      <c r="X327" s="363"/>
      <c r="Y327" s="363"/>
      <c r="Z327" s="363"/>
      <c r="AA327" s="363"/>
      <c r="AB327" s="363"/>
      <c r="AC327" s="363"/>
      <c r="AD327" s="363"/>
      <c r="AE327" s="363"/>
      <c r="AF327" s="363"/>
      <c r="AG327" s="363"/>
      <c r="AH327" s="364">
        <v>6</v>
      </c>
    </row>
    <row r="328" spans="1:34">
      <c r="A328" s="360"/>
      <c r="B328" s="360"/>
      <c r="C328" s="361" t="s">
        <v>519</v>
      </c>
      <c r="D328" s="362"/>
      <c r="E328" s="363"/>
      <c r="F328" s="363"/>
      <c r="G328" s="363"/>
      <c r="H328" s="363"/>
      <c r="I328" s="363"/>
      <c r="J328" s="363"/>
      <c r="K328" s="363"/>
      <c r="L328" s="363"/>
      <c r="M328" s="363"/>
      <c r="N328" s="363"/>
      <c r="O328" s="363"/>
      <c r="P328" s="363"/>
      <c r="Q328" s="363"/>
      <c r="R328" s="363"/>
      <c r="S328" s="363"/>
      <c r="T328" s="363"/>
      <c r="U328" s="363"/>
      <c r="V328" s="363"/>
      <c r="W328" s="363"/>
      <c r="X328" s="363"/>
      <c r="Y328" s="363"/>
      <c r="Z328" s="363"/>
      <c r="AA328" s="363"/>
      <c r="AB328" s="363"/>
      <c r="AC328" s="363">
        <v>1</v>
      </c>
      <c r="AD328" s="363"/>
      <c r="AE328" s="363"/>
      <c r="AF328" s="363"/>
      <c r="AG328" s="363"/>
      <c r="AH328" s="364">
        <v>1</v>
      </c>
    </row>
    <row r="329" spans="1:34">
      <c r="A329" s="360"/>
      <c r="B329" s="367" t="s">
        <v>599</v>
      </c>
      <c r="C329" s="368"/>
      <c r="D329" s="369"/>
      <c r="E329" s="370"/>
      <c r="F329" s="370"/>
      <c r="G329" s="370">
        <v>1</v>
      </c>
      <c r="H329" s="370"/>
      <c r="I329" s="370"/>
      <c r="J329" s="370"/>
      <c r="K329" s="370">
        <v>2</v>
      </c>
      <c r="L329" s="370">
        <v>1</v>
      </c>
      <c r="M329" s="370">
        <v>4</v>
      </c>
      <c r="N329" s="370"/>
      <c r="O329" s="370"/>
      <c r="P329" s="370"/>
      <c r="Q329" s="370"/>
      <c r="R329" s="370"/>
      <c r="S329" s="370"/>
      <c r="T329" s="370"/>
      <c r="U329" s="370"/>
      <c r="V329" s="370"/>
      <c r="W329" s="370"/>
      <c r="X329" s="370"/>
      <c r="Y329" s="370"/>
      <c r="Z329" s="370"/>
      <c r="AA329" s="370"/>
      <c r="AB329" s="370"/>
      <c r="AC329" s="370">
        <v>1</v>
      </c>
      <c r="AD329" s="370"/>
      <c r="AE329" s="370"/>
      <c r="AF329" s="370"/>
      <c r="AG329" s="370"/>
      <c r="AH329" s="371">
        <v>9</v>
      </c>
    </row>
    <row r="330" spans="1:34">
      <c r="A330" s="360"/>
      <c r="B330" s="356" t="s">
        <v>169</v>
      </c>
      <c r="C330" s="356" t="s">
        <v>508</v>
      </c>
      <c r="D330" s="357"/>
      <c r="E330" s="358"/>
      <c r="F330" s="358"/>
      <c r="G330" s="358"/>
      <c r="H330" s="358"/>
      <c r="I330" s="358"/>
      <c r="J330" s="358"/>
      <c r="K330" s="358"/>
      <c r="L330" s="358"/>
      <c r="M330" s="358"/>
      <c r="N330" s="358"/>
      <c r="O330" s="358"/>
      <c r="P330" s="358"/>
      <c r="Q330" s="358"/>
      <c r="R330" s="358"/>
      <c r="S330" s="358"/>
      <c r="T330" s="358"/>
      <c r="U330" s="358"/>
      <c r="V330" s="358"/>
      <c r="W330" s="358"/>
      <c r="X330" s="358"/>
      <c r="Y330" s="358"/>
      <c r="Z330" s="358"/>
      <c r="AA330" s="358"/>
      <c r="AB330" s="358"/>
      <c r="AC330" s="358">
        <v>1</v>
      </c>
      <c r="AD330" s="358"/>
      <c r="AE330" s="358"/>
      <c r="AF330" s="358"/>
      <c r="AG330" s="358"/>
      <c r="AH330" s="359">
        <v>1</v>
      </c>
    </row>
    <row r="331" spans="1:34">
      <c r="A331" s="360"/>
      <c r="B331" s="360"/>
      <c r="C331" s="361" t="s">
        <v>352</v>
      </c>
      <c r="D331" s="362"/>
      <c r="E331" s="363"/>
      <c r="F331" s="363"/>
      <c r="G331" s="363"/>
      <c r="H331" s="363"/>
      <c r="I331" s="363">
        <v>1</v>
      </c>
      <c r="J331" s="363"/>
      <c r="K331" s="363"/>
      <c r="L331" s="363"/>
      <c r="M331" s="363"/>
      <c r="N331" s="363"/>
      <c r="O331" s="363"/>
      <c r="P331" s="363"/>
      <c r="Q331" s="363"/>
      <c r="R331" s="363"/>
      <c r="S331" s="363"/>
      <c r="T331" s="363">
        <v>1</v>
      </c>
      <c r="U331" s="363"/>
      <c r="V331" s="363"/>
      <c r="W331" s="363"/>
      <c r="X331" s="363"/>
      <c r="Y331" s="363"/>
      <c r="Z331" s="363"/>
      <c r="AA331" s="363"/>
      <c r="AB331" s="363"/>
      <c r="AC331" s="363"/>
      <c r="AD331" s="363"/>
      <c r="AE331" s="363"/>
      <c r="AF331" s="363"/>
      <c r="AG331" s="363"/>
      <c r="AH331" s="364">
        <v>2</v>
      </c>
    </row>
    <row r="332" spans="1:34">
      <c r="A332" s="360"/>
      <c r="B332" s="360"/>
      <c r="C332" s="361" t="s">
        <v>32</v>
      </c>
      <c r="D332" s="362"/>
      <c r="E332" s="363"/>
      <c r="F332" s="363"/>
      <c r="G332" s="363"/>
      <c r="H332" s="363"/>
      <c r="I332" s="363"/>
      <c r="J332" s="363"/>
      <c r="K332" s="363"/>
      <c r="L332" s="363"/>
      <c r="M332" s="363"/>
      <c r="N332" s="363">
        <v>1</v>
      </c>
      <c r="O332" s="363"/>
      <c r="P332" s="363"/>
      <c r="Q332" s="363"/>
      <c r="R332" s="363"/>
      <c r="S332" s="363"/>
      <c r="T332" s="363"/>
      <c r="U332" s="363"/>
      <c r="V332" s="363"/>
      <c r="W332" s="363"/>
      <c r="X332" s="363"/>
      <c r="Y332" s="363"/>
      <c r="Z332" s="363"/>
      <c r="AA332" s="363"/>
      <c r="AB332" s="363"/>
      <c r="AC332" s="363"/>
      <c r="AD332" s="363"/>
      <c r="AE332" s="363"/>
      <c r="AF332" s="363"/>
      <c r="AG332" s="363"/>
      <c r="AH332" s="364">
        <v>1</v>
      </c>
    </row>
    <row r="333" spans="1:34">
      <c r="A333" s="360"/>
      <c r="B333" s="360"/>
      <c r="C333" s="361" t="s">
        <v>564</v>
      </c>
      <c r="D333" s="362"/>
      <c r="E333" s="363"/>
      <c r="F333" s="363"/>
      <c r="G333" s="363"/>
      <c r="H333" s="363"/>
      <c r="I333" s="363"/>
      <c r="J333" s="363"/>
      <c r="K333" s="363"/>
      <c r="L333" s="363"/>
      <c r="M333" s="363"/>
      <c r="N333" s="363"/>
      <c r="O333" s="363"/>
      <c r="P333" s="363"/>
      <c r="Q333" s="363"/>
      <c r="R333" s="363"/>
      <c r="S333" s="363"/>
      <c r="T333" s="363"/>
      <c r="U333" s="363"/>
      <c r="V333" s="363"/>
      <c r="W333" s="363"/>
      <c r="X333" s="363"/>
      <c r="Y333" s="363"/>
      <c r="Z333" s="363"/>
      <c r="AA333" s="363"/>
      <c r="AB333" s="363"/>
      <c r="AC333" s="363"/>
      <c r="AD333" s="363"/>
      <c r="AE333" s="363"/>
      <c r="AF333" s="363"/>
      <c r="AG333" s="363">
        <v>1</v>
      </c>
      <c r="AH333" s="364">
        <v>1</v>
      </c>
    </row>
    <row r="334" spans="1:34">
      <c r="A334" s="360"/>
      <c r="B334" s="367" t="s">
        <v>640</v>
      </c>
      <c r="C334" s="368"/>
      <c r="D334" s="369"/>
      <c r="E334" s="370"/>
      <c r="F334" s="370"/>
      <c r="G334" s="370"/>
      <c r="H334" s="370"/>
      <c r="I334" s="370">
        <v>1</v>
      </c>
      <c r="J334" s="370"/>
      <c r="K334" s="370"/>
      <c r="L334" s="370"/>
      <c r="M334" s="370"/>
      <c r="N334" s="370">
        <v>1</v>
      </c>
      <c r="O334" s="370"/>
      <c r="P334" s="370"/>
      <c r="Q334" s="370"/>
      <c r="R334" s="370"/>
      <c r="S334" s="370"/>
      <c r="T334" s="370">
        <v>1</v>
      </c>
      <c r="U334" s="370"/>
      <c r="V334" s="370"/>
      <c r="W334" s="370"/>
      <c r="X334" s="370"/>
      <c r="Y334" s="370"/>
      <c r="Z334" s="370"/>
      <c r="AA334" s="370"/>
      <c r="AB334" s="370"/>
      <c r="AC334" s="370">
        <v>1</v>
      </c>
      <c r="AD334" s="370"/>
      <c r="AE334" s="370"/>
      <c r="AF334" s="370"/>
      <c r="AG334" s="370">
        <v>1</v>
      </c>
      <c r="AH334" s="371">
        <v>5</v>
      </c>
    </row>
    <row r="335" spans="1:34">
      <c r="A335" s="360"/>
      <c r="B335" s="356" t="s">
        <v>32</v>
      </c>
      <c r="C335" s="356" t="s">
        <v>520</v>
      </c>
      <c r="D335" s="357"/>
      <c r="E335" s="358"/>
      <c r="F335" s="358"/>
      <c r="G335" s="358"/>
      <c r="H335" s="358"/>
      <c r="I335" s="358"/>
      <c r="J335" s="358"/>
      <c r="K335" s="358"/>
      <c r="L335" s="358"/>
      <c r="M335" s="358"/>
      <c r="N335" s="358"/>
      <c r="O335" s="358"/>
      <c r="P335" s="358"/>
      <c r="Q335" s="358"/>
      <c r="R335" s="358"/>
      <c r="S335" s="358"/>
      <c r="T335" s="358"/>
      <c r="U335" s="358"/>
      <c r="V335" s="358"/>
      <c r="W335" s="358"/>
      <c r="X335" s="358"/>
      <c r="Y335" s="358"/>
      <c r="Z335" s="358"/>
      <c r="AA335" s="358"/>
      <c r="AB335" s="358"/>
      <c r="AC335" s="358">
        <v>1</v>
      </c>
      <c r="AD335" s="358"/>
      <c r="AE335" s="358"/>
      <c r="AF335" s="358"/>
      <c r="AG335" s="358"/>
      <c r="AH335" s="359">
        <v>1</v>
      </c>
    </row>
    <row r="336" spans="1:34">
      <c r="A336" s="360"/>
      <c r="B336" s="360"/>
      <c r="C336" s="361" t="s">
        <v>568</v>
      </c>
      <c r="D336" s="362"/>
      <c r="E336" s="363"/>
      <c r="F336" s="363"/>
      <c r="G336" s="363"/>
      <c r="H336" s="363"/>
      <c r="I336" s="363"/>
      <c r="J336" s="363"/>
      <c r="K336" s="363"/>
      <c r="L336" s="363"/>
      <c r="M336" s="363"/>
      <c r="N336" s="363"/>
      <c r="O336" s="363"/>
      <c r="P336" s="363"/>
      <c r="Q336" s="363"/>
      <c r="R336" s="363"/>
      <c r="S336" s="363"/>
      <c r="T336" s="363"/>
      <c r="U336" s="363"/>
      <c r="V336" s="363"/>
      <c r="W336" s="363"/>
      <c r="X336" s="363"/>
      <c r="Y336" s="363"/>
      <c r="Z336" s="363"/>
      <c r="AA336" s="363"/>
      <c r="AB336" s="363"/>
      <c r="AC336" s="363"/>
      <c r="AD336" s="363"/>
      <c r="AE336" s="363"/>
      <c r="AF336" s="363">
        <v>1</v>
      </c>
      <c r="AG336" s="363"/>
      <c r="AH336" s="364">
        <v>1</v>
      </c>
    </row>
    <row r="337" spans="1:34">
      <c r="A337" s="360"/>
      <c r="B337" s="360"/>
      <c r="C337" s="361" t="s">
        <v>391</v>
      </c>
      <c r="D337" s="362"/>
      <c r="E337" s="363">
        <v>1</v>
      </c>
      <c r="F337" s="363"/>
      <c r="G337" s="363"/>
      <c r="H337" s="363"/>
      <c r="I337" s="363"/>
      <c r="J337" s="363"/>
      <c r="K337" s="363"/>
      <c r="L337" s="363"/>
      <c r="M337" s="363"/>
      <c r="N337" s="363"/>
      <c r="O337" s="363"/>
      <c r="P337" s="363"/>
      <c r="Q337" s="363"/>
      <c r="R337" s="363"/>
      <c r="S337" s="363"/>
      <c r="T337" s="363">
        <v>1</v>
      </c>
      <c r="U337" s="363"/>
      <c r="V337" s="363"/>
      <c r="W337" s="363"/>
      <c r="X337" s="363"/>
      <c r="Y337" s="363"/>
      <c r="Z337" s="363"/>
      <c r="AA337" s="363"/>
      <c r="AB337" s="363"/>
      <c r="AC337" s="363"/>
      <c r="AD337" s="363"/>
      <c r="AE337" s="363"/>
      <c r="AF337" s="363"/>
      <c r="AG337" s="363"/>
      <c r="AH337" s="364">
        <v>2</v>
      </c>
    </row>
    <row r="338" spans="1:34">
      <c r="A338" s="360"/>
      <c r="B338" s="360"/>
      <c r="C338" s="361" t="s">
        <v>32</v>
      </c>
      <c r="D338" s="362"/>
      <c r="E338" s="363"/>
      <c r="F338" s="363"/>
      <c r="G338" s="363"/>
      <c r="H338" s="363"/>
      <c r="I338" s="363"/>
      <c r="J338" s="363"/>
      <c r="K338" s="363"/>
      <c r="L338" s="363"/>
      <c r="M338" s="363"/>
      <c r="N338" s="363"/>
      <c r="O338" s="363"/>
      <c r="P338" s="363"/>
      <c r="Q338" s="363"/>
      <c r="R338" s="363"/>
      <c r="S338" s="363"/>
      <c r="T338" s="363"/>
      <c r="U338" s="363"/>
      <c r="V338" s="363"/>
      <c r="W338" s="363"/>
      <c r="X338" s="363"/>
      <c r="Y338" s="363"/>
      <c r="Z338" s="363"/>
      <c r="AA338" s="363"/>
      <c r="AB338" s="363"/>
      <c r="AC338" s="363">
        <v>1</v>
      </c>
      <c r="AD338" s="363"/>
      <c r="AE338" s="363"/>
      <c r="AF338" s="363"/>
      <c r="AG338" s="363"/>
      <c r="AH338" s="364">
        <v>1</v>
      </c>
    </row>
    <row r="339" spans="1:34">
      <c r="A339" s="360"/>
      <c r="B339" s="367" t="s">
        <v>682</v>
      </c>
      <c r="C339" s="368"/>
      <c r="D339" s="369"/>
      <c r="E339" s="370">
        <v>1</v>
      </c>
      <c r="F339" s="370"/>
      <c r="G339" s="370"/>
      <c r="H339" s="370"/>
      <c r="I339" s="370"/>
      <c r="J339" s="370"/>
      <c r="K339" s="370"/>
      <c r="L339" s="370"/>
      <c r="M339" s="370"/>
      <c r="N339" s="370"/>
      <c r="O339" s="370"/>
      <c r="P339" s="370"/>
      <c r="Q339" s="370"/>
      <c r="R339" s="370"/>
      <c r="S339" s="370"/>
      <c r="T339" s="370">
        <v>1</v>
      </c>
      <c r="U339" s="370"/>
      <c r="V339" s="370"/>
      <c r="W339" s="370"/>
      <c r="X339" s="370"/>
      <c r="Y339" s="370"/>
      <c r="Z339" s="370"/>
      <c r="AA339" s="370"/>
      <c r="AB339" s="370"/>
      <c r="AC339" s="370">
        <v>2</v>
      </c>
      <c r="AD339" s="370"/>
      <c r="AE339" s="370"/>
      <c r="AF339" s="370">
        <v>1</v>
      </c>
      <c r="AG339" s="370"/>
      <c r="AH339" s="371">
        <v>5</v>
      </c>
    </row>
    <row r="340" spans="1:34">
      <c r="A340" s="360"/>
      <c r="B340" s="356" t="s">
        <v>268</v>
      </c>
      <c r="C340" s="356" t="s">
        <v>462</v>
      </c>
      <c r="D340" s="357"/>
      <c r="E340" s="358"/>
      <c r="F340" s="358"/>
      <c r="G340" s="358"/>
      <c r="H340" s="358"/>
      <c r="I340" s="358"/>
      <c r="J340" s="358"/>
      <c r="K340" s="358"/>
      <c r="L340" s="358"/>
      <c r="M340" s="358"/>
      <c r="N340" s="358"/>
      <c r="O340" s="358"/>
      <c r="P340" s="358"/>
      <c r="Q340" s="358"/>
      <c r="R340" s="358"/>
      <c r="S340" s="358"/>
      <c r="T340" s="358"/>
      <c r="U340" s="358">
        <v>1</v>
      </c>
      <c r="V340" s="358"/>
      <c r="W340" s="358"/>
      <c r="X340" s="358"/>
      <c r="Y340" s="358"/>
      <c r="Z340" s="358"/>
      <c r="AA340" s="358"/>
      <c r="AB340" s="358"/>
      <c r="AC340" s="358"/>
      <c r="AD340" s="358"/>
      <c r="AE340" s="358"/>
      <c r="AF340" s="358"/>
      <c r="AG340" s="358"/>
      <c r="AH340" s="359">
        <v>1</v>
      </c>
    </row>
    <row r="341" spans="1:34">
      <c r="A341" s="360"/>
      <c r="B341" s="360"/>
      <c r="C341" s="361" t="s">
        <v>346</v>
      </c>
      <c r="D341" s="362"/>
      <c r="E341" s="363"/>
      <c r="F341" s="363"/>
      <c r="G341" s="363">
        <v>2</v>
      </c>
      <c r="H341" s="363">
        <v>1</v>
      </c>
      <c r="I341" s="363">
        <v>1</v>
      </c>
      <c r="J341" s="363"/>
      <c r="K341" s="363"/>
      <c r="L341" s="363"/>
      <c r="M341" s="363"/>
      <c r="N341" s="363"/>
      <c r="O341" s="363"/>
      <c r="P341" s="363"/>
      <c r="Q341" s="363"/>
      <c r="R341" s="363"/>
      <c r="S341" s="363"/>
      <c r="T341" s="363"/>
      <c r="U341" s="363"/>
      <c r="V341" s="363"/>
      <c r="W341" s="363"/>
      <c r="X341" s="363"/>
      <c r="Y341" s="363"/>
      <c r="Z341" s="363"/>
      <c r="AA341" s="363"/>
      <c r="AB341" s="363"/>
      <c r="AC341" s="363"/>
      <c r="AD341" s="363"/>
      <c r="AE341" s="363"/>
      <c r="AF341" s="363"/>
      <c r="AG341" s="363"/>
      <c r="AH341" s="364">
        <v>4</v>
      </c>
    </row>
    <row r="342" spans="1:34">
      <c r="A342" s="360"/>
      <c r="B342" s="367" t="s">
        <v>683</v>
      </c>
      <c r="C342" s="368"/>
      <c r="D342" s="369"/>
      <c r="E342" s="370"/>
      <c r="F342" s="370"/>
      <c r="G342" s="370">
        <v>2</v>
      </c>
      <c r="H342" s="370">
        <v>1</v>
      </c>
      <c r="I342" s="370">
        <v>1</v>
      </c>
      <c r="J342" s="370"/>
      <c r="K342" s="370"/>
      <c r="L342" s="370"/>
      <c r="M342" s="370"/>
      <c r="N342" s="370"/>
      <c r="O342" s="370"/>
      <c r="P342" s="370"/>
      <c r="Q342" s="370"/>
      <c r="R342" s="370"/>
      <c r="S342" s="370"/>
      <c r="T342" s="370"/>
      <c r="U342" s="370">
        <v>1</v>
      </c>
      <c r="V342" s="370"/>
      <c r="W342" s="370"/>
      <c r="X342" s="370"/>
      <c r="Y342" s="370"/>
      <c r="Z342" s="370"/>
      <c r="AA342" s="370"/>
      <c r="AB342" s="370"/>
      <c r="AC342" s="370"/>
      <c r="AD342" s="370"/>
      <c r="AE342" s="370"/>
      <c r="AF342" s="370"/>
      <c r="AG342" s="370"/>
      <c r="AH342" s="371">
        <v>5</v>
      </c>
    </row>
    <row r="343" spans="1:34">
      <c r="A343" s="360"/>
      <c r="B343" s="356" t="s">
        <v>270</v>
      </c>
      <c r="C343" s="356" t="s">
        <v>497</v>
      </c>
      <c r="D343" s="357"/>
      <c r="E343" s="358"/>
      <c r="F343" s="358"/>
      <c r="G343" s="358"/>
      <c r="H343" s="358"/>
      <c r="I343" s="358"/>
      <c r="J343" s="358"/>
      <c r="K343" s="358"/>
      <c r="L343" s="358"/>
      <c r="M343" s="358"/>
      <c r="N343" s="358"/>
      <c r="O343" s="358"/>
      <c r="P343" s="358"/>
      <c r="Q343" s="358"/>
      <c r="R343" s="358"/>
      <c r="S343" s="358"/>
      <c r="T343" s="358"/>
      <c r="U343" s="358"/>
      <c r="V343" s="358"/>
      <c r="W343" s="358"/>
      <c r="X343" s="358"/>
      <c r="Y343" s="358"/>
      <c r="Z343" s="358"/>
      <c r="AA343" s="358"/>
      <c r="AB343" s="358"/>
      <c r="AC343" s="358">
        <v>1</v>
      </c>
      <c r="AD343" s="358"/>
      <c r="AE343" s="358"/>
      <c r="AF343" s="358"/>
      <c r="AG343" s="358"/>
      <c r="AH343" s="359">
        <v>1</v>
      </c>
    </row>
    <row r="344" spans="1:34">
      <c r="A344" s="360"/>
      <c r="B344" s="360"/>
      <c r="C344" s="361" t="s">
        <v>498</v>
      </c>
      <c r="D344" s="362"/>
      <c r="E344" s="363"/>
      <c r="F344" s="363"/>
      <c r="G344" s="363"/>
      <c r="H344" s="363"/>
      <c r="I344" s="363"/>
      <c r="J344" s="363"/>
      <c r="K344" s="363"/>
      <c r="L344" s="363"/>
      <c r="M344" s="363"/>
      <c r="N344" s="363"/>
      <c r="O344" s="363"/>
      <c r="P344" s="363"/>
      <c r="Q344" s="363"/>
      <c r="R344" s="363"/>
      <c r="S344" s="363"/>
      <c r="T344" s="363"/>
      <c r="U344" s="363"/>
      <c r="V344" s="363"/>
      <c r="W344" s="363"/>
      <c r="X344" s="363"/>
      <c r="Y344" s="363"/>
      <c r="Z344" s="363"/>
      <c r="AA344" s="363"/>
      <c r="AB344" s="363"/>
      <c r="AC344" s="363">
        <v>1</v>
      </c>
      <c r="AD344" s="363"/>
      <c r="AE344" s="363"/>
      <c r="AF344" s="363"/>
      <c r="AG344" s="363"/>
      <c r="AH344" s="364">
        <v>1</v>
      </c>
    </row>
    <row r="345" spans="1:34">
      <c r="A345" s="360"/>
      <c r="B345" s="360"/>
      <c r="C345" s="361" t="s">
        <v>489</v>
      </c>
      <c r="D345" s="362"/>
      <c r="E345" s="363"/>
      <c r="F345" s="363"/>
      <c r="G345" s="363"/>
      <c r="H345" s="363"/>
      <c r="I345" s="363"/>
      <c r="J345" s="363"/>
      <c r="K345" s="363"/>
      <c r="L345" s="363"/>
      <c r="M345" s="363"/>
      <c r="N345" s="363"/>
      <c r="O345" s="363"/>
      <c r="P345" s="363"/>
      <c r="Q345" s="363"/>
      <c r="R345" s="363"/>
      <c r="S345" s="363"/>
      <c r="T345" s="363"/>
      <c r="U345" s="363"/>
      <c r="V345" s="363"/>
      <c r="W345" s="363"/>
      <c r="X345" s="363"/>
      <c r="Y345" s="363"/>
      <c r="Z345" s="363"/>
      <c r="AA345" s="363">
        <v>1</v>
      </c>
      <c r="AB345" s="363"/>
      <c r="AC345" s="363"/>
      <c r="AD345" s="363"/>
      <c r="AE345" s="363"/>
      <c r="AF345" s="363"/>
      <c r="AG345" s="363"/>
      <c r="AH345" s="364">
        <v>1</v>
      </c>
    </row>
    <row r="346" spans="1:34">
      <c r="A346" s="360"/>
      <c r="B346" s="367" t="s">
        <v>684</v>
      </c>
      <c r="C346" s="368"/>
      <c r="D346" s="369"/>
      <c r="E346" s="370"/>
      <c r="F346" s="370"/>
      <c r="G346" s="370"/>
      <c r="H346" s="370"/>
      <c r="I346" s="370"/>
      <c r="J346" s="370"/>
      <c r="K346" s="370"/>
      <c r="L346" s="370"/>
      <c r="M346" s="370"/>
      <c r="N346" s="370"/>
      <c r="O346" s="370"/>
      <c r="P346" s="370"/>
      <c r="Q346" s="370"/>
      <c r="R346" s="370"/>
      <c r="S346" s="370"/>
      <c r="T346" s="370"/>
      <c r="U346" s="370"/>
      <c r="V346" s="370"/>
      <c r="W346" s="370"/>
      <c r="X346" s="370"/>
      <c r="Y346" s="370"/>
      <c r="Z346" s="370"/>
      <c r="AA346" s="370">
        <v>1</v>
      </c>
      <c r="AB346" s="370"/>
      <c r="AC346" s="370">
        <v>2</v>
      </c>
      <c r="AD346" s="370"/>
      <c r="AE346" s="370"/>
      <c r="AF346" s="370"/>
      <c r="AG346" s="370"/>
      <c r="AH346" s="371">
        <v>3</v>
      </c>
    </row>
    <row r="347" spans="1:34">
      <c r="A347" s="360"/>
      <c r="B347" s="356" t="s">
        <v>271</v>
      </c>
      <c r="C347" s="356" t="s">
        <v>485</v>
      </c>
      <c r="D347" s="357"/>
      <c r="E347" s="358"/>
      <c r="F347" s="358"/>
      <c r="G347" s="358"/>
      <c r="H347" s="358"/>
      <c r="I347" s="358"/>
      <c r="J347" s="358"/>
      <c r="K347" s="358"/>
      <c r="L347" s="358"/>
      <c r="M347" s="358"/>
      <c r="N347" s="358"/>
      <c r="O347" s="358"/>
      <c r="P347" s="358"/>
      <c r="Q347" s="358"/>
      <c r="R347" s="358"/>
      <c r="S347" s="358"/>
      <c r="T347" s="358"/>
      <c r="U347" s="358"/>
      <c r="V347" s="358"/>
      <c r="W347" s="358"/>
      <c r="X347" s="358"/>
      <c r="Y347" s="358"/>
      <c r="Z347" s="358"/>
      <c r="AA347" s="358">
        <v>1</v>
      </c>
      <c r="AB347" s="358"/>
      <c r="AC347" s="358"/>
      <c r="AD347" s="358"/>
      <c r="AE347" s="358"/>
      <c r="AF347" s="358"/>
      <c r="AG347" s="358"/>
      <c r="AH347" s="359">
        <v>1</v>
      </c>
    </row>
    <row r="348" spans="1:34">
      <c r="A348" s="360"/>
      <c r="B348" s="360"/>
      <c r="C348" s="361" t="s">
        <v>490</v>
      </c>
      <c r="D348" s="362"/>
      <c r="E348" s="363"/>
      <c r="F348" s="363"/>
      <c r="G348" s="363"/>
      <c r="H348" s="363"/>
      <c r="I348" s="363"/>
      <c r="J348" s="363"/>
      <c r="K348" s="363"/>
      <c r="L348" s="363"/>
      <c r="M348" s="363"/>
      <c r="N348" s="363"/>
      <c r="O348" s="363"/>
      <c r="P348" s="363"/>
      <c r="Q348" s="363"/>
      <c r="R348" s="363"/>
      <c r="S348" s="363"/>
      <c r="T348" s="363"/>
      <c r="U348" s="363"/>
      <c r="V348" s="363"/>
      <c r="W348" s="363"/>
      <c r="X348" s="363"/>
      <c r="Y348" s="363"/>
      <c r="Z348" s="363"/>
      <c r="AA348" s="363">
        <v>1</v>
      </c>
      <c r="AB348" s="363"/>
      <c r="AC348" s="363"/>
      <c r="AD348" s="363"/>
      <c r="AE348" s="363"/>
      <c r="AF348" s="363"/>
      <c r="AG348" s="363"/>
      <c r="AH348" s="364">
        <v>1</v>
      </c>
    </row>
    <row r="349" spans="1:34">
      <c r="A349" s="360"/>
      <c r="B349" s="367" t="s">
        <v>685</v>
      </c>
      <c r="C349" s="368"/>
      <c r="D349" s="369"/>
      <c r="E349" s="370"/>
      <c r="F349" s="370"/>
      <c r="G349" s="370"/>
      <c r="H349" s="370"/>
      <c r="I349" s="370"/>
      <c r="J349" s="370"/>
      <c r="K349" s="370"/>
      <c r="L349" s="370"/>
      <c r="M349" s="370"/>
      <c r="N349" s="370"/>
      <c r="O349" s="370"/>
      <c r="P349" s="370"/>
      <c r="Q349" s="370"/>
      <c r="R349" s="370"/>
      <c r="S349" s="370"/>
      <c r="T349" s="370"/>
      <c r="U349" s="370"/>
      <c r="V349" s="370"/>
      <c r="W349" s="370"/>
      <c r="X349" s="370"/>
      <c r="Y349" s="370"/>
      <c r="Z349" s="370"/>
      <c r="AA349" s="370">
        <v>2</v>
      </c>
      <c r="AB349" s="370"/>
      <c r="AC349" s="370"/>
      <c r="AD349" s="370"/>
      <c r="AE349" s="370"/>
      <c r="AF349" s="370"/>
      <c r="AG349" s="370"/>
      <c r="AH349" s="371">
        <v>2</v>
      </c>
    </row>
    <row r="350" spans="1:34">
      <c r="A350" s="360"/>
      <c r="B350" s="356" t="s">
        <v>242</v>
      </c>
      <c r="C350" s="356" t="s">
        <v>242</v>
      </c>
      <c r="D350" s="357"/>
      <c r="E350" s="358"/>
      <c r="F350" s="358"/>
      <c r="G350" s="358"/>
      <c r="H350" s="358"/>
      <c r="I350" s="358"/>
      <c r="J350" s="358"/>
      <c r="K350" s="358"/>
      <c r="L350" s="358"/>
      <c r="M350" s="358"/>
      <c r="N350" s="358"/>
      <c r="O350" s="358"/>
      <c r="P350" s="358"/>
      <c r="Q350" s="358"/>
      <c r="R350" s="358"/>
      <c r="S350" s="358"/>
      <c r="T350" s="358"/>
      <c r="U350" s="358"/>
      <c r="V350" s="358"/>
      <c r="W350" s="358"/>
      <c r="X350" s="358"/>
      <c r="Y350" s="358"/>
      <c r="Z350" s="358"/>
      <c r="AA350" s="358"/>
      <c r="AB350" s="358"/>
      <c r="AC350" s="358"/>
      <c r="AD350" s="358"/>
      <c r="AE350" s="358">
        <v>1</v>
      </c>
      <c r="AF350" s="358"/>
      <c r="AG350" s="358"/>
      <c r="AH350" s="359">
        <v>1</v>
      </c>
    </row>
    <row r="351" spans="1:34">
      <c r="A351" s="360"/>
      <c r="B351" s="367" t="s">
        <v>686</v>
      </c>
      <c r="C351" s="368"/>
      <c r="D351" s="369"/>
      <c r="E351" s="370"/>
      <c r="F351" s="370"/>
      <c r="G351" s="370"/>
      <c r="H351" s="370"/>
      <c r="I351" s="370"/>
      <c r="J351" s="370"/>
      <c r="K351" s="370"/>
      <c r="L351" s="370"/>
      <c r="M351" s="370"/>
      <c r="N351" s="370"/>
      <c r="O351" s="370"/>
      <c r="P351" s="370"/>
      <c r="Q351" s="370"/>
      <c r="R351" s="370"/>
      <c r="S351" s="370"/>
      <c r="T351" s="370"/>
      <c r="U351" s="370"/>
      <c r="V351" s="370"/>
      <c r="W351" s="370"/>
      <c r="X351" s="370"/>
      <c r="Y351" s="370"/>
      <c r="Z351" s="370"/>
      <c r="AA351" s="370"/>
      <c r="AB351" s="370"/>
      <c r="AC351" s="370"/>
      <c r="AD351" s="370"/>
      <c r="AE351" s="370">
        <v>1</v>
      </c>
      <c r="AF351" s="370"/>
      <c r="AG351" s="370"/>
      <c r="AH351" s="371">
        <v>1</v>
      </c>
    </row>
    <row r="352" spans="1:34">
      <c r="A352" s="372" t="s">
        <v>682</v>
      </c>
      <c r="B352" s="373"/>
      <c r="C352" s="373"/>
      <c r="D352" s="374"/>
      <c r="E352" s="375">
        <v>2</v>
      </c>
      <c r="F352" s="375"/>
      <c r="G352" s="375">
        <v>3</v>
      </c>
      <c r="H352" s="375">
        <v>1</v>
      </c>
      <c r="I352" s="375">
        <v>2</v>
      </c>
      <c r="J352" s="375"/>
      <c r="K352" s="375">
        <v>2</v>
      </c>
      <c r="L352" s="375">
        <v>1</v>
      </c>
      <c r="M352" s="375">
        <v>4</v>
      </c>
      <c r="N352" s="375">
        <v>1</v>
      </c>
      <c r="O352" s="375"/>
      <c r="P352" s="375">
        <v>5</v>
      </c>
      <c r="Q352" s="375"/>
      <c r="R352" s="375">
        <v>3</v>
      </c>
      <c r="S352" s="375">
        <v>4</v>
      </c>
      <c r="T352" s="375">
        <v>7</v>
      </c>
      <c r="U352" s="375">
        <v>2</v>
      </c>
      <c r="V352" s="375"/>
      <c r="W352" s="375">
        <v>4</v>
      </c>
      <c r="X352" s="375"/>
      <c r="Y352" s="375">
        <v>1</v>
      </c>
      <c r="Z352" s="375"/>
      <c r="AA352" s="375">
        <v>4</v>
      </c>
      <c r="AB352" s="375">
        <v>2</v>
      </c>
      <c r="AC352" s="375">
        <v>15</v>
      </c>
      <c r="AD352" s="375">
        <v>3</v>
      </c>
      <c r="AE352" s="375">
        <v>4</v>
      </c>
      <c r="AF352" s="375">
        <v>2</v>
      </c>
      <c r="AG352" s="375">
        <v>1</v>
      </c>
      <c r="AH352" s="376">
        <v>73</v>
      </c>
    </row>
    <row r="353" spans="1:34">
      <c r="A353" s="356" t="s">
        <v>62</v>
      </c>
      <c r="B353" s="356" t="s">
        <v>62</v>
      </c>
      <c r="C353" s="356" t="s">
        <v>493</v>
      </c>
      <c r="D353" s="357"/>
      <c r="E353" s="358"/>
      <c r="F353" s="358"/>
      <c r="G353" s="358"/>
      <c r="H353" s="358"/>
      <c r="I353" s="358"/>
      <c r="J353" s="358"/>
      <c r="K353" s="358"/>
      <c r="L353" s="358"/>
      <c r="M353" s="358"/>
      <c r="N353" s="358"/>
      <c r="O353" s="358"/>
      <c r="P353" s="358"/>
      <c r="Q353" s="358"/>
      <c r="R353" s="358"/>
      <c r="S353" s="358"/>
      <c r="T353" s="358"/>
      <c r="U353" s="358"/>
      <c r="V353" s="358"/>
      <c r="W353" s="358"/>
      <c r="X353" s="358"/>
      <c r="Y353" s="358"/>
      <c r="Z353" s="358"/>
      <c r="AA353" s="358"/>
      <c r="AB353" s="358">
        <v>1</v>
      </c>
      <c r="AC353" s="358"/>
      <c r="AD353" s="358"/>
      <c r="AE353" s="358"/>
      <c r="AF353" s="358"/>
      <c r="AG353" s="358"/>
      <c r="AH353" s="359">
        <v>1</v>
      </c>
    </row>
    <row r="354" spans="1:34">
      <c r="A354" s="360"/>
      <c r="B354" s="360"/>
      <c r="C354" s="361" t="s">
        <v>417</v>
      </c>
      <c r="D354" s="362"/>
      <c r="E354" s="363"/>
      <c r="F354" s="363"/>
      <c r="G354" s="363"/>
      <c r="H354" s="363"/>
      <c r="I354" s="363"/>
      <c r="J354" s="363"/>
      <c r="K354" s="363">
        <v>1</v>
      </c>
      <c r="L354" s="363"/>
      <c r="M354" s="363"/>
      <c r="N354" s="363"/>
      <c r="O354" s="363"/>
      <c r="P354" s="363"/>
      <c r="Q354" s="363"/>
      <c r="R354" s="363"/>
      <c r="S354" s="363"/>
      <c r="T354" s="363"/>
      <c r="U354" s="363"/>
      <c r="V354" s="363"/>
      <c r="W354" s="363"/>
      <c r="X354" s="363"/>
      <c r="Y354" s="363"/>
      <c r="Z354" s="363"/>
      <c r="AA354" s="363"/>
      <c r="AB354" s="363"/>
      <c r="AC354" s="363"/>
      <c r="AD354" s="363"/>
      <c r="AE354" s="363"/>
      <c r="AF354" s="363"/>
      <c r="AG354" s="363"/>
      <c r="AH354" s="364">
        <v>1</v>
      </c>
    </row>
    <row r="355" spans="1:34">
      <c r="A355" s="360"/>
      <c r="B355" s="360"/>
      <c r="C355" s="361" t="s">
        <v>62</v>
      </c>
      <c r="D355" s="362"/>
      <c r="E355" s="363"/>
      <c r="F355" s="363"/>
      <c r="G355" s="363"/>
      <c r="H355" s="363">
        <v>1</v>
      </c>
      <c r="I355" s="363"/>
      <c r="J355" s="363"/>
      <c r="K355" s="363">
        <v>1</v>
      </c>
      <c r="L355" s="363"/>
      <c r="M355" s="363"/>
      <c r="N355" s="363"/>
      <c r="O355" s="363"/>
      <c r="P355" s="363"/>
      <c r="Q355" s="363"/>
      <c r="R355" s="363"/>
      <c r="S355" s="363"/>
      <c r="T355" s="363"/>
      <c r="U355" s="363"/>
      <c r="V355" s="363"/>
      <c r="W355" s="363"/>
      <c r="X355" s="363"/>
      <c r="Y355" s="363"/>
      <c r="Z355" s="363"/>
      <c r="AA355" s="363"/>
      <c r="AB355" s="363"/>
      <c r="AC355" s="363"/>
      <c r="AD355" s="363"/>
      <c r="AE355" s="363"/>
      <c r="AF355" s="363"/>
      <c r="AG355" s="363"/>
      <c r="AH355" s="364">
        <v>2</v>
      </c>
    </row>
    <row r="356" spans="1:34">
      <c r="A356" s="360"/>
      <c r="B356" s="367" t="s">
        <v>687</v>
      </c>
      <c r="C356" s="368"/>
      <c r="D356" s="369"/>
      <c r="E356" s="370"/>
      <c r="F356" s="370"/>
      <c r="G356" s="370"/>
      <c r="H356" s="370">
        <v>1</v>
      </c>
      <c r="I356" s="370"/>
      <c r="J356" s="370"/>
      <c r="K356" s="370">
        <v>2</v>
      </c>
      <c r="L356" s="370"/>
      <c r="M356" s="370"/>
      <c r="N356" s="370"/>
      <c r="O356" s="370"/>
      <c r="P356" s="370"/>
      <c r="Q356" s="370"/>
      <c r="R356" s="370"/>
      <c r="S356" s="370"/>
      <c r="T356" s="370"/>
      <c r="U356" s="370"/>
      <c r="V356" s="370"/>
      <c r="W356" s="370"/>
      <c r="X356" s="370"/>
      <c r="Y356" s="370"/>
      <c r="Z356" s="370"/>
      <c r="AA356" s="370"/>
      <c r="AB356" s="370">
        <v>1</v>
      </c>
      <c r="AC356" s="370"/>
      <c r="AD356" s="370"/>
      <c r="AE356" s="370"/>
      <c r="AF356" s="370"/>
      <c r="AG356" s="370"/>
      <c r="AH356" s="371">
        <v>4</v>
      </c>
    </row>
    <row r="357" spans="1:34">
      <c r="A357" s="360"/>
      <c r="B357" s="356" t="s">
        <v>320</v>
      </c>
      <c r="C357" s="356" t="s">
        <v>400</v>
      </c>
      <c r="D357" s="357"/>
      <c r="E357" s="358"/>
      <c r="F357" s="358"/>
      <c r="G357" s="358"/>
      <c r="H357" s="358"/>
      <c r="I357" s="358"/>
      <c r="J357" s="358">
        <v>1</v>
      </c>
      <c r="K357" s="358"/>
      <c r="L357" s="358"/>
      <c r="M357" s="358"/>
      <c r="N357" s="358"/>
      <c r="O357" s="358"/>
      <c r="P357" s="358"/>
      <c r="Q357" s="358"/>
      <c r="R357" s="358"/>
      <c r="S357" s="358"/>
      <c r="T357" s="358"/>
      <c r="U357" s="358"/>
      <c r="V357" s="358"/>
      <c r="W357" s="358"/>
      <c r="X357" s="358"/>
      <c r="Y357" s="358"/>
      <c r="Z357" s="358"/>
      <c r="AA357" s="358"/>
      <c r="AB357" s="358">
        <v>1</v>
      </c>
      <c r="AC357" s="358"/>
      <c r="AD357" s="358"/>
      <c r="AE357" s="358">
        <v>1</v>
      </c>
      <c r="AF357" s="358"/>
      <c r="AG357" s="358"/>
      <c r="AH357" s="359">
        <v>3</v>
      </c>
    </row>
    <row r="358" spans="1:34">
      <c r="A358" s="360"/>
      <c r="B358" s="367" t="s">
        <v>688</v>
      </c>
      <c r="C358" s="368"/>
      <c r="D358" s="369"/>
      <c r="E358" s="370"/>
      <c r="F358" s="370"/>
      <c r="G358" s="370"/>
      <c r="H358" s="370"/>
      <c r="I358" s="370"/>
      <c r="J358" s="370">
        <v>1</v>
      </c>
      <c r="K358" s="370"/>
      <c r="L358" s="370"/>
      <c r="M358" s="370"/>
      <c r="N358" s="370"/>
      <c r="O358" s="370"/>
      <c r="P358" s="370"/>
      <c r="Q358" s="370"/>
      <c r="R358" s="370"/>
      <c r="S358" s="370"/>
      <c r="T358" s="370"/>
      <c r="U358" s="370"/>
      <c r="V358" s="370"/>
      <c r="W358" s="370"/>
      <c r="X358" s="370"/>
      <c r="Y358" s="370"/>
      <c r="Z358" s="370"/>
      <c r="AA358" s="370"/>
      <c r="AB358" s="370">
        <v>1</v>
      </c>
      <c r="AC358" s="370"/>
      <c r="AD358" s="370"/>
      <c r="AE358" s="370">
        <v>1</v>
      </c>
      <c r="AF358" s="370"/>
      <c r="AG358" s="370"/>
      <c r="AH358" s="371">
        <v>3</v>
      </c>
    </row>
    <row r="359" spans="1:34">
      <c r="A359" s="360"/>
      <c r="B359" s="356" t="s">
        <v>318</v>
      </c>
      <c r="C359" s="356" t="s">
        <v>486</v>
      </c>
      <c r="D359" s="357"/>
      <c r="E359" s="358"/>
      <c r="F359" s="358"/>
      <c r="G359" s="358"/>
      <c r="H359" s="358"/>
      <c r="I359" s="358"/>
      <c r="J359" s="358"/>
      <c r="K359" s="358"/>
      <c r="L359" s="358"/>
      <c r="M359" s="358"/>
      <c r="N359" s="358"/>
      <c r="O359" s="358"/>
      <c r="P359" s="358"/>
      <c r="Q359" s="358"/>
      <c r="R359" s="358"/>
      <c r="S359" s="358"/>
      <c r="T359" s="358"/>
      <c r="U359" s="358"/>
      <c r="V359" s="358"/>
      <c r="W359" s="358"/>
      <c r="X359" s="358"/>
      <c r="Y359" s="358"/>
      <c r="Z359" s="358"/>
      <c r="AA359" s="358">
        <v>1</v>
      </c>
      <c r="AB359" s="358"/>
      <c r="AC359" s="358"/>
      <c r="AD359" s="358"/>
      <c r="AE359" s="358"/>
      <c r="AF359" s="358"/>
      <c r="AG359" s="358"/>
      <c r="AH359" s="359">
        <v>1</v>
      </c>
    </row>
    <row r="360" spans="1:34">
      <c r="A360" s="360"/>
      <c r="B360" s="367" t="s">
        <v>689</v>
      </c>
      <c r="C360" s="368"/>
      <c r="D360" s="369"/>
      <c r="E360" s="370"/>
      <c r="F360" s="370"/>
      <c r="G360" s="370"/>
      <c r="H360" s="370"/>
      <c r="I360" s="370"/>
      <c r="J360" s="370"/>
      <c r="K360" s="370"/>
      <c r="L360" s="370"/>
      <c r="M360" s="370"/>
      <c r="N360" s="370"/>
      <c r="O360" s="370"/>
      <c r="P360" s="370"/>
      <c r="Q360" s="370"/>
      <c r="R360" s="370"/>
      <c r="S360" s="370"/>
      <c r="T360" s="370"/>
      <c r="U360" s="370"/>
      <c r="V360" s="370"/>
      <c r="W360" s="370"/>
      <c r="X360" s="370"/>
      <c r="Y360" s="370"/>
      <c r="Z360" s="370"/>
      <c r="AA360" s="370">
        <v>1</v>
      </c>
      <c r="AB360" s="370"/>
      <c r="AC360" s="370"/>
      <c r="AD360" s="370"/>
      <c r="AE360" s="370"/>
      <c r="AF360" s="370"/>
      <c r="AG360" s="370"/>
      <c r="AH360" s="371">
        <v>1</v>
      </c>
    </row>
    <row r="361" spans="1:34">
      <c r="A361" s="372" t="s">
        <v>687</v>
      </c>
      <c r="B361" s="373"/>
      <c r="C361" s="373"/>
      <c r="D361" s="374"/>
      <c r="E361" s="375"/>
      <c r="F361" s="375"/>
      <c r="G361" s="375"/>
      <c r="H361" s="375">
        <v>1</v>
      </c>
      <c r="I361" s="375"/>
      <c r="J361" s="375">
        <v>1</v>
      </c>
      <c r="K361" s="375">
        <v>2</v>
      </c>
      <c r="L361" s="375"/>
      <c r="M361" s="375"/>
      <c r="N361" s="375"/>
      <c r="O361" s="375"/>
      <c r="P361" s="375"/>
      <c r="Q361" s="375"/>
      <c r="R361" s="375"/>
      <c r="S361" s="375"/>
      <c r="T361" s="375"/>
      <c r="U361" s="375"/>
      <c r="V361" s="375"/>
      <c r="W361" s="375"/>
      <c r="X361" s="375"/>
      <c r="Y361" s="375"/>
      <c r="Z361" s="375"/>
      <c r="AA361" s="375">
        <v>1</v>
      </c>
      <c r="AB361" s="375">
        <v>2</v>
      </c>
      <c r="AC361" s="375"/>
      <c r="AD361" s="375"/>
      <c r="AE361" s="375">
        <v>1</v>
      </c>
      <c r="AF361" s="375"/>
      <c r="AG361" s="375"/>
      <c r="AH361" s="376">
        <v>8</v>
      </c>
    </row>
    <row r="362" spans="1:34">
      <c r="A362" s="356" t="s">
        <v>30</v>
      </c>
      <c r="B362" s="356" t="s">
        <v>299</v>
      </c>
      <c r="C362" s="356" t="s">
        <v>465</v>
      </c>
      <c r="D362" s="357"/>
      <c r="E362" s="358"/>
      <c r="F362" s="358"/>
      <c r="G362" s="358"/>
      <c r="H362" s="358"/>
      <c r="I362" s="358"/>
      <c r="J362" s="358"/>
      <c r="K362" s="358"/>
      <c r="L362" s="358"/>
      <c r="M362" s="358"/>
      <c r="N362" s="358"/>
      <c r="O362" s="358"/>
      <c r="P362" s="358"/>
      <c r="Q362" s="358"/>
      <c r="R362" s="358"/>
      <c r="S362" s="358"/>
      <c r="T362" s="358"/>
      <c r="U362" s="358">
        <v>1</v>
      </c>
      <c r="V362" s="358"/>
      <c r="W362" s="358"/>
      <c r="X362" s="358"/>
      <c r="Y362" s="358"/>
      <c r="Z362" s="358"/>
      <c r="AA362" s="358"/>
      <c r="AB362" s="358"/>
      <c r="AC362" s="358"/>
      <c r="AD362" s="358"/>
      <c r="AE362" s="358"/>
      <c r="AF362" s="358"/>
      <c r="AG362" s="358"/>
      <c r="AH362" s="359">
        <v>1</v>
      </c>
    </row>
    <row r="363" spans="1:34">
      <c r="A363" s="360"/>
      <c r="B363" s="360"/>
      <c r="C363" s="361" t="s">
        <v>463</v>
      </c>
      <c r="D363" s="362"/>
      <c r="E363" s="363"/>
      <c r="F363" s="363"/>
      <c r="G363" s="363"/>
      <c r="H363" s="363"/>
      <c r="I363" s="363"/>
      <c r="J363" s="363"/>
      <c r="K363" s="363"/>
      <c r="L363" s="363"/>
      <c r="M363" s="363"/>
      <c r="N363" s="363"/>
      <c r="O363" s="363"/>
      <c r="P363" s="363"/>
      <c r="Q363" s="363"/>
      <c r="R363" s="363"/>
      <c r="S363" s="363"/>
      <c r="T363" s="363"/>
      <c r="U363" s="363"/>
      <c r="V363" s="363"/>
      <c r="W363" s="363"/>
      <c r="X363" s="363"/>
      <c r="Y363" s="363"/>
      <c r="Z363" s="363"/>
      <c r="AA363" s="363"/>
      <c r="AB363" s="363"/>
      <c r="AC363" s="363">
        <v>1</v>
      </c>
      <c r="AD363" s="363"/>
      <c r="AE363" s="363">
        <v>2</v>
      </c>
      <c r="AF363" s="363"/>
      <c r="AG363" s="363"/>
      <c r="AH363" s="364">
        <v>3</v>
      </c>
    </row>
    <row r="364" spans="1:34">
      <c r="A364" s="360"/>
      <c r="B364" s="367" t="s">
        <v>690</v>
      </c>
      <c r="C364" s="368"/>
      <c r="D364" s="369"/>
      <c r="E364" s="370"/>
      <c r="F364" s="370"/>
      <c r="G364" s="370"/>
      <c r="H364" s="370"/>
      <c r="I364" s="370"/>
      <c r="J364" s="370"/>
      <c r="K364" s="370"/>
      <c r="L364" s="370"/>
      <c r="M364" s="370"/>
      <c r="N364" s="370"/>
      <c r="O364" s="370"/>
      <c r="P364" s="370"/>
      <c r="Q364" s="370"/>
      <c r="R364" s="370"/>
      <c r="S364" s="370"/>
      <c r="T364" s="370"/>
      <c r="U364" s="370">
        <v>1</v>
      </c>
      <c r="V364" s="370"/>
      <c r="W364" s="370"/>
      <c r="X364" s="370"/>
      <c r="Y364" s="370"/>
      <c r="Z364" s="370"/>
      <c r="AA364" s="370"/>
      <c r="AB364" s="370"/>
      <c r="AC364" s="370">
        <v>1</v>
      </c>
      <c r="AD364" s="370"/>
      <c r="AE364" s="370">
        <v>2</v>
      </c>
      <c r="AF364" s="370"/>
      <c r="AG364" s="370"/>
      <c r="AH364" s="371">
        <v>4</v>
      </c>
    </row>
    <row r="365" spans="1:34">
      <c r="A365" s="360"/>
      <c r="B365" s="356" t="s">
        <v>301</v>
      </c>
      <c r="C365" s="356" t="s">
        <v>546</v>
      </c>
      <c r="D365" s="357"/>
      <c r="E365" s="358"/>
      <c r="F365" s="358"/>
      <c r="G365" s="358"/>
      <c r="H365" s="358"/>
      <c r="I365" s="358"/>
      <c r="J365" s="358"/>
      <c r="K365" s="358"/>
      <c r="L365" s="358"/>
      <c r="M365" s="358"/>
      <c r="N365" s="358"/>
      <c r="O365" s="358"/>
      <c r="P365" s="358"/>
      <c r="Q365" s="358"/>
      <c r="R365" s="358"/>
      <c r="S365" s="358"/>
      <c r="T365" s="358"/>
      <c r="U365" s="358"/>
      <c r="V365" s="358"/>
      <c r="W365" s="358"/>
      <c r="X365" s="358"/>
      <c r="Y365" s="358"/>
      <c r="Z365" s="358"/>
      <c r="AA365" s="358"/>
      <c r="AB365" s="358"/>
      <c r="AC365" s="358"/>
      <c r="AD365" s="358"/>
      <c r="AE365" s="358">
        <v>1</v>
      </c>
      <c r="AF365" s="358"/>
      <c r="AG365" s="358"/>
      <c r="AH365" s="359">
        <v>1</v>
      </c>
    </row>
    <row r="366" spans="1:34">
      <c r="A366" s="360"/>
      <c r="B366" s="360"/>
      <c r="C366" s="361" t="s">
        <v>301</v>
      </c>
      <c r="D366" s="362"/>
      <c r="E366" s="363"/>
      <c r="F366" s="363"/>
      <c r="G366" s="363">
        <v>1</v>
      </c>
      <c r="H366" s="363"/>
      <c r="I366" s="363"/>
      <c r="J366" s="363"/>
      <c r="K366" s="363"/>
      <c r="L366" s="363"/>
      <c r="M366" s="363"/>
      <c r="N366" s="363"/>
      <c r="O366" s="363"/>
      <c r="P366" s="363"/>
      <c r="Q366" s="363"/>
      <c r="R366" s="363"/>
      <c r="S366" s="363"/>
      <c r="T366" s="363"/>
      <c r="U366" s="363"/>
      <c r="V366" s="363"/>
      <c r="W366" s="363"/>
      <c r="X366" s="363"/>
      <c r="Y366" s="363"/>
      <c r="Z366" s="363"/>
      <c r="AA366" s="363"/>
      <c r="AB366" s="363"/>
      <c r="AC366" s="363"/>
      <c r="AD366" s="363"/>
      <c r="AE366" s="363"/>
      <c r="AF366" s="363"/>
      <c r="AG366" s="363"/>
      <c r="AH366" s="364">
        <v>1</v>
      </c>
    </row>
    <row r="367" spans="1:34">
      <c r="A367" s="360"/>
      <c r="B367" s="367" t="s">
        <v>691</v>
      </c>
      <c r="C367" s="368"/>
      <c r="D367" s="369"/>
      <c r="E367" s="370"/>
      <c r="F367" s="370"/>
      <c r="G367" s="370">
        <v>1</v>
      </c>
      <c r="H367" s="370"/>
      <c r="I367" s="370"/>
      <c r="J367" s="370"/>
      <c r="K367" s="370"/>
      <c r="L367" s="370"/>
      <c r="M367" s="370"/>
      <c r="N367" s="370"/>
      <c r="O367" s="370"/>
      <c r="P367" s="370"/>
      <c r="Q367" s="370"/>
      <c r="R367" s="370"/>
      <c r="S367" s="370"/>
      <c r="T367" s="370"/>
      <c r="U367" s="370"/>
      <c r="V367" s="370"/>
      <c r="W367" s="370"/>
      <c r="X367" s="370"/>
      <c r="Y367" s="370"/>
      <c r="Z367" s="370"/>
      <c r="AA367" s="370"/>
      <c r="AB367" s="370"/>
      <c r="AC367" s="370"/>
      <c r="AD367" s="370"/>
      <c r="AE367" s="370">
        <v>1</v>
      </c>
      <c r="AF367" s="370"/>
      <c r="AG367" s="370"/>
      <c r="AH367" s="371">
        <v>2</v>
      </c>
    </row>
    <row r="368" spans="1:34">
      <c r="A368" s="360"/>
      <c r="B368" s="356" t="s">
        <v>30</v>
      </c>
      <c r="C368" s="356" t="s">
        <v>524</v>
      </c>
      <c r="D368" s="357"/>
      <c r="E368" s="358"/>
      <c r="F368" s="358"/>
      <c r="G368" s="358"/>
      <c r="H368" s="358"/>
      <c r="I368" s="358"/>
      <c r="J368" s="358"/>
      <c r="K368" s="358"/>
      <c r="L368" s="358"/>
      <c r="M368" s="358"/>
      <c r="N368" s="358"/>
      <c r="O368" s="358"/>
      <c r="P368" s="358"/>
      <c r="Q368" s="358"/>
      <c r="R368" s="358"/>
      <c r="S368" s="358"/>
      <c r="T368" s="358"/>
      <c r="U368" s="358"/>
      <c r="V368" s="358"/>
      <c r="W368" s="358"/>
      <c r="X368" s="358"/>
      <c r="Y368" s="358"/>
      <c r="Z368" s="358"/>
      <c r="AA368" s="358"/>
      <c r="AB368" s="358"/>
      <c r="AC368" s="358"/>
      <c r="AD368" s="358"/>
      <c r="AE368" s="358">
        <v>1</v>
      </c>
      <c r="AF368" s="358"/>
      <c r="AG368" s="358"/>
      <c r="AH368" s="359">
        <v>1</v>
      </c>
    </row>
    <row r="369" spans="1:34">
      <c r="A369" s="360"/>
      <c r="B369" s="360"/>
      <c r="C369" s="361" t="s">
        <v>487</v>
      </c>
      <c r="D369" s="362"/>
      <c r="E369" s="363"/>
      <c r="F369" s="363"/>
      <c r="G369" s="363"/>
      <c r="H369" s="363"/>
      <c r="I369" s="363"/>
      <c r="J369" s="363"/>
      <c r="K369" s="363"/>
      <c r="L369" s="363"/>
      <c r="M369" s="363"/>
      <c r="N369" s="363"/>
      <c r="O369" s="363"/>
      <c r="P369" s="363"/>
      <c r="Q369" s="363"/>
      <c r="R369" s="363"/>
      <c r="S369" s="363"/>
      <c r="T369" s="363"/>
      <c r="U369" s="363"/>
      <c r="V369" s="363"/>
      <c r="W369" s="363"/>
      <c r="X369" s="363"/>
      <c r="Y369" s="363"/>
      <c r="Z369" s="363"/>
      <c r="AA369" s="363">
        <v>1</v>
      </c>
      <c r="AB369" s="363"/>
      <c r="AC369" s="363"/>
      <c r="AD369" s="363"/>
      <c r="AE369" s="363"/>
      <c r="AF369" s="363"/>
      <c r="AG369" s="363"/>
      <c r="AH369" s="364">
        <v>1</v>
      </c>
    </row>
    <row r="370" spans="1:34">
      <c r="A370" s="360"/>
      <c r="B370" s="367" t="s">
        <v>692</v>
      </c>
      <c r="C370" s="368"/>
      <c r="D370" s="369"/>
      <c r="E370" s="370"/>
      <c r="F370" s="370"/>
      <c r="G370" s="370"/>
      <c r="H370" s="370"/>
      <c r="I370" s="370"/>
      <c r="J370" s="370"/>
      <c r="K370" s="370"/>
      <c r="L370" s="370"/>
      <c r="M370" s="370"/>
      <c r="N370" s="370"/>
      <c r="O370" s="370"/>
      <c r="P370" s="370"/>
      <c r="Q370" s="370"/>
      <c r="R370" s="370"/>
      <c r="S370" s="370"/>
      <c r="T370" s="370"/>
      <c r="U370" s="370"/>
      <c r="V370" s="370"/>
      <c r="W370" s="370"/>
      <c r="X370" s="370"/>
      <c r="Y370" s="370"/>
      <c r="Z370" s="370"/>
      <c r="AA370" s="370">
        <v>1</v>
      </c>
      <c r="AB370" s="370"/>
      <c r="AC370" s="370"/>
      <c r="AD370" s="370"/>
      <c r="AE370" s="370">
        <v>1</v>
      </c>
      <c r="AF370" s="370"/>
      <c r="AG370" s="370"/>
      <c r="AH370" s="371">
        <v>2</v>
      </c>
    </row>
    <row r="371" spans="1:34">
      <c r="A371" s="360"/>
      <c r="B371" s="356" t="s">
        <v>302</v>
      </c>
      <c r="C371" s="356" t="s">
        <v>477</v>
      </c>
      <c r="D371" s="357"/>
      <c r="E371" s="358"/>
      <c r="F371" s="358"/>
      <c r="G371" s="358"/>
      <c r="H371" s="358"/>
      <c r="I371" s="358"/>
      <c r="J371" s="358"/>
      <c r="K371" s="358"/>
      <c r="L371" s="358"/>
      <c r="M371" s="358"/>
      <c r="N371" s="358"/>
      <c r="O371" s="358"/>
      <c r="P371" s="358"/>
      <c r="Q371" s="358"/>
      <c r="R371" s="358"/>
      <c r="S371" s="358"/>
      <c r="T371" s="358"/>
      <c r="U371" s="358"/>
      <c r="V371" s="358"/>
      <c r="W371" s="358"/>
      <c r="X371" s="358"/>
      <c r="Y371" s="358">
        <v>1</v>
      </c>
      <c r="Z371" s="358"/>
      <c r="AA371" s="358"/>
      <c r="AB371" s="358"/>
      <c r="AC371" s="358"/>
      <c r="AD371" s="358"/>
      <c r="AE371" s="358"/>
      <c r="AF371" s="358"/>
      <c r="AG371" s="358"/>
      <c r="AH371" s="359">
        <v>1</v>
      </c>
    </row>
    <row r="372" spans="1:34">
      <c r="A372" s="360"/>
      <c r="B372" s="367" t="s">
        <v>693</v>
      </c>
      <c r="C372" s="368"/>
      <c r="D372" s="369"/>
      <c r="E372" s="370"/>
      <c r="F372" s="370"/>
      <c r="G372" s="370"/>
      <c r="H372" s="370"/>
      <c r="I372" s="370"/>
      <c r="J372" s="370"/>
      <c r="K372" s="370"/>
      <c r="L372" s="370"/>
      <c r="M372" s="370"/>
      <c r="N372" s="370"/>
      <c r="O372" s="370"/>
      <c r="P372" s="370"/>
      <c r="Q372" s="370"/>
      <c r="R372" s="370"/>
      <c r="S372" s="370"/>
      <c r="T372" s="370"/>
      <c r="U372" s="370"/>
      <c r="V372" s="370"/>
      <c r="W372" s="370"/>
      <c r="X372" s="370"/>
      <c r="Y372" s="370">
        <v>1</v>
      </c>
      <c r="Z372" s="370"/>
      <c r="AA372" s="370"/>
      <c r="AB372" s="370"/>
      <c r="AC372" s="370"/>
      <c r="AD372" s="370"/>
      <c r="AE372" s="370"/>
      <c r="AF372" s="370"/>
      <c r="AG372" s="370"/>
      <c r="AH372" s="371">
        <v>1</v>
      </c>
    </row>
    <row r="373" spans="1:34">
      <c r="A373" s="360"/>
      <c r="B373" s="356" t="s">
        <v>186</v>
      </c>
      <c r="C373" s="356" t="s">
        <v>521</v>
      </c>
      <c r="D373" s="357"/>
      <c r="E373" s="358"/>
      <c r="F373" s="358"/>
      <c r="G373" s="358"/>
      <c r="H373" s="358"/>
      <c r="I373" s="358"/>
      <c r="J373" s="358"/>
      <c r="K373" s="358"/>
      <c r="L373" s="358"/>
      <c r="M373" s="358"/>
      <c r="N373" s="358"/>
      <c r="O373" s="358"/>
      <c r="P373" s="358"/>
      <c r="Q373" s="358"/>
      <c r="R373" s="358"/>
      <c r="S373" s="358"/>
      <c r="T373" s="358"/>
      <c r="U373" s="358"/>
      <c r="V373" s="358"/>
      <c r="W373" s="358"/>
      <c r="X373" s="358"/>
      <c r="Y373" s="358"/>
      <c r="Z373" s="358"/>
      <c r="AA373" s="358">
        <v>1</v>
      </c>
      <c r="AB373" s="358"/>
      <c r="AC373" s="358"/>
      <c r="AD373" s="358"/>
      <c r="AE373" s="358"/>
      <c r="AF373" s="358"/>
      <c r="AG373" s="358"/>
      <c r="AH373" s="359">
        <v>1</v>
      </c>
    </row>
    <row r="374" spans="1:34">
      <c r="A374" s="360"/>
      <c r="B374" s="367" t="s">
        <v>694</v>
      </c>
      <c r="C374" s="368"/>
      <c r="D374" s="369"/>
      <c r="E374" s="370"/>
      <c r="F374" s="370"/>
      <c r="G374" s="370"/>
      <c r="H374" s="370"/>
      <c r="I374" s="370"/>
      <c r="J374" s="370"/>
      <c r="K374" s="370"/>
      <c r="L374" s="370"/>
      <c r="M374" s="370"/>
      <c r="N374" s="370"/>
      <c r="O374" s="370"/>
      <c r="P374" s="370"/>
      <c r="Q374" s="370"/>
      <c r="R374" s="370"/>
      <c r="S374" s="370"/>
      <c r="T374" s="370"/>
      <c r="U374" s="370"/>
      <c r="V374" s="370"/>
      <c r="W374" s="370"/>
      <c r="X374" s="370"/>
      <c r="Y374" s="370"/>
      <c r="Z374" s="370"/>
      <c r="AA374" s="370">
        <v>1</v>
      </c>
      <c r="AB374" s="370"/>
      <c r="AC374" s="370"/>
      <c r="AD374" s="370"/>
      <c r="AE374" s="370"/>
      <c r="AF374" s="370"/>
      <c r="AG374" s="370"/>
      <c r="AH374" s="371">
        <v>1</v>
      </c>
    </row>
    <row r="375" spans="1:34">
      <c r="A375" s="360"/>
      <c r="B375" s="356" t="s">
        <v>298</v>
      </c>
      <c r="C375" s="356" t="s">
        <v>566</v>
      </c>
      <c r="D375" s="357"/>
      <c r="E375" s="358"/>
      <c r="F375" s="358"/>
      <c r="G375" s="358"/>
      <c r="H375" s="358"/>
      <c r="I375" s="358"/>
      <c r="J375" s="358"/>
      <c r="K375" s="358">
        <v>1</v>
      </c>
      <c r="L375" s="358"/>
      <c r="M375" s="358"/>
      <c r="N375" s="358"/>
      <c r="O375" s="358"/>
      <c r="P375" s="358"/>
      <c r="Q375" s="358"/>
      <c r="R375" s="358"/>
      <c r="S375" s="358"/>
      <c r="T375" s="358"/>
      <c r="U375" s="358"/>
      <c r="V375" s="358"/>
      <c r="W375" s="358"/>
      <c r="X375" s="358"/>
      <c r="Y375" s="358"/>
      <c r="Z375" s="358"/>
      <c r="AA375" s="358"/>
      <c r="AB375" s="358"/>
      <c r="AC375" s="358"/>
      <c r="AD375" s="358"/>
      <c r="AE375" s="358"/>
      <c r="AF375" s="358"/>
      <c r="AG375" s="358"/>
      <c r="AH375" s="359">
        <v>1</v>
      </c>
    </row>
    <row r="376" spans="1:34">
      <c r="A376" s="360"/>
      <c r="B376" s="367" t="s">
        <v>695</v>
      </c>
      <c r="C376" s="368"/>
      <c r="D376" s="369"/>
      <c r="E376" s="370"/>
      <c r="F376" s="370"/>
      <c r="G376" s="370"/>
      <c r="H376" s="370"/>
      <c r="I376" s="370"/>
      <c r="J376" s="370"/>
      <c r="K376" s="370">
        <v>1</v>
      </c>
      <c r="L376" s="370"/>
      <c r="M376" s="370"/>
      <c r="N376" s="370"/>
      <c r="O376" s="370"/>
      <c r="P376" s="370"/>
      <c r="Q376" s="370"/>
      <c r="R376" s="370"/>
      <c r="S376" s="370"/>
      <c r="T376" s="370"/>
      <c r="U376" s="370"/>
      <c r="V376" s="370"/>
      <c r="W376" s="370"/>
      <c r="X376" s="370"/>
      <c r="Y376" s="370"/>
      <c r="Z376" s="370"/>
      <c r="AA376" s="370"/>
      <c r="AB376" s="370"/>
      <c r="AC376" s="370"/>
      <c r="AD376" s="370"/>
      <c r="AE376" s="370"/>
      <c r="AF376" s="370"/>
      <c r="AG376" s="370"/>
      <c r="AH376" s="371">
        <v>1</v>
      </c>
    </row>
    <row r="377" spans="1:34">
      <c r="A377" s="360"/>
      <c r="B377" s="356" t="s">
        <v>222</v>
      </c>
      <c r="C377" s="356" t="s">
        <v>529</v>
      </c>
      <c r="D377" s="357"/>
      <c r="E377" s="358"/>
      <c r="F377" s="358"/>
      <c r="G377" s="358"/>
      <c r="H377" s="358"/>
      <c r="I377" s="358"/>
      <c r="J377" s="358"/>
      <c r="K377" s="358"/>
      <c r="L377" s="358"/>
      <c r="M377" s="358"/>
      <c r="N377" s="358"/>
      <c r="O377" s="358"/>
      <c r="P377" s="358"/>
      <c r="Q377" s="358"/>
      <c r="R377" s="358"/>
      <c r="S377" s="358"/>
      <c r="T377" s="358"/>
      <c r="U377" s="358"/>
      <c r="V377" s="358"/>
      <c r="W377" s="358"/>
      <c r="X377" s="358"/>
      <c r="Y377" s="358"/>
      <c r="Z377" s="358"/>
      <c r="AA377" s="358"/>
      <c r="AB377" s="358"/>
      <c r="AC377" s="358"/>
      <c r="AD377" s="358">
        <v>1</v>
      </c>
      <c r="AE377" s="358"/>
      <c r="AF377" s="358"/>
      <c r="AG377" s="358"/>
      <c r="AH377" s="359">
        <v>1</v>
      </c>
    </row>
    <row r="378" spans="1:34">
      <c r="A378" s="360"/>
      <c r="B378" s="367" t="s">
        <v>696</v>
      </c>
      <c r="C378" s="368"/>
      <c r="D378" s="369"/>
      <c r="E378" s="370"/>
      <c r="F378" s="370"/>
      <c r="G378" s="370"/>
      <c r="H378" s="370"/>
      <c r="I378" s="370"/>
      <c r="J378" s="370"/>
      <c r="K378" s="370"/>
      <c r="L378" s="370"/>
      <c r="M378" s="370"/>
      <c r="N378" s="370"/>
      <c r="O378" s="370"/>
      <c r="P378" s="370"/>
      <c r="Q378" s="370"/>
      <c r="R378" s="370"/>
      <c r="S378" s="370"/>
      <c r="T378" s="370"/>
      <c r="U378" s="370"/>
      <c r="V378" s="370"/>
      <c r="W378" s="370"/>
      <c r="X378" s="370"/>
      <c r="Y378" s="370"/>
      <c r="Z378" s="370"/>
      <c r="AA378" s="370"/>
      <c r="AB378" s="370"/>
      <c r="AC378" s="370"/>
      <c r="AD378" s="370">
        <v>1</v>
      </c>
      <c r="AE378" s="370"/>
      <c r="AF378" s="370"/>
      <c r="AG378" s="370"/>
      <c r="AH378" s="371">
        <v>1</v>
      </c>
    </row>
    <row r="379" spans="1:34">
      <c r="A379" s="372" t="s">
        <v>692</v>
      </c>
      <c r="B379" s="373"/>
      <c r="C379" s="373"/>
      <c r="D379" s="374"/>
      <c r="E379" s="375"/>
      <c r="F379" s="375"/>
      <c r="G379" s="375">
        <v>1</v>
      </c>
      <c r="H379" s="375"/>
      <c r="I379" s="375"/>
      <c r="J379" s="375"/>
      <c r="K379" s="375">
        <v>1</v>
      </c>
      <c r="L379" s="375"/>
      <c r="M379" s="375"/>
      <c r="N379" s="375"/>
      <c r="O379" s="375"/>
      <c r="P379" s="375"/>
      <c r="Q379" s="375"/>
      <c r="R379" s="375"/>
      <c r="S379" s="375"/>
      <c r="T379" s="375"/>
      <c r="U379" s="375">
        <v>1</v>
      </c>
      <c r="V379" s="375"/>
      <c r="W379" s="375"/>
      <c r="X379" s="375"/>
      <c r="Y379" s="375">
        <v>1</v>
      </c>
      <c r="Z379" s="375"/>
      <c r="AA379" s="375">
        <v>2</v>
      </c>
      <c r="AB379" s="375"/>
      <c r="AC379" s="375">
        <v>1</v>
      </c>
      <c r="AD379" s="375">
        <v>1</v>
      </c>
      <c r="AE379" s="375">
        <v>4</v>
      </c>
      <c r="AF379" s="375"/>
      <c r="AG379" s="375"/>
      <c r="AH379" s="376">
        <v>12</v>
      </c>
    </row>
    <row r="380" spans="1:34">
      <c r="A380" s="365" t="s">
        <v>349</v>
      </c>
      <c r="B380" s="366"/>
      <c r="C380" s="366"/>
      <c r="D380" s="353">
        <v>2</v>
      </c>
      <c r="E380" s="354">
        <v>7</v>
      </c>
      <c r="F380" s="354">
        <v>11</v>
      </c>
      <c r="G380" s="354">
        <v>10</v>
      </c>
      <c r="H380" s="354">
        <v>7</v>
      </c>
      <c r="I380" s="354">
        <v>10</v>
      </c>
      <c r="J380" s="354">
        <v>7</v>
      </c>
      <c r="K380" s="354">
        <v>14</v>
      </c>
      <c r="L380" s="354">
        <v>9</v>
      </c>
      <c r="M380" s="354">
        <v>11</v>
      </c>
      <c r="N380" s="354">
        <v>14</v>
      </c>
      <c r="O380" s="354">
        <v>17</v>
      </c>
      <c r="P380" s="354">
        <v>14</v>
      </c>
      <c r="Q380" s="354">
        <v>11</v>
      </c>
      <c r="R380" s="354">
        <v>15</v>
      </c>
      <c r="S380" s="354">
        <v>16</v>
      </c>
      <c r="T380" s="354">
        <v>22</v>
      </c>
      <c r="U380" s="354">
        <v>12</v>
      </c>
      <c r="V380" s="354">
        <v>5</v>
      </c>
      <c r="W380" s="354">
        <v>10</v>
      </c>
      <c r="X380" s="354">
        <v>3</v>
      </c>
      <c r="Y380" s="354">
        <v>3</v>
      </c>
      <c r="Z380" s="354">
        <v>3</v>
      </c>
      <c r="AA380" s="354">
        <v>14</v>
      </c>
      <c r="AB380" s="354">
        <v>26</v>
      </c>
      <c r="AC380" s="354">
        <v>35</v>
      </c>
      <c r="AD380" s="354">
        <v>19</v>
      </c>
      <c r="AE380" s="354">
        <v>34</v>
      </c>
      <c r="AF380" s="354">
        <v>16</v>
      </c>
      <c r="AG380" s="354">
        <v>18</v>
      </c>
      <c r="AH380" s="355">
        <v>395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385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553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333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332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386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382</v>
      </c>
      <c r="C12" s="256">
        <f>รายเดือน67!B5</f>
        <v>2</v>
      </c>
      <c r="D12" s="256">
        <f>รายเดือน67!C5</f>
        <v>2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7</v>
      </c>
      <c r="I12" s="256">
        <f>รายเดือน67!H5</f>
        <v>14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34</v>
      </c>
      <c r="P12" s="258"/>
    </row>
    <row r="13" spans="1:19">
      <c r="A13" s="245"/>
      <c r="B13" s="259" t="s">
        <v>387</v>
      </c>
      <c r="C13" s="260">
        <f>C12</f>
        <v>2</v>
      </c>
      <c r="D13" s="260">
        <f>C12+D12</f>
        <v>4</v>
      </c>
      <c r="E13" s="260">
        <f>C12+D12+E12</f>
        <v>5</v>
      </c>
      <c r="F13" s="260">
        <f>C12+D12+E12+F12</f>
        <v>11</v>
      </c>
      <c r="G13" s="260">
        <f>C12+D12+E12+F12+G12</f>
        <v>13</v>
      </c>
      <c r="H13" s="260">
        <f>C12+D12+E12+F12+G12+H12</f>
        <v>20</v>
      </c>
      <c r="I13" s="260">
        <f>C12+D12+E12+F12+G12+H12+I12</f>
        <v>34</v>
      </c>
      <c r="J13" s="260">
        <f>C12+D12+E12+F12+G12+H12+I12+J12</f>
        <v>34</v>
      </c>
      <c r="K13" s="260">
        <f>C12+D12+E12+F12+G12+H12+I12+J12+K12</f>
        <v>34</v>
      </c>
      <c r="L13" s="260">
        <f>C12+D12+E12+F12+G12+H12+I12+J12+K12+L12</f>
        <v>34</v>
      </c>
      <c r="M13" s="260">
        <f>C12+D12+E12+F12+G12+H12+I12+J12+K12+L12+M12</f>
        <v>34</v>
      </c>
      <c r="N13" s="260">
        <f>C12+D12+E12+F12+G12+H12+I12+J12+K12+L12+M12+N12</f>
        <v>34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332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386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382</v>
      </c>
      <c r="C22" s="256">
        <f>รายเดือน67!B6</f>
        <v>0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2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2</v>
      </c>
    </row>
    <row r="23" spans="1:18">
      <c r="A23" s="267"/>
      <c r="B23" s="259" t="s">
        <v>387</v>
      </c>
      <c r="C23" s="260">
        <f>C22</f>
        <v>0</v>
      </c>
      <c r="D23" s="260">
        <f>C22+D22</f>
        <v>0</v>
      </c>
      <c r="E23" s="260">
        <f>C22+D22+E22</f>
        <v>0</v>
      </c>
      <c r="F23" s="260">
        <f>C22+D22+E22+F22</f>
        <v>0</v>
      </c>
      <c r="G23" s="260">
        <f>C22+D22+E22+F22+G22</f>
        <v>0</v>
      </c>
      <c r="H23" s="260">
        <f>C22+D22+E22+F22+G22+H22</f>
        <v>0</v>
      </c>
      <c r="I23" s="260">
        <f>C22+D22+E22+F22+G22+H22+I22</f>
        <v>2</v>
      </c>
      <c r="J23" s="260">
        <f>C22+D22+E22+F22+G22+H22+I22+J22</f>
        <v>2</v>
      </c>
      <c r="K23" s="260">
        <f>C22+D22+E22+F22+G22+H22+I22+J22+K22</f>
        <v>2</v>
      </c>
      <c r="L23" s="260">
        <f>C22+D22+E22+F22+G22+H22+I22+J22+K22+L22</f>
        <v>2</v>
      </c>
      <c r="M23" s="260">
        <f>C22+D22+E22+F22+G22+H22+I22+J22+K22+L22+M22</f>
        <v>2</v>
      </c>
      <c r="N23" s="260">
        <f>C22+D22+E22+F22+G22+H22+I22+J22+K22+L22+M22+N22</f>
        <v>2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332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386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382</v>
      </c>
      <c r="C32" s="256">
        <f>รายเดือน67!B7</f>
        <v>2</v>
      </c>
      <c r="D32" s="256">
        <f>รายเดือน67!C7</f>
        <v>2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7</v>
      </c>
      <c r="I32" s="256">
        <f>รายเดือน67!H7</f>
        <v>12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32</v>
      </c>
    </row>
    <row r="33" spans="1:16">
      <c r="A33" s="267"/>
      <c r="B33" s="259" t="s">
        <v>387</v>
      </c>
      <c r="C33" s="260">
        <f>C32</f>
        <v>2</v>
      </c>
      <c r="D33" s="260">
        <f>C32+D32</f>
        <v>4</v>
      </c>
      <c r="E33" s="260">
        <f>C32+D32+E32</f>
        <v>5</v>
      </c>
      <c r="F33" s="260">
        <f>C32+D32+E32+F32</f>
        <v>11</v>
      </c>
      <c r="G33" s="260">
        <f>C32+D32+E32+F32+G32</f>
        <v>13</v>
      </c>
      <c r="H33" s="260">
        <f>C32+D32+E32+F32+G32+H32</f>
        <v>20</v>
      </c>
      <c r="I33" s="260">
        <f>C32+D32+E32+F32+G32+H32+I32</f>
        <v>32</v>
      </c>
      <c r="J33" s="260">
        <f>C32+D32+E32+F32+G32+H32+I32+J32</f>
        <v>32</v>
      </c>
      <c r="K33" s="260">
        <f>C32+D32+E32+F32+G32+H32+I32+J32+K32</f>
        <v>32</v>
      </c>
      <c r="L33" s="260">
        <f>C32+D32+E32+F32+G32+H32+I32+J32+K32+L32</f>
        <v>32</v>
      </c>
      <c r="M33" s="260">
        <f>C32+D32+E32+F32+G32+H32+I32+J32+K32+L32+M32</f>
        <v>32</v>
      </c>
      <c r="N33" s="260">
        <f>C32+D32+E32+F32+G32+H32+I32+J32+K32+L32+M32+N32</f>
        <v>32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332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386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382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1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17</v>
      </c>
    </row>
    <row r="43" spans="1:16">
      <c r="A43" s="267"/>
      <c r="B43" s="259" t="s">
        <v>387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17</v>
      </c>
      <c r="I43" s="260">
        <f>C42+D42+E42+F42+G42+H42+I42</f>
        <v>17</v>
      </c>
      <c r="J43" s="260">
        <f>C42+D42+E42+F42+G42+H42+I42+J42</f>
        <v>17</v>
      </c>
      <c r="K43" s="260">
        <f>C42+D42+E42+F42+G42+H42+I42+J42+K42</f>
        <v>17</v>
      </c>
      <c r="L43" s="260">
        <f>C42+D42+E42+F42+G42+H42+I42+J42+K42+L42</f>
        <v>17</v>
      </c>
      <c r="M43" s="260">
        <f>C42+D42+E42+F42+G42+H42+I42+J42+K42+L42+M42</f>
        <v>17</v>
      </c>
      <c r="N43" s="260">
        <f>C42+D42+E42+F42+G42+H42+I42+J42+K42+L42+M42+N42</f>
        <v>17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332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386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382</v>
      </c>
      <c r="C52" s="256">
        <f>รายเดือน67!B10</f>
        <v>3</v>
      </c>
      <c r="D52" s="256">
        <f>รายเดือน67!C10</f>
        <v>10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4</v>
      </c>
      <c r="I52" s="256">
        <f>รายเดือน67!H10</f>
        <v>2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24</v>
      </c>
    </row>
    <row r="53" spans="1:16">
      <c r="A53" s="267"/>
      <c r="B53" s="259" t="s">
        <v>387</v>
      </c>
      <c r="C53" s="260">
        <f>C52</f>
        <v>3</v>
      </c>
      <c r="D53" s="260">
        <f>C52+D52</f>
        <v>13</v>
      </c>
      <c r="E53" s="260">
        <f>C52+D52+E52</f>
        <v>14</v>
      </c>
      <c r="F53" s="260">
        <f>C52+D52+E52+F52</f>
        <v>16</v>
      </c>
      <c r="G53" s="260">
        <f>C52+D52+E52+F52+G52</f>
        <v>18</v>
      </c>
      <c r="H53" s="260">
        <f>C52+D52+E52+F52+G52+H52</f>
        <v>22</v>
      </c>
      <c r="I53" s="260">
        <f>C52+D52+E52+F52+G52+H52+I52</f>
        <v>24</v>
      </c>
      <c r="J53" s="260">
        <f>C52+D52+E52+F52+G52+H52+I52+J52</f>
        <v>24</v>
      </c>
      <c r="K53" s="260">
        <f>C52+D52+E52+F52+G52+H52+I52+J52+K52</f>
        <v>24</v>
      </c>
      <c r="L53" s="260">
        <f>C52+D52+E52+F52+G52+H52+I52+J52+K52+L52</f>
        <v>24</v>
      </c>
      <c r="M53" s="260">
        <f>C52+D52+E52+F52+G52+H52+I52+J52+K52+L52+M52</f>
        <v>24</v>
      </c>
      <c r="N53" s="260">
        <f>C52+D52+E52+F52+G52+H52+I52+J52+K52+L52+M52+N52</f>
        <v>24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332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386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382</v>
      </c>
      <c r="C62" s="256">
        <f>รายเดือน67!B11</f>
        <v>0</v>
      </c>
      <c r="D62" s="256">
        <f>รายเดือน67!C11</f>
        <v>0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2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387</v>
      </c>
      <c r="C63" s="260">
        <f>C62</f>
        <v>0</v>
      </c>
      <c r="D63" s="260">
        <f>C62+D62</f>
        <v>0</v>
      </c>
      <c r="E63" s="260">
        <f>C62+D62+E62</f>
        <v>1</v>
      </c>
      <c r="F63" s="260">
        <f>C62+D62+E62+F62</f>
        <v>1</v>
      </c>
      <c r="G63" s="260">
        <f>C62+D62+E62+F62+G62</f>
        <v>1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332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386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382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5</v>
      </c>
      <c r="I72" s="256">
        <f>รายเดือน67!H12</f>
        <v>5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14</v>
      </c>
    </row>
    <row r="73" spans="1:18">
      <c r="A73" s="267"/>
      <c r="B73" s="259" t="s">
        <v>387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9</v>
      </c>
      <c r="I73" s="260">
        <f>C72+D72+E72+F72+G72+H72+I72</f>
        <v>14</v>
      </c>
      <c r="J73" s="260">
        <f>C72+D72+E72+F72+G72+H72+I72+J72</f>
        <v>14</v>
      </c>
      <c r="K73" s="260">
        <f>C72+D72+E72+F72+G72+H72+I72+J72+K72</f>
        <v>14</v>
      </c>
      <c r="L73" s="260">
        <f>C72+D72+E72+F72+G72+H72+I72+J72+K72+L72</f>
        <v>14</v>
      </c>
      <c r="M73" s="260">
        <f>C72+D72+E72+F72+G72+H72+I72+J72+K72+L72+M72</f>
        <v>14</v>
      </c>
      <c r="N73" s="260">
        <f>C72+D72+E72+F72+G72+H72+I72+J72+K72+L72+M72+N72</f>
        <v>14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332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386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382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1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26</v>
      </c>
    </row>
    <row r="83" spans="1:16">
      <c r="A83" s="267"/>
      <c r="B83" s="259" t="s">
        <v>387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26</v>
      </c>
      <c r="J83" s="260">
        <f>C82+D82+E82+F82+G82+H82+I82+J82</f>
        <v>26</v>
      </c>
      <c r="K83" s="260">
        <f>C82+D82+E82+F82+G82+H82+I82+J82+K82</f>
        <v>26</v>
      </c>
      <c r="L83" s="260">
        <f>C82+D82+E82+F82+G82+H82+I82+J82+K82+L82</f>
        <v>26</v>
      </c>
      <c r="M83" s="260">
        <f>C82+D82+E82+F82+G82+H82+I82+J82+K82+L82+M82</f>
        <v>26</v>
      </c>
      <c r="N83" s="260">
        <f>C82+D82+E82+F82+G82+H82+I82+J82+K82+L82+M82+N82</f>
        <v>26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332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386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382</v>
      </c>
      <c r="C92" s="256">
        <f>รายเดือน67!B16</f>
        <v>0</v>
      </c>
      <c r="D92" s="256">
        <f>รายเดือน67!C16</f>
        <v>0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6</v>
      </c>
      <c r="I92" s="256">
        <f>รายเดือน67!H16</f>
        <v>3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13</v>
      </c>
    </row>
    <row r="93" spans="1:16">
      <c r="A93" s="267"/>
      <c r="B93" s="259" t="s">
        <v>387</v>
      </c>
      <c r="C93" s="260">
        <f>C92</f>
        <v>0</v>
      </c>
      <c r="D93" s="260">
        <f>C92+D92</f>
        <v>0</v>
      </c>
      <c r="E93" s="260">
        <f>C92+D92+E92</f>
        <v>3</v>
      </c>
      <c r="F93" s="260">
        <f>C92+D92+E92+F92</f>
        <v>3</v>
      </c>
      <c r="G93" s="260">
        <f>C92+D92+E92+F92+G92</f>
        <v>4</v>
      </c>
      <c r="H93" s="260">
        <f>C92+D92+E92+F92+G92+H92</f>
        <v>10</v>
      </c>
      <c r="I93" s="260">
        <f>C92+D92+E92+F92+G92+H92+I92</f>
        <v>13</v>
      </c>
      <c r="J93" s="260">
        <f>C92+D92+E92+F92+G92+H92+I92+J92</f>
        <v>13</v>
      </c>
      <c r="K93" s="260">
        <f>C92+D92+E92+F92+G92+H92+I92+J92+K92</f>
        <v>13</v>
      </c>
      <c r="L93" s="260">
        <f>C92+D92+E92+F92+G92+H92+I92+J92+K92+L92</f>
        <v>13</v>
      </c>
      <c r="M93" s="260">
        <f>C92+D92+E92+F92+G92+H92+I92+J92+K92+L92+M92</f>
        <v>13</v>
      </c>
      <c r="N93" s="260">
        <f>C92+D92+E92+F92+G92+H92+I92+J92+K92+L92+M92+N92</f>
        <v>13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332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386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382</v>
      </c>
      <c r="C102" s="256">
        <f>รายเดือน67!B17</f>
        <v>7</v>
      </c>
      <c r="D102" s="256">
        <f>รายเดือน67!C17</f>
        <v>8</v>
      </c>
      <c r="E102" s="256">
        <f>รายเดือน67!D17</f>
        <v>21</v>
      </c>
      <c r="F102" s="256">
        <f>รายเดือน67!E17</f>
        <v>14</v>
      </c>
      <c r="G102" s="256">
        <f>รายเดือน67!F17</f>
        <v>4</v>
      </c>
      <c r="H102" s="256">
        <f>รายเดือน67!G17</f>
        <v>17</v>
      </c>
      <c r="I102" s="256">
        <f>รายเดือน67!H17</f>
        <v>9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80</v>
      </c>
    </row>
    <row r="103" spans="1:16">
      <c r="A103" s="267"/>
      <c r="B103" s="259" t="s">
        <v>387</v>
      </c>
      <c r="C103" s="260">
        <f>C102</f>
        <v>7</v>
      </c>
      <c r="D103" s="260">
        <f>C102+D102</f>
        <v>15</v>
      </c>
      <c r="E103" s="260">
        <f>C102+D102+E102</f>
        <v>36</v>
      </c>
      <c r="F103" s="260">
        <f>C102+D102+E102+F102</f>
        <v>50</v>
      </c>
      <c r="G103" s="260">
        <f>C102+D102+E102+F102+G102</f>
        <v>54</v>
      </c>
      <c r="H103" s="260">
        <f>C102+D102+E102+F102+G102+H102</f>
        <v>71</v>
      </c>
      <c r="I103" s="260">
        <f>C102+D102+E102+F102+G102+H102+I102</f>
        <v>80</v>
      </c>
      <c r="J103" s="260">
        <f>C102+D102+E102+F102+G102+H102+I102+J102</f>
        <v>80</v>
      </c>
      <c r="K103" s="260">
        <f>C102+D102+E102+F102+G102+H102+I102+J102+K102</f>
        <v>80</v>
      </c>
      <c r="L103" s="260">
        <f>C102+D102+E102+F102+G102+H102+I102+J102+K102+L102</f>
        <v>80</v>
      </c>
      <c r="M103" s="260">
        <f>C102+D102+E102+F102+G102+H102+I102+J102+K102+L102+M102</f>
        <v>80</v>
      </c>
      <c r="N103" s="260">
        <f>C102+D102+E102+F102+G102+H102+I102+J102+K102+L102+M102+N102</f>
        <v>80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332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386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382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4</v>
      </c>
      <c r="I112" s="256">
        <f>รายเดือน67!H20</f>
        <v>4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13</v>
      </c>
    </row>
    <row r="113" spans="1:16">
      <c r="A113" s="245"/>
      <c r="B113" s="259" t="s">
        <v>387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5</v>
      </c>
      <c r="H113" s="260">
        <f>C112+D112+E112+F112+G112+H112</f>
        <v>9</v>
      </c>
      <c r="I113" s="260">
        <f>C112+D112+E112+F112+G112+H112+I112</f>
        <v>13</v>
      </c>
      <c r="J113" s="260">
        <f>C112+D112+E112+F112+G112+H112+I112+J112</f>
        <v>13</v>
      </c>
      <c r="K113" s="260">
        <f>C112+D112+E112+F112+G112+H112+I112+J112+K112</f>
        <v>13</v>
      </c>
      <c r="L113" s="260">
        <f>C112+D112+E112+F112+G112+H112+I112+J112+K112+L112</f>
        <v>13</v>
      </c>
      <c r="M113" s="260">
        <f>C112+D112+E112+F112+G112+H112+I112+J112+K112+L112+M112</f>
        <v>13</v>
      </c>
      <c r="N113" s="260">
        <f>C112+D112+E112+F112+G112+H112+I112+J112+K112+L112+M112+N112</f>
        <v>13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332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386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382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4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6</v>
      </c>
    </row>
    <row r="123" spans="1:16">
      <c r="A123" s="267"/>
      <c r="B123" s="259" t="s">
        <v>387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6</v>
      </c>
      <c r="J123" s="260">
        <f>C122+D122+E122+F122+G122+H122+I122+J122</f>
        <v>6</v>
      </c>
      <c r="K123" s="260">
        <f>C122+D122+E122+F122+G122+H122+I122+J122+K122</f>
        <v>6</v>
      </c>
      <c r="L123" s="260">
        <f>C122+D122+E122+F122+G122+H122+I122+J122+K122+L122</f>
        <v>6</v>
      </c>
      <c r="M123" s="260">
        <f>C122+D122+E122+F122+G122+H122+I122+J122+K122+L122+M122</f>
        <v>6</v>
      </c>
      <c r="N123" s="260">
        <f>C122+D122+E122+F122+G122+H122+I122+J122+K122+L122+M122+N122</f>
        <v>6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332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386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382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16</v>
      </c>
      <c r="G132" s="256">
        <f>รายเดือน67!F15</f>
        <v>5</v>
      </c>
      <c r="H132" s="256">
        <f>รายเดือน67!G15</f>
        <v>23</v>
      </c>
      <c r="I132" s="256">
        <f>รายเดือน67!H15</f>
        <v>8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73</v>
      </c>
    </row>
    <row r="133" spans="1:16">
      <c r="A133" s="267"/>
      <c r="B133" s="259" t="s">
        <v>387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37</v>
      </c>
      <c r="G133" s="260">
        <f>C132+D132+E132+F132+G132</f>
        <v>42</v>
      </c>
      <c r="H133" s="260">
        <f>C132+D132+E132+F132+G132+H132</f>
        <v>65</v>
      </c>
      <c r="I133" s="260">
        <f>C132+D132+E132+F132+G132+H132+I132</f>
        <v>73</v>
      </c>
      <c r="J133" s="260">
        <f>C132+D132+E132+F132+G132+H132+I132+J132</f>
        <v>73</v>
      </c>
      <c r="K133" s="260">
        <f>C132+D132+E132+F132+G132+H132+I132+J132+K132</f>
        <v>73</v>
      </c>
      <c r="L133" s="260">
        <f>C132+D132+E132+F132+G132+H132+I132+J132+K132+L132</f>
        <v>73</v>
      </c>
      <c r="M133" s="260">
        <f>C132+D132+E132+F132+G132+H132+I132+J132+K132+L132+M132</f>
        <v>73</v>
      </c>
      <c r="N133" s="260">
        <f>C132+D132+E132+F132+G132+H132+I132+J132+K132+L132+M132+N132</f>
        <v>73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332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386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382</v>
      </c>
      <c r="C142" s="256">
        <f>รายเดือน67!B18</f>
        <v>0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2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10</v>
      </c>
    </row>
    <row r="143" spans="1:16">
      <c r="A143" s="267"/>
      <c r="B143" s="259" t="s">
        <v>387</v>
      </c>
      <c r="C143" s="260">
        <f>C142</f>
        <v>0</v>
      </c>
      <c r="D143" s="260">
        <f>C142+D142</f>
        <v>0</v>
      </c>
      <c r="E143" s="260">
        <f>C142+D142+E142</f>
        <v>6</v>
      </c>
      <c r="F143" s="260">
        <f>C142+D142+E142+F142</f>
        <v>8</v>
      </c>
      <c r="G143" s="260">
        <f>C142+D142+E142+F142+G142</f>
        <v>8</v>
      </c>
      <c r="H143" s="260">
        <f>C142+D142+E142+F142+G142+H142</f>
        <v>10</v>
      </c>
      <c r="I143" s="260">
        <f>C142+D142+E142+F142+G142+H142+I142</f>
        <v>10</v>
      </c>
      <c r="J143" s="260">
        <f>C142+D142+E142+F142+G142+H142+I142+J142</f>
        <v>10</v>
      </c>
      <c r="K143" s="260">
        <f>C142+D142+E142+F142+G142+H142+I142+J142+K142</f>
        <v>10</v>
      </c>
      <c r="L143" s="260">
        <f>C142+D142+E142+F142+G142+H142+I142+J142+K142+L142</f>
        <v>10</v>
      </c>
      <c r="M143" s="260">
        <f>C142+D142+E142+F142+G142+H142+I142+J142+K142+L142+M142</f>
        <v>10</v>
      </c>
      <c r="N143" s="260">
        <f>C142+D142+E142+F142+G142+H142+I142+J142+K142+L142+M142+N142</f>
        <v>10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332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386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382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3</v>
      </c>
      <c r="G152" s="256">
        <f>รายเดือน67!F14</f>
        <v>1</v>
      </c>
      <c r="H152" s="256">
        <f>รายเดือน67!G14</f>
        <v>7</v>
      </c>
      <c r="I152" s="256">
        <f>รายเดือน67!H14</f>
        <v>14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30</v>
      </c>
    </row>
    <row r="153" spans="1:16">
      <c r="A153" s="267"/>
      <c r="B153" s="259" t="s">
        <v>387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8</v>
      </c>
      <c r="G153" s="260">
        <f>C152+D152+E152+F152+G152</f>
        <v>9</v>
      </c>
      <c r="H153" s="260">
        <f>C152+D152+E152+F152+G152+H152</f>
        <v>16</v>
      </c>
      <c r="I153" s="260">
        <f>C152+D152+E152+F152+G152+H152+I152</f>
        <v>30</v>
      </c>
      <c r="J153" s="260">
        <f>C152+D152+E152+F152+G152+H152+I152+J152</f>
        <v>30</v>
      </c>
      <c r="K153" s="260">
        <f>C152+D152+E152+F152+G152+H152+I152+J152+K152</f>
        <v>30</v>
      </c>
      <c r="L153" s="260">
        <f>C152+D152+E152+F152+G152+H152+I152+J152+K152+L152</f>
        <v>30</v>
      </c>
      <c r="M153" s="260">
        <f>C152+D152+E152+F152+G152+H152+I152+J152+K152+L152+M152</f>
        <v>30</v>
      </c>
      <c r="N153" s="260">
        <f>C152+D152+E152+F152+G152+H152+I152+J152+K152+L152+M152+N152</f>
        <v>30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332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386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382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2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15</v>
      </c>
    </row>
    <row r="163" spans="1:16">
      <c r="A163" s="267"/>
      <c r="B163" s="259" t="s">
        <v>387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15</v>
      </c>
      <c r="J163" s="260">
        <f>C162+D162+E162+F162+G162+H162+I162+J162</f>
        <v>15</v>
      </c>
      <c r="K163" s="260">
        <f>C162+D162+E162+F162+G162+H162+I162+J162+K162</f>
        <v>15</v>
      </c>
      <c r="L163" s="260">
        <f>C162+D162+E162+F162+G162+H162+I162+J162+K162+L162</f>
        <v>15</v>
      </c>
      <c r="M163" s="260">
        <f>C162+D162+E162+F162+G162+H162+I162+J162+K162+L162+M162</f>
        <v>15</v>
      </c>
      <c r="N163" s="260">
        <f>C162+D162+E162+F162+G162+H162+I162+J162+K162+L162+M162+N162</f>
        <v>15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332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386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382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5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11</v>
      </c>
    </row>
    <row r="173" spans="1:16">
      <c r="A173" s="267"/>
      <c r="B173" s="259" t="s">
        <v>387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11</v>
      </c>
      <c r="J173" s="260">
        <f>C172+D172+E172+F172+G172+H172+I172+J172</f>
        <v>11</v>
      </c>
      <c r="K173" s="260">
        <f>C172+D172+E172+F172+G172+H172+I172+J172+K172</f>
        <v>11</v>
      </c>
      <c r="L173" s="260">
        <f>C172+D172+E172+F172+G172+H172+I172+J172+K172+L172</f>
        <v>11</v>
      </c>
      <c r="M173" s="260">
        <f>C172+D172+E172+F172+G172+H172+I172+J172+K172+L172+M172</f>
        <v>11</v>
      </c>
      <c r="N173" s="260">
        <f>C172+D172+E172+F172+G172+H172+I172+J172+K172+L172+M172+N172</f>
        <v>11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332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386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382</v>
      </c>
      <c r="C182" s="256">
        <f>รายเดือน67!B22</f>
        <v>0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1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387</v>
      </c>
      <c r="C183" s="260">
        <f>C182</f>
        <v>0</v>
      </c>
      <c r="D183" s="260">
        <f>C182+D182</f>
        <v>0</v>
      </c>
      <c r="E183" s="260">
        <f>C182+D182+E182</f>
        <v>1</v>
      </c>
      <c r="F183" s="260">
        <f>C182+D182+E182+F182</f>
        <v>1</v>
      </c>
      <c r="G183" s="260">
        <f>C182+D182+E182+F182+G182</f>
        <v>1</v>
      </c>
      <c r="H183" s="260">
        <f>C182+D182+E182+F182+G182+H182</f>
        <v>1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332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386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382</v>
      </c>
      <c r="C192" s="288">
        <f>รายเดือน67!B23</f>
        <v>0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2</v>
      </c>
      <c r="I192" s="288">
        <f>รายเดือน67!H23</f>
        <v>3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7</v>
      </c>
    </row>
    <row r="193" spans="1:16">
      <c r="A193" s="267"/>
      <c r="B193" s="259" t="s">
        <v>387</v>
      </c>
      <c r="C193" s="260">
        <f>C192</f>
        <v>0</v>
      </c>
      <c r="D193" s="260">
        <f>C192+D192</f>
        <v>1</v>
      </c>
      <c r="E193" s="260">
        <f>C192+D192+E192</f>
        <v>1</v>
      </c>
      <c r="F193" s="260">
        <f>C192+D192+E192+F192</f>
        <v>2</v>
      </c>
      <c r="G193" s="260">
        <f>C192+D192+E192+F192+G192</f>
        <v>2</v>
      </c>
      <c r="H193" s="260">
        <f>C192+D192+E192+F192+G192+H192</f>
        <v>4</v>
      </c>
      <c r="I193" s="260">
        <f>C192+D192+E192+F192+G192+H192+I192</f>
        <v>7</v>
      </c>
      <c r="J193" s="260">
        <f>C192+D192+E192+F192+G192+H192+I192+J192</f>
        <v>7</v>
      </c>
      <c r="K193" s="260">
        <f>C192+D192+E192+F192+G192+H192+I192+J192+K192</f>
        <v>7</v>
      </c>
      <c r="L193" s="260">
        <f>C192+D192+E192+F192+G192+H192+I192+J192+K192+L192</f>
        <v>7</v>
      </c>
      <c r="M193" s="260">
        <f>C192+D192+E192+F192+G192+H192+I192+J192+K192+L192+M192</f>
        <v>7</v>
      </c>
      <c r="N193" s="260">
        <f>C192+D192+E192+F192+G192+H192+I192+J192+K192+L192+M192+N192</f>
        <v>7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332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386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382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1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2</v>
      </c>
    </row>
    <row r="203" spans="1:16">
      <c r="A203" s="267"/>
      <c r="B203" s="259" t="s">
        <v>387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2</v>
      </c>
      <c r="J203" s="260">
        <f>C202+D202+E202+F202+G202+H202+I202+J202</f>
        <v>2</v>
      </c>
      <c r="K203" s="260">
        <f>C202+D202+E202+F202+G202+H202+I202+J202+K202</f>
        <v>2</v>
      </c>
      <c r="L203" s="260">
        <f>C202+D202+E202+F202+G202+H202+I202+J202+K202+L202</f>
        <v>2</v>
      </c>
      <c r="M203" s="260">
        <f>C202+D202+E202+F202+G202+H202+I202+J202+K202+L202+M202</f>
        <v>2</v>
      </c>
      <c r="N203" s="260">
        <f>C202+D202+E202+F202+G202+H202+I202+J202+K202+L202+M202+N202</f>
        <v>2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332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386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382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3</v>
      </c>
      <c r="I212" s="256">
        <f>รายเดือน67!H25</f>
        <v>1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8</v>
      </c>
    </row>
    <row r="213" spans="1:17">
      <c r="A213" s="267"/>
      <c r="B213" s="259" t="s">
        <v>387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7</v>
      </c>
      <c r="I213" s="260">
        <f>C212+D212+E212+F212+G212+H212+I212</f>
        <v>8</v>
      </c>
      <c r="J213" s="260">
        <f>C212+D212+E212+F212+G212+H212+I212+J212</f>
        <v>8</v>
      </c>
      <c r="K213" s="260">
        <f>C212+D212+E212+F212+G212+H212+I212+J212+K212</f>
        <v>8</v>
      </c>
      <c r="L213" s="260">
        <f>C212+D212+E212+F212+G212+H212+I212+J212+K212+L212</f>
        <v>8</v>
      </c>
      <c r="M213" s="260">
        <f>C212+D212+E212+F212+G212+H212+I212+J212+K212+L212+M212</f>
        <v>8</v>
      </c>
      <c r="N213" s="260">
        <f>C212+D212+E212+F212+G212+H212+I212+J212+K212+L212+M212+N212</f>
        <v>8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332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386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382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3</v>
      </c>
      <c r="I222" s="256">
        <f>รายเดือน67!H26</f>
        <v>2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10</v>
      </c>
      <c r="Q222" s="292"/>
    </row>
    <row r="223" spans="1:17">
      <c r="A223" s="267"/>
      <c r="B223" s="259" t="s">
        <v>387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8</v>
      </c>
      <c r="I223" s="260">
        <f>C222+D222+E222+F222+G222+H222+I222</f>
        <v>10</v>
      </c>
      <c r="J223" s="260">
        <f>C222+D222+E222+F222+G222+H222+I222+J222</f>
        <v>10</v>
      </c>
      <c r="K223" s="260">
        <f>C222+D222+E222+F222+G222+H222+I222+J222+K222</f>
        <v>10</v>
      </c>
      <c r="L223" s="260">
        <f>C222+D222+E222+F222+G222+H222+I222+J222+K222+L222</f>
        <v>10</v>
      </c>
      <c r="M223" s="260">
        <f>C222+D222+E222+F222+G222+H222+I222+J222+K222+L222+M222</f>
        <v>10</v>
      </c>
      <c r="N223" s="260">
        <f>C222+D222+E222+F222+G222+H222+I222+J222+K222+L222+M222+N222</f>
        <v>10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8"/>
  <sheetViews>
    <sheetView topLeftCell="D73" zoomScale="80" zoomScaleNormal="80" workbookViewId="0">
      <selection activeCell="D122" sqref="D122"/>
    </sheetView>
  </sheetViews>
  <sheetFormatPr defaultColWidth="9.09765625" defaultRowHeight="18"/>
  <cols>
    <col min="1" max="2" width="9.09765625" style="315"/>
    <col min="3" max="3" width="14.3984375" style="315" customWidth="1"/>
    <col min="4" max="4" width="14.8984375" style="315" bestFit="1" customWidth="1"/>
    <col min="5" max="60" width="9.09765625" style="315"/>
    <col min="61" max="61" width="9.3984375" style="315" bestFit="1" customWidth="1"/>
    <col min="62" max="16384" width="9.09765625" style="315"/>
  </cols>
  <sheetData>
    <row r="1" spans="1:4" ht="26.25">
      <c r="A1" s="314" t="s">
        <v>360</v>
      </c>
    </row>
    <row r="2" spans="1:4">
      <c r="C2" s="316" t="s">
        <v>9</v>
      </c>
      <c r="D2" s="316" t="s">
        <v>13</v>
      </c>
    </row>
    <row r="3" spans="1:4">
      <c r="C3" s="316" t="s">
        <v>32</v>
      </c>
      <c r="D3" s="317">
        <v>109.82563300185049</v>
      </c>
    </row>
    <row r="4" spans="1:4" ht="27.75">
      <c r="C4" s="318" t="s">
        <v>29</v>
      </c>
      <c r="D4" s="319">
        <v>69.993700566948974</v>
      </c>
    </row>
    <row r="5" spans="1:4" ht="27.75">
      <c r="C5" s="318" t="s">
        <v>35</v>
      </c>
      <c r="D5" s="320">
        <v>64.783622700181397</v>
      </c>
    </row>
    <row r="6" spans="1:4">
      <c r="C6" s="316" t="s">
        <v>34</v>
      </c>
      <c r="D6" s="317">
        <v>51.652892561983471</v>
      </c>
    </row>
    <row r="7" spans="1:4">
      <c r="C7" s="316" t="s">
        <v>33</v>
      </c>
      <c r="D7" s="320">
        <v>43.228288592054639</v>
      </c>
    </row>
    <row r="8" spans="1:4" ht="27.75">
      <c r="C8" s="321" t="s">
        <v>63</v>
      </c>
      <c r="D8" s="319">
        <v>43.123894950191904</v>
      </c>
    </row>
    <row r="9" spans="1:4">
      <c r="C9" s="316" t="s">
        <v>58</v>
      </c>
      <c r="D9" s="320">
        <v>39.31660590463936</v>
      </c>
    </row>
    <row r="10" spans="1:4">
      <c r="C10" s="316" t="s">
        <v>62</v>
      </c>
      <c r="D10" s="320">
        <v>32.820512820512818</v>
      </c>
    </row>
    <row r="11" spans="1:4" ht="27.75">
      <c r="C11" s="321" t="s">
        <v>24</v>
      </c>
      <c r="D11" s="319">
        <v>30.314130173927321</v>
      </c>
    </row>
    <row r="12" spans="1:4" ht="27.75">
      <c r="C12" s="321" t="s">
        <v>27</v>
      </c>
      <c r="D12" s="319">
        <v>24.086563403246128</v>
      </c>
    </row>
    <row r="13" spans="1:4">
      <c r="C13" s="316" t="s">
        <v>330</v>
      </c>
      <c r="D13" s="320">
        <v>21.473051320592656</v>
      </c>
    </row>
    <row r="14" spans="1:4">
      <c r="C14" s="316" t="s">
        <v>26</v>
      </c>
      <c r="D14" s="320">
        <v>19.686700227803247</v>
      </c>
    </row>
    <row r="15" spans="1:4">
      <c r="C15" s="316" t="s">
        <v>30</v>
      </c>
      <c r="D15" s="320">
        <v>17.63500956360134</v>
      </c>
    </row>
    <row r="16" spans="1:4">
      <c r="C16" s="316" t="s">
        <v>23</v>
      </c>
      <c r="D16" s="317">
        <v>17.446812877800468</v>
      </c>
    </row>
    <row r="17" spans="1:6" ht="27.75">
      <c r="C17" s="318" t="s">
        <v>60</v>
      </c>
      <c r="D17" s="319">
        <v>15.470297029702971</v>
      </c>
    </row>
    <row r="18" spans="1:6">
      <c r="C18" s="316" t="s">
        <v>31</v>
      </c>
      <c r="D18" s="317">
        <v>11.180679785330948</v>
      </c>
    </row>
    <row r="19" spans="1:6">
      <c r="C19" s="316" t="s">
        <v>28</v>
      </c>
      <c r="D19" s="317">
        <v>10.996354285617615</v>
      </c>
    </row>
    <row r="20" spans="1:6">
      <c r="C20" s="316" t="s">
        <v>61</v>
      </c>
      <c r="D20" s="320">
        <v>7.3086058834277363</v>
      </c>
    </row>
    <row r="21" spans="1:6" ht="27.75">
      <c r="C21" s="318" t="s">
        <v>59</v>
      </c>
      <c r="D21" s="319">
        <v>5.5606528206411436</v>
      </c>
    </row>
    <row r="22" spans="1:6">
      <c r="C22" s="316" t="s">
        <v>25</v>
      </c>
      <c r="D22" s="317">
        <v>4.4675432979404626</v>
      </c>
    </row>
    <row r="24" spans="1:6" ht="30">
      <c r="A24" s="322" t="s">
        <v>69</v>
      </c>
      <c r="C24" s="323"/>
      <c r="D24" s="323" t="s">
        <v>370</v>
      </c>
      <c r="E24" s="323" t="s">
        <v>40</v>
      </c>
      <c r="F24" s="323" t="s">
        <v>13</v>
      </c>
    </row>
    <row r="25" spans="1:6" ht="27.75">
      <c r="A25" s="315" t="s">
        <v>361</v>
      </c>
      <c r="C25" s="324" t="s">
        <v>70</v>
      </c>
      <c r="D25" s="325">
        <v>641883</v>
      </c>
      <c r="E25" s="324">
        <v>216</v>
      </c>
      <c r="F25" s="319">
        <f>E25*100000/D25</f>
        <v>33.650992470590438</v>
      </c>
    </row>
    <row r="26" spans="1:6" ht="27.75">
      <c r="C26" s="324" t="s">
        <v>71</v>
      </c>
      <c r="D26" s="325">
        <v>654130</v>
      </c>
      <c r="E26" s="325">
        <v>182</v>
      </c>
      <c r="F26" s="319">
        <f>E26*100000/D26</f>
        <v>27.823215568770735</v>
      </c>
    </row>
    <row r="27" spans="1:6" ht="27.75">
      <c r="C27" s="326" t="s">
        <v>41</v>
      </c>
      <c r="D27" s="327">
        <f>D25+D26</f>
        <v>1296013</v>
      </c>
      <c r="E27" s="328">
        <f>SUM(E25:E26)</f>
        <v>398</v>
      </c>
      <c r="F27" s="329">
        <f>E27*100000/D27</f>
        <v>30.70956849969869</v>
      </c>
    </row>
    <row r="28" spans="1:6">
      <c r="E28" s="330">
        <f>E26/E25</f>
        <v>0.84259259259259256</v>
      </c>
    </row>
    <row r="34" spans="1:6" ht="27">
      <c r="A34" s="331" t="s">
        <v>44</v>
      </c>
    </row>
    <row r="35" spans="1:6" ht="27.75">
      <c r="C35" s="332"/>
      <c r="D35" s="332" t="s">
        <v>10</v>
      </c>
      <c r="E35" s="332" t="s">
        <v>40</v>
      </c>
      <c r="F35" s="332"/>
    </row>
    <row r="36" spans="1:6" ht="27.75">
      <c r="C36" s="332" t="s">
        <v>44</v>
      </c>
      <c r="D36" s="333"/>
      <c r="E36" s="333" t="s">
        <v>18</v>
      </c>
      <c r="F36" s="332" t="s">
        <v>13</v>
      </c>
    </row>
    <row r="37" spans="1:6" ht="27.75">
      <c r="C37" s="324" t="s">
        <v>45</v>
      </c>
      <c r="D37" s="325">
        <v>53537</v>
      </c>
      <c r="E37" s="324">
        <v>35</v>
      </c>
      <c r="F37" s="319">
        <f>E37*100000/D37</f>
        <v>65.375347890244129</v>
      </c>
    </row>
    <row r="38" spans="1:6" ht="27.75">
      <c r="C38" s="324" t="s">
        <v>46</v>
      </c>
      <c r="D38" s="325">
        <v>66055</v>
      </c>
      <c r="E38" s="324">
        <v>61</v>
      </c>
      <c r="F38" s="319">
        <f t="shared" ref="F38:F43" si="0">E38*100000/D38</f>
        <v>92.347286352282183</v>
      </c>
    </row>
    <row r="39" spans="1:6" ht="27.75">
      <c r="C39" s="324" t="s">
        <v>36</v>
      </c>
      <c r="D39" s="325">
        <v>70853</v>
      </c>
      <c r="E39" s="324">
        <v>114</v>
      </c>
      <c r="F39" s="319">
        <f t="shared" si="0"/>
        <v>160.89650402946947</v>
      </c>
    </row>
    <row r="40" spans="1:6" ht="27.75">
      <c r="C40" s="324" t="s">
        <v>37</v>
      </c>
      <c r="D40" s="325">
        <v>157174</v>
      </c>
      <c r="E40" s="324">
        <v>80</v>
      </c>
      <c r="F40" s="319">
        <f t="shared" si="0"/>
        <v>50.899003652003515</v>
      </c>
    </row>
    <row r="41" spans="1:6" ht="27.75">
      <c r="C41" s="324" t="s">
        <v>38</v>
      </c>
      <c r="D41" s="325">
        <v>382915</v>
      </c>
      <c r="E41" s="324">
        <v>68</v>
      </c>
      <c r="F41" s="319">
        <f t="shared" si="0"/>
        <v>17.758510374365066</v>
      </c>
    </row>
    <row r="42" spans="1:6" ht="27.75">
      <c r="C42" s="324" t="s">
        <v>39</v>
      </c>
      <c r="D42" s="325">
        <v>565479</v>
      </c>
      <c r="E42" s="324">
        <v>40</v>
      </c>
      <c r="F42" s="319">
        <f t="shared" si="0"/>
        <v>7.0736490656593789</v>
      </c>
    </row>
    <row r="43" spans="1:6" ht="27.75">
      <c r="C43" s="334" t="s">
        <v>41</v>
      </c>
      <c r="D43" s="335">
        <f>SUM(D37:D42)</f>
        <v>1296013</v>
      </c>
      <c r="E43" s="335">
        <f>SUM(E37:E42)</f>
        <v>398</v>
      </c>
      <c r="F43" s="319">
        <f t="shared" si="0"/>
        <v>30.70956849969869</v>
      </c>
    </row>
    <row r="48" spans="1:6">
      <c r="A48" s="315" t="s">
        <v>362</v>
      </c>
    </row>
    <row r="49" spans="3:5" ht="27.75">
      <c r="C49" s="336"/>
      <c r="D49" s="337" t="s">
        <v>121</v>
      </c>
      <c r="E49" s="337" t="s">
        <v>122</v>
      </c>
    </row>
    <row r="50" spans="3:5" ht="27.75">
      <c r="C50" s="338" t="s">
        <v>21</v>
      </c>
      <c r="D50" s="324">
        <v>1</v>
      </c>
      <c r="E50" s="324">
        <v>4</v>
      </c>
    </row>
    <row r="51" spans="3:5" ht="27.75">
      <c r="C51" s="318" t="s">
        <v>34</v>
      </c>
      <c r="D51" s="324">
        <v>7</v>
      </c>
      <c r="E51" s="324">
        <v>4</v>
      </c>
    </row>
    <row r="52" spans="3:5" ht="27.75">
      <c r="C52" s="318" t="s">
        <v>31</v>
      </c>
      <c r="D52" s="324">
        <v>0</v>
      </c>
      <c r="E52" s="324">
        <v>3</v>
      </c>
    </row>
    <row r="53" spans="3:5" ht="27.75">
      <c r="C53" s="318" t="s">
        <v>26</v>
      </c>
      <c r="D53" s="324">
        <v>0</v>
      </c>
      <c r="E53" s="324">
        <v>2</v>
      </c>
    </row>
    <row r="54" spans="3:5" ht="27.75">
      <c r="C54" s="318" t="s">
        <v>29</v>
      </c>
      <c r="D54" s="324">
        <v>5</v>
      </c>
      <c r="E54" s="324">
        <v>2</v>
      </c>
    </row>
    <row r="55" spans="3:5" ht="27.75">
      <c r="C55" s="318" t="s">
        <v>63</v>
      </c>
      <c r="D55" s="324">
        <v>0</v>
      </c>
      <c r="E55" s="324">
        <v>2</v>
      </c>
    </row>
    <row r="56" spans="3:5" ht="27.75">
      <c r="C56" s="318" t="s">
        <v>32</v>
      </c>
      <c r="D56" s="324">
        <v>2</v>
      </c>
      <c r="E56" s="324">
        <v>1</v>
      </c>
    </row>
    <row r="57" spans="3:5" ht="27.75">
      <c r="C57" s="318" t="s">
        <v>23</v>
      </c>
      <c r="D57" s="324">
        <v>0</v>
      </c>
      <c r="E57" s="324">
        <v>0</v>
      </c>
    </row>
    <row r="58" spans="3:5" ht="27.75">
      <c r="C58" s="318" t="s">
        <v>24</v>
      </c>
      <c r="D58" s="324">
        <v>0</v>
      </c>
      <c r="E58" s="324">
        <v>0</v>
      </c>
    </row>
    <row r="59" spans="3:5" ht="27.75">
      <c r="C59" s="318" t="s">
        <v>25</v>
      </c>
      <c r="D59" s="324">
        <v>0</v>
      </c>
      <c r="E59" s="324">
        <v>0</v>
      </c>
    </row>
    <row r="60" spans="3:5" ht="27.75">
      <c r="C60" s="318" t="s">
        <v>27</v>
      </c>
      <c r="D60" s="324">
        <v>0</v>
      </c>
      <c r="E60" s="324">
        <v>0</v>
      </c>
    </row>
    <row r="61" spans="3:5" ht="27.75">
      <c r="C61" s="318" t="s">
        <v>28</v>
      </c>
      <c r="D61" s="324">
        <v>0</v>
      </c>
      <c r="E61" s="324">
        <v>0</v>
      </c>
    </row>
    <row r="62" spans="3:5" ht="27.75">
      <c r="C62" s="318" t="s">
        <v>33</v>
      </c>
      <c r="D62" s="324">
        <v>0</v>
      </c>
      <c r="E62" s="324">
        <v>0</v>
      </c>
    </row>
    <row r="63" spans="3:5" ht="27.75">
      <c r="C63" s="318" t="s">
        <v>58</v>
      </c>
      <c r="D63" s="324">
        <v>0</v>
      </c>
      <c r="E63" s="324">
        <v>0</v>
      </c>
    </row>
    <row r="64" spans="3:5" ht="27.75">
      <c r="C64" s="318" t="s">
        <v>30</v>
      </c>
      <c r="D64" s="324">
        <v>0</v>
      </c>
      <c r="E64" s="324">
        <v>0</v>
      </c>
    </row>
    <row r="65" spans="1:54" ht="27.75">
      <c r="C65" s="318" t="s">
        <v>35</v>
      </c>
      <c r="D65" s="324">
        <v>1</v>
      </c>
      <c r="E65" s="324">
        <v>0</v>
      </c>
    </row>
    <row r="66" spans="1:54" ht="27.75">
      <c r="C66" s="318" t="s">
        <v>59</v>
      </c>
      <c r="D66" s="324">
        <v>0</v>
      </c>
      <c r="E66" s="324">
        <v>0</v>
      </c>
    </row>
    <row r="67" spans="1:54" ht="27.75">
      <c r="C67" s="318" t="s">
        <v>60</v>
      </c>
      <c r="D67" s="324">
        <v>0</v>
      </c>
      <c r="E67" s="324">
        <v>0</v>
      </c>
    </row>
    <row r="68" spans="1:54" ht="27.75">
      <c r="C68" s="318" t="s">
        <v>61</v>
      </c>
      <c r="D68" s="324">
        <v>0</v>
      </c>
      <c r="E68" s="324">
        <v>0</v>
      </c>
    </row>
    <row r="69" spans="1:54" ht="27.75">
      <c r="C69" s="318" t="s">
        <v>62</v>
      </c>
      <c r="D69" s="324">
        <v>0</v>
      </c>
      <c r="E69" s="324">
        <v>0</v>
      </c>
    </row>
    <row r="72" spans="1:54" ht="23.25">
      <c r="A72" s="339" t="s">
        <v>363</v>
      </c>
    </row>
    <row r="74" spans="1:54">
      <c r="C74" s="315">
        <v>1</v>
      </c>
      <c r="D74" s="315">
        <v>2</v>
      </c>
      <c r="E74" s="315">
        <v>3</v>
      </c>
      <c r="F74" s="315">
        <v>4</v>
      </c>
      <c r="G74" s="315">
        <v>5</v>
      </c>
      <c r="H74" s="315">
        <v>6</v>
      </c>
      <c r="I74" s="315">
        <v>7</v>
      </c>
      <c r="J74" s="315">
        <v>8</v>
      </c>
      <c r="K74" s="315">
        <v>9</v>
      </c>
      <c r="L74" s="315">
        <v>10</v>
      </c>
      <c r="M74" s="315">
        <v>11</v>
      </c>
      <c r="N74" s="315">
        <v>12</v>
      </c>
      <c r="O74" s="315">
        <v>13</v>
      </c>
      <c r="P74" s="315">
        <v>14</v>
      </c>
      <c r="Q74" s="315">
        <v>15</v>
      </c>
      <c r="R74" s="315">
        <v>16</v>
      </c>
      <c r="S74" s="315">
        <v>17</v>
      </c>
      <c r="T74" s="315">
        <v>18</v>
      </c>
      <c r="U74" s="315">
        <v>19</v>
      </c>
      <c r="V74" s="315">
        <v>20</v>
      </c>
      <c r="W74" s="315">
        <v>21</v>
      </c>
      <c r="X74" s="315">
        <v>22</v>
      </c>
      <c r="Y74" s="315">
        <v>23</v>
      </c>
      <c r="Z74" s="315">
        <v>24</v>
      </c>
      <c r="AA74" s="315">
        <v>25</v>
      </c>
      <c r="AB74" s="315">
        <v>26</v>
      </c>
      <c r="AC74" s="315">
        <v>27</v>
      </c>
      <c r="AD74" s="315">
        <v>28</v>
      </c>
      <c r="AE74" s="315">
        <v>29</v>
      </c>
      <c r="AF74" s="315">
        <v>30</v>
      </c>
      <c r="AG74" s="315">
        <v>31</v>
      </c>
      <c r="AH74" s="315">
        <v>32</v>
      </c>
      <c r="AI74" s="315">
        <v>33</v>
      </c>
      <c r="AJ74" s="315">
        <v>34</v>
      </c>
      <c r="AK74" s="315">
        <v>35</v>
      </c>
      <c r="AL74" s="315">
        <v>36</v>
      </c>
      <c r="AM74" s="315">
        <v>37</v>
      </c>
      <c r="AN74" s="315">
        <v>38</v>
      </c>
      <c r="AO74" s="315">
        <v>39</v>
      </c>
      <c r="AP74" s="315">
        <v>40</v>
      </c>
      <c r="AQ74" s="315">
        <v>41</v>
      </c>
      <c r="AR74" s="315">
        <v>42</v>
      </c>
      <c r="AS74" s="315">
        <v>43</v>
      </c>
      <c r="AT74" s="315">
        <v>44</v>
      </c>
      <c r="AU74" s="315">
        <v>45</v>
      </c>
      <c r="AV74" s="315">
        <v>46</v>
      </c>
      <c r="AW74" s="315">
        <v>47</v>
      </c>
      <c r="AX74" s="315">
        <v>48</v>
      </c>
      <c r="AY74" s="315">
        <v>49</v>
      </c>
      <c r="AZ74" s="315">
        <v>50</v>
      </c>
      <c r="BA74" s="315">
        <v>51</v>
      </c>
      <c r="BB74" s="315">
        <v>52</v>
      </c>
    </row>
    <row r="75" spans="1:54" ht="27.75">
      <c r="B75" s="315" t="s">
        <v>382</v>
      </c>
      <c r="C75" s="298">
        <v>9</v>
      </c>
      <c r="D75" s="298">
        <v>11</v>
      </c>
      <c r="E75" s="298">
        <v>10</v>
      </c>
      <c r="F75" s="298">
        <v>8</v>
      </c>
      <c r="G75" s="298">
        <v>10</v>
      </c>
      <c r="H75" s="298">
        <v>7</v>
      </c>
      <c r="I75" s="298">
        <v>14</v>
      </c>
      <c r="J75" s="298">
        <v>9</v>
      </c>
      <c r="K75" s="298">
        <v>11</v>
      </c>
      <c r="L75" s="298">
        <v>14</v>
      </c>
      <c r="M75" s="298">
        <v>17</v>
      </c>
      <c r="N75" s="298">
        <v>14</v>
      </c>
      <c r="O75" s="298">
        <v>11</v>
      </c>
      <c r="P75" s="298">
        <v>15</v>
      </c>
      <c r="Q75" s="298">
        <v>16</v>
      </c>
      <c r="R75" s="298">
        <v>22</v>
      </c>
      <c r="S75" s="299">
        <v>12</v>
      </c>
      <c r="T75" s="299">
        <v>5</v>
      </c>
      <c r="U75" s="299">
        <v>10</v>
      </c>
      <c r="V75" s="299">
        <v>4</v>
      </c>
      <c r="W75" s="299">
        <v>3</v>
      </c>
      <c r="X75" s="299">
        <v>4</v>
      </c>
      <c r="Y75" s="340">
        <v>14</v>
      </c>
      <c r="Z75" s="340">
        <v>26</v>
      </c>
      <c r="AA75" s="340">
        <v>35</v>
      </c>
      <c r="AB75" s="340">
        <v>19</v>
      </c>
      <c r="AC75" s="340">
        <v>34</v>
      </c>
      <c r="AD75" s="340">
        <v>16</v>
      </c>
      <c r="AE75" s="340">
        <v>18</v>
      </c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340"/>
      <c r="AQ75" s="340"/>
      <c r="AR75" s="340"/>
      <c r="AS75" s="341"/>
      <c r="AT75" s="341"/>
      <c r="AU75" s="341"/>
      <c r="AV75" s="341"/>
      <c r="AW75" s="341"/>
      <c r="AX75" s="341"/>
      <c r="AY75" s="341"/>
      <c r="AZ75" s="342"/>
      <c r="BA75" s="341"/>
    </row>
    <row r="76" spans="1:54" ht="19.5">
      <c r="B76" s="315" t="s">
        <v>332</v>
      </c>
      <c r="C76" s="340">
        <v>2</v>
      </c>
      <c r="D76" s="340">
        <v>1</v>
      </c>
      <c r="E76" s="340">
        <v>2</v>
      </c>
      <c r="F76" s="340">
        <v>2</v>
      </c>
      <c r="G76" s="340">
        <v>2</v>
      </c>
      <c r="H76" s="340">
        <v>2</v>
      </c>
      <c r="I76" s="340">
        <v>8</v>
      </c>
      <c r="J76" s="340">
        <v>5</v>
      </c>
      <c r="K76" s="340">
        <v>2</v>
      </c>
      <c r="L76" s="340">
        <v>5</v>
      </c>
      <c r="M76" s="340">
        <v>4</v>
      </c>
      <c r="N76" s="340">
        <v>11</v>
      </c>
      <c r="O76" s="340">
        <v>5</v>
      </c>
      <c r="P76" s="340">
        <v>10</v>
      </c>
      <c r="Q76" s="340">
        <v>10</v>
      </c>
      <c r="R76" s="340">
        <v>7</v>
      </c>
      <c r="S76" s="340">
        <v>7</v>
      </c>
      <c r="T76" s="340">
        <v>6</v>
      </c>
      <c r="U76" s="340">
        <v>6</v>
      </c>
      <c r="V76" s="340">
        <v>12</v>
      </c>
      <c r="W76" s="340">
        <v>12</v>
      </c>
      <c r="X76" s="340">
        <v>10</v>
      </c>
      <c r="Y76" s="340">
        <v>22</v>
      </c>
      <c r="Z76" s="340">
        <v>29</v>
      </c>
      <c r="AA76" s="340">
        <v>63</v>
      </c>
      <c r="AB76" s="340">
        <v>68</v>
      </c>
      <c r="AC76" s="340">
        <v>88</v>
      </c>
      <c r="AD76" s="340">
        <v>124</v>
      </c>
      <c r="AE76" s="340">
        <v>93</v>
      </c>
      <c r="AF76" s="340">
        <v>123</v>
      </c>
      <c r="AG76" s="340">
        <v>104</v>
      </c>
      <c r="AH76" s="340">
        <v>94</v>
      </c>
      <c r="AI76" s="340">
        <v>109</v>
      </c>
      <c r="AJ76" s="340">
        <v>75</v>
      </c>
      <c r="AK76" s="340">
        <v>99</v>
      </c>
      <c r="AL76" s="340">
        <v>73</v>
      </c>
      <c r="AM76" s="340">
        <v>78</v>
      </c>
      <c r="AN76" s="340">
        <v>86</v>
      </c>
      <c r="AO76" s="340">
        <v>48</v>
      </c>
      <c r="AP76" s="340">
        <v>69</v>
      </c>
      <c r="AQ76" s="340">
        <v>41</v>
      </c>
      <c r="AR76" s="340">
        <v>27</v>
      </c>
      <c r="AS76" s="341">
        <v>17</v>
      </c>
      <c r="AT76" s="341">
        <v>12</v>
      </c>
      <c r="AU76" s="341">
        <v>9</v>
      </c>
      <c r="AV76" s="341">
        <v>11</v>
      </c>
      <c r="AW76" s="341">
        <v>13</v>
      </c>
      <c r="AX76" s="341">
        <v>11</v>
      </c>
      <c r="AY76" s="341">
        <v>6</v>
      </c>
      <c r="AZ76" s="342">
        <v>1</v>
      </c>
      <c r="BA76" s="341">
        <v>2</v>
      </c>
      <c r="BB76" s="315">
        <v>5</v>
      </c>
    </row>
    <row r="77" spans="1:54" ht="19.5">
      <c r="B77" s="315" t="s">
        <v>364</v>
      </c>
      <c r="C77" s="343">
        <v>6</v>
      </c>
      <c r="D77" s="343">
        <v>2</v>
      </c>
      <c r="E77" s="343">
        <v>6</v>
      </c>
      <c r="F77" s="343">
        <v>6</v>
      </c>
      <c r="G77" s="343">
        <v>2</v>
      </c>
      <c r="H77" s="343">
        <v>5</v>
      </c>
      <c r="I77" s="343">
        <v>8</v>
      </c>
      <c r="J77" s="343">
        <v>5</v>
      </c>
      <c r="K77" s="343">
        <v>2</v>
      </c>
      <c r="L77" s="343">
        <v>5</v>
      </c>
      <c r="M77" s="343">
        <v>4</v>
      </c>
      <c r="N77" s="343">
        <v>11</v>
      </c>
      <c r="O77" s="343">
        <v>5</v>
      </c>
      <c r="P77" s="343">
        <v>10</v>
      </c>
      <c r="Q77" s="343">
        <v>10</v>
      </c>
      <c r="R77" s="343">
        <v>7</v>
      </c>
      <c r="S77" s="343">
        <v>7</v>
      </c>
      <c r="T77" s="343">
        <v>6</v>
      </c>
      <c r="U77" s="343">
        <v>6</v>
      </c>
      <c r="V77" s="343">
        <v>12</v>
      </c>
      <c r="W77" s="343">
        <v>12</v>
      </c>
      <c r="X77" s="343">
        <v>19</v>
      </c>
      <c r="Y77" s="343">
        <v>45</v>
      </c>
      <c r="Z77" s="343">
        <v>38</v>
      </c>
      <c r="AA77" s="343">
        <v>47</v>
      </c>
      <c r="AB77" s="343">
        <v>68</v>
      </c>
      <c r="AC77" s="343">
        <v>75</v>
      </c>
      <c r="AD77" s="343">
        <v>85</v>
      </c>
      <c r="AE77" s="343">
        <v>92</v>
      </c>
      <c r="AF77" s="343">
        <v>68</v>
      </c>
      <c r="AG77" s="343">
        <v>60</v>
      </c>
      <c r="AH77" s="343">
        <v>66</v>
      </c>
      <c r="AI77" s="343">
        <v>83</v>
      </c>
      <c r="AJ77" s="343">
        <v>52</v>
      </c>
      <c r="AK77" s="343">
        <v>71</v>
      </c>
      <c r="AL77" s="343">
        <v>56</v>
      </c>
      <c r="AM77" s="343">
        <v>39</v>
      </c>
      <c r="AN77" s="343">
        <v>34</v>
      </c>
      <c r="AO77" s="343">
        <v>25</v>
      </c>
      <c r="AP77" s="343">
        <v>14</v>
      </c>
      <c r="AQ77" s="343">
        <v>13</v>
      </c>
      <c r="AR77" s="343">
        <v>13</v>
      </c>
      <c r="AS77" s="343">
        <v>14</v>
      </c>
      <c r="AT77" s="343">
        <v>11</v>
      </c>
      <c r="AU77" s="343">
        <v>9</v>
      </c>
      <c r="AV77" s="343">
        <v>6</v>
      </c>
      <c r="AW77" s="343">
        <v>8</v>
      </c>
      <c r="AX77" s="343">
        <v>5</v>
      </c>
      <c r="AY77" s="343">
        <v>6</v>
      </c>
      <c r="AZ77" s="343">
        <v>1</v>
      </c>
      <c r="BA77" s="344">
        <v>2</v>
      </c>
      <c r="BB77" s="343">
        <v>3</v>
      </c>
    </row>
    <row r="94" spans="1:4" ht="27.75">
      <c r="A94" s="345" t="s">
        <v>365</v>
      </c>
    </row>
    <row r="95" spans="1:4">
      <c r="B95" s="315" t="s">
        <v>367</v>
      </c>
      <c r="C95" s="315" t="s">
        <v>40</v>
      </c>
      <c r="D95" s="315" t="s">
        <v>368</v>
      </c>
    </row>
    <row r="96" spans="1:4">
      <c r="B96" s="346" t="s">
        <v>334</v>
      </c>
      <c r="C96" s="315">
        <v>129</v>
      </c>
      <c r="D96" s="347">
        <f>C96*100/C98</f>
        <v>32.412060301507537</v>
      </c>
    </row>
    <row r="97" spans="1:5">
      <c r="B97" s="346" t="s">
        <v>366</v>
      </c>
      <c r="C97" s="315">
        <v>269</v>
      </c>
      <c r="D97" s="347">
        <f>C97*100/C98</f>
        <v>67.587939698492463</v>
      </c>
    </row>
    <row r="98" spans="1:5">
      <c r="B98" s="348" t="s">
        <v>349</v>
      </c>
      <c r="C98" s="349">
        <f>SUM(C96:C97)</f>
        <v>398</v>
      </c>
    </row>
    <row r="106" spans="1:5" ht="27.75">
      <c r="A106" s="345" t="s">
        <v>353</v>
      </c>
    </row>
    <row r="107" spans="1:5">
      <c r="C107" s="315" t="s">
        <v>353</v>
      </c>
      <c r="D107" s="315" t="s">
        <v>40</v>
      </c>
      <c r="E107" s="315" t="s">
        <v>68</v>
      </c>
    </row>
    <row r="108" spans="1:5">
      <c r="C108" s="315" t="s">
        <v>371</v>
      </c>
      <c r="D108" s="315">
        <v>192</v>
      </c>
      <c r="E108" s="330">
        <f>D108*100/D118</f>
        <v>48.241206030150757</v>
      </c>
    </row>
    <row r="109" spans="1:5">
      <c r="C109" s="315" t="s">
        <v>354</v>
      </c>
      <c r="D109" s="315">
        <v>109</v>
      </c>
      <c r="E109" s="330">
        <f>D109*100/D118</f>
        <v>27.386934673366834</v>
      </c>
    </row>
    <row r="110" spans="1:5">
      <c r="C110" s="315" t="s">
        <v>355</v>
      </c>
      <c r="D110" s="315">
        <v>39</v>
      </c>
      <c r="E110" s="330">
        <f>D110*100/D118</f>
        <v>9.7989949748743719</v>
      </c>
    </row>
    <row r="111" spans="1:5">
      <c r="C111" s="315" t="s">
        <v>336</v>
      </c>
      <c r="D111" s="315">
        <v>21</v>
      </c>
      <c r="E111" s="330">
        <f>D111*100/D118</f>
        <v>5.2763819095477391</v>
      </c>
    </row>
    <row r="112" spans="1:5">
      <c r="C112" s="315" t="s">
        <v>357</v>
      </c>
      <c r="D112" s="315">
        <v>18</v>
      </c>
      <c r="E112" s="330">
        <f>D112*100/D118</f>
        <v>4.5226130653266328</v>
      </c>
    </row>
    <row r="113" spans="3:5">
      <c r="C113" s="315" t="s">
        <v>358</v>
      </c>
      <c r="D113" s="315">
        <v>10</v>
      </c>
      <c r="E113" s="330">
        <f>D113*100/D118</f>
        <v>2.512562814070352</v>
      </c>
    </row>
    <row r="114" spans="3:5">
      <c r="C114" s="315" t="s">
        <v>356</v>
      </c>
      <c r="D114" s="315">
        <v>3</v>
      </c>
      <c r="E114" s="330">
        <f>D114*100/D118</f>
        <v>0.75376884422110557</v>
      </c>
    </row>
    <row r="115" spans="3:5">
      <c r="C115" s="315" t="s">
        <v>451</v>
      </c>
      <c r="D115" s="315">
        <v>3</v>
      </c>
      <c r="E115" s="330">
        <f>D115*100/D118</f>
        <v>0.75376884422110557</v>
      </c>
    </row>
    <row r="116" spans="3:5">
      <c r="C116" s="350" t="s">
        <v>359</v>
      </c>
      <c r="D116" s="351">
        <v>2</v>
      </c>
      <c r="E116" s="330">
        <f>D116*100/D118</f>
        <v>0.50251256281407031</v>
      </c>
    </row>
    <row r="117" spans="3:5">
      <c r="C117" s="315" t="s">
        <v>522</v>
      </c>
      <c r="D117" s="315">
        <v>1</v>
      </c>
      <c r="E117" s="330">
        <f>D117*100/D118</f>
        <v>0.25125628140703515</v>
      </c>
    </row>
    <row r="118" spans="3:5">
      <c r="C118" s="315" t="s">
        <v>41</v>
      </c>
      <c r="D118" s="315">
        <f>SUM(D108:D117)</f>
        <v>398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6"/>
  <sheetViews>
    <sheetView topLeftCell="A67" workbookViewId="0">
      <selection activeCell="B91" sqref="B91"/>
    </sheetView>
  </sheetViews>
  <sheetFormatPr defaultRowHeight="20.25"/>
  <cols>
    <col min="2" max="2" width="14.8984375" customWidth="1"/>
  </cols>
  <sheetData>
    <row r="1" spans="1:8">
      <c r="B1" s="394" t="s">
        <v>698</v>
      </c>
    </row>
    <row r="2" spans="1:8">
      <c r="B2" s="394" t="s">
        <v>699</v>
      </c>
    </row>
    <row r="3" spans="1:8">
      <c r="B3" s="395" t="s">
        <v>700</v>
      </c>
      <c r="C3" s="395" t="s">
        <v>701</v>
      </c>
      <c r="D3" s="395" t="s">
        <v>701</v>
      </c>
      <c r="E3" s="395" t="s">
        <v>702</v>
      </c>
      <c r="F3" s="395" t="s">
        <v>703</v>
      </c>
      <c r="G3" s="395" t="s">
        <v>704</v>
      </c>
      <c r="H3" s="395" t="s">
        <v>40</v>
      </c>
    </row>
    <row r="4" spans="1:8" hidden="1">
      <c r="B4" s="395" t="s">
        <v>705</v>
      </c>
      <c r="C4" s="395">
        <v>50127</v>
      </c>
      <c r="D4" s="395">
        <v>38</v>
      </c>
      <c r="E4" s="395">
        <v>75.87</v>
      </c>
      <c r="F4" s="395">
        <v>0.06</v>
      </c>
      <c r="G4" s="395">
        <v>0.08</v>
      </c>
      <c r="H4" s="395">
        <v>66071545</v>
      </c>
    </row>
    <row r="5" spans="1:8" hidden="1">
      <c r="B5" s="395" t="s">
        <v>706</v>
      </c>
      <c r="C5" s="395">
        <v>13532</v>
      </c>
      <c r="D5" s="395">
        <v>4</v>
      </c>
      <c r="E5" s="395">
        <v>113.15</v>
      </c>
      <c r="F5" s="395">
        <v>0.03</v>
      </c>
      <c r="G5" s="395">
        <v>0.03</v>
      </c>
      <c r="H5" s="395">
        <v>11959102</v>
      </c>
    </row>
    <row r="6" spans="1:8" hidden="1">
      <c r="B6" s="395" t="s">
        <v>707</v>
      </c>
      <c r="C6" s="395">
        <v>8908</v>
      </c>
      <c r="D6" s="395">
        <v>2</v>
      </c>
      <c r="E6" s="395">
        <v>152.08000000000001</v>
      </c>
      <c r="F6" s="395">
        <v>0.03</v>
      </c>
      <c r="G6" s="395">
        <v>0.02</v>
      </c>
      <c r="H6" s="395">
        <v>5857413</v>
      </c>
    </row>
    <row r="7" spans="1:8">
      <c r="B7" s="395" t="s">
        <v>714</v>
      </c>
      <c r="C7" s="395">
        <v>4579</v>
      </c>
      <c r="D7" s="395">
        <v>0</v>
      </c>
      <c r="E7" s="395">
        <v>352.42</v>
      </c>
      <c r="F7" s="395">
        <v>0</v>
      </c>
      <c r="G7" s="395">
        <v>0</v>
      </c>
      <c r="H7" s="395">
        <v>1299306</v>
      </c>
    </row>
    <row r="8" spans="1:8">
      <c r="A8">
        <v>1</v>
      </c>
      <c r="B8" s="395" t="s">
        <v>786</v>
      </c>
      <c r="C8" s="395">
        <v>1361</v>
      </c>
      <c r="D8" s="395">
        <v>0</v>
      </c>
      <c r="E8" s="395">
        <v>323.47000000000003</v>
      </c>
      <c r="F8" s="395">
        <v>0</v>
      </c>
      <c r="G8" s="395">
        <v>0</v>
      </c>
      <c r="H8" s="395">
        <v>420746</v>
      </c>
    </row>
    <row r="9" spans="1:8">
      <c r="A9">
        <v>2</v>
      </c>
      <c r="B9" s="395" t="s">
        <v>715</v>
      </c>
      <c r="C9" s="395">
        <v>741</v>
      </c>
      <c r="D9" s="395">
        <v>0</v>
      </c>
      <c r="E9" s="395">
        <v>257.99</v>
      </c>
      <c r="F9" s="395">
        <v>0</v>
      </c>
      <c r="G9" s="395">
        <v>0</v>
      </c>
      <c r="H9" s="395">
        <v>287215</v>
      </c>
    </row>
    <row r="10" spans="1:8">
      <c r="A10">
        <v>3</v>
      </c>
      <c r="B10" s="395" t="s">
        <v>712</v>
      </c>
      <c r="C10" s="395">
        <v>1078</v>
      </c>
      <c r="D10" s="395">
        <v>1</v>
      </c>
      <c r="E10" s="395">
        <v>227.6</v>
      </c>
      <c r="F10" s="395">
        <v>0.21</v>
      </c>
      <c r="G10" s="395">
        <v>0.09</v>
      </c>
      <c r="H10" s="395">
        <v>473630</v>
      </c>
    </row>
    <row r="11" spans="1:8">
      <c r="A11">
        <v>4</v>
      </c>
      <c r="B11" s="395" t="s">
        <v>787</v>
      </c>
      <c r="C11" s="395">
        <v>2071</v>
      </c>
      <c r="D11" s="395">
        <v>0</v>
      </c>
      <c r="E11" s="395">
        <v>192.7</v>
      </c>
      <c r="F11" s="395">
        <v>0</v>
      </c>
      <c r="G11" s="395">
        <v>0</v>
      </c>
      <c r="H11" s="395">
        <v>1074726</v>
      </c>
    </row>
    <row r="12" spans="1:8">
      <c r="A12">
        <v>5</v>
      </c>
      <c r="B12" s="395" t="s">
        <v>709</v>
      </c>
      <c r="C12" s="395">
        <v>725</v>
      </c>
      <c r="D12" s="395">
        <v>0</v>
      </c>
      <c r="E12" s="395">
        <v>181.71</v>
      </c>
      <c r="F12" s="395">
        <v>0</v>
      </c>
      <c r="G12" s="395">
        <v>0</v>
      </c>
      <c r="H12" s="395">
        <v>398998</v>
      </c>
    </row>
    <row r="13" spans="1:8">
      <c r="A13">
        <v>6</v>
      </c>
      <c r="B13" s="396" t="s">
        <v>764</v>
      </c>
      <c r="C13" s="395">
        <v>665</v>
      </c>
      <c r="D13" s="395">
        <v>0</v>
      </c>
      <c r="E13" s="395">
        <v>157.91999999999999</v>
      </c>
      <c r="F13" s="395">
        <v>0</v>
      </c>
      <c r="G13" s="395">
        <v>0</v>
      </c>
      <c r="H13" s="395">
        <v>421086</v>
      </c>
    </row>
    <row r="14" spans="1:8">
      <c r="A14">
        <v>7</v>
      </c>
      <c r="B14" s="395" t="s">
        <v>794</v>
      </c>
      <c r="C14" s="395">
        <v>807</v>
      </c>
      <c r="D14" s="395">
        <v>0</v>
      </c>
      <c r="E14" s="395">
        <v>154.86000000000001</v>
      </c>
      <c r="F14" s="395">
        <v>0</v>
      </c>
      <c r="G14" s="395">
        <v>0</v>
      </c>
      <c r="H14" s="395">
        <v>521109</v>
      </c>
    </row>
    <row r="15" spans="1:8" hidden="1">
      <c r="B15" s="395" t="s">
        <v>790</v>
      </c>
      <c r="C15" s="395">
        <v>5564</v>
      </c>
      <c r="D15" s="395">
        <v>3</v>
      </c>
      <c r="E15" s="395">
        <v>110.94</v>
      </c>
      <c r="F15" s="395">
        <v>0.06</v>
      </c>
      <c r="G15" s="395">
        <v>0.05</v>
      </c>
      <c r="H15" s="395">
        <v>5015209</v>
      </c>
    </row>
    <row r="16" spans="1:8">
      <c r="A16">
        <v>8</v>
      </c>
      <c r="B16" s="395" t="s">
        <v>791</v>
      </c>
      <c r="C16" s="395">
        <v>2188</v>
      </c>
      <c r="D16" s="395">
        <v>2</v>
      </c>
      <c r="E16" s="395">
        <v>152.85</v>
      </c>
      <c r="F16" s="395">
        <v>0.14000000000000001</v>
      </c>
      <c r="G16" s="395">
        <v>0.09</v>
      </c>
      <c r="H16" s="395">
        <v>1431512</v>
      </c>
    </row>
    <row r="17" spans="1:8">
      <c r="A17">
        <v>9</v>
      </c>
      <c r="B17" s="395" t="s">
        <v>750</v>
      </c>
      <c r="C17" s="395">
        <v>2209</v>
      </c>
      <c r="D17" s="395">
        <v>2</v>
      </c>
      <c r="E17" s="395">
        <v>137.51</v>
      </c>
      <c r="F17" s="395">
        <v>0.12</v>
      </c>
      <c r="G17" s="395">
        <v>0.09</v>
      </c>
      <c r="H17" s="395">
        <v>1606412</v>
      </c>
    </row>
    <row r="18" spans="1:8">
      <c r="A18">
        <v>10</v>
      </c>
      <c r="B18" s="395" t="s">
        <v>746</v>
      </c>
      <c r="C18" s="395">
        <v>607</v>
      </c>
      <c r="D18" s="395">
        <v>0</v>
      </c>
      <c r="E18" s="395">
        <v>125.59</v>
      </c>
      <c r="F18" s="395">
        <v>0</v>
      </c>
      <c r="G18" s="395">
        <v>0</v>
      </c>
      <c r="H18" s="395">
        <v>483305</v>
      </c>
    </row>
    <row r="19" spans="1:8">
      <c r="A19">
        <v>11</v>
      </c>
      <c r="B19" s="396" t="s">
        <v>767</v>
      </c>
      <c r="C19" s="395">
        <v>746</v>
      </c>
      <c r="D19" s="395">
        <v>0</v>
      </c>
      <c r="E19" s="395">
        <v>117.25</v>
      </c>
      <c r="F19" s="395">
        <v>0</v>
      </c>
      <c r="G19" s="395">
        <v>0</v>
      </c>
      <c r="H19" s="395">
        <v>636242</v>
      </c>
    </row>
    <row r="20" spans="1:8">
      <c r="A20">
        <v>12</v>
      </c>
      <c r="B20" s="395" t="s">
        <v>751</v>
      </c>
      <c r="C20" s="395">
        <v>873</v>
      </c>
      <c r="D20" s="395">
        <v>0</v>
      </c>
      <c r="E20" s="395">
        <v>114.07</v>
      </c>
      <c r="F20" s="395">
        <v>0</v>
      </c>
      <c r="G20" s="395">
        <v>0</v>
      </c>
      <c r="H20" s="395">
        <v>765287</v>
      </c>
    </row>
    <row r="21" spans="1:8" hidden="1">
      <c r="B21" s="395" t="s">
        <v>716</v>
      </c>
      <c r="C21" s="395">
        <v>2917</v>
      </c>
      <c r="D21" s="395">
        <v>1</v>
      </c>
      <c r="E21" s="395">
        <v>82.81</v>
      </c>
      <c r="F21" s="395">
        <v>0.03</v>
      </c>
      <c r="G21" s="395">
        <v>0.03</v>
      </c>
      <c r="H21" s="395">
        <v>3522489</v>
      </c>
    </row>
    <row r="22" spans="1:8">
      <c r="A22">
        <v>13</v>
      </c>
      <c r="B22" s="395" t="s">
        <v>796</v>
      </c>
      <c r="C22" s="395">
        <v>623</v>
      </c>
      <c r="D22" s="395">
        <v>1</v>
      </c>
      <c r="E22" s="395">
        <v>113.7</v>
      </c>
      <c r="F22" s="395">
        <v>0.18</v>
      </c>
      <c r="G22" s="395">
        <v>0.16</v>
      </c>
      <c r="H22" s="395">
        <v>547930</v>
      </c>
    </row>
    <row r="23" spans="1:8">
      <c r="A23">
        <v>14</v>
      </c>
      <c r="B23" s="395" t="s">
        <v>795</v>
      </c>
      <c r="C23" s="395">
        <v>812</v>
      </c>
      <c r="D23" s="395">
        <v>0</v>
      </c>
      <c r="E23" s="395">
        <v>110.47</v>
      </c>
      <c r="F23" s="395">
        <v>0</v>
      </c>
      <c r="G23" s="395">
        <v>0</v>
      </c>
      <c r="H23" s="395">
        <v>735017</v>
      </c>
    </row>
    <row r="24" spans="1:8">
      <c r="A24">
        <v>15</v>
      </c>
      <c r="B24" s="395" t="s">
        <v>785</v>
      </c>
      <c r="C24" s="395">
        <v>275</v>
      </c>
      <c r="D24" s="395">
        <v>0</v>
      </c>
      <c r="E24" s="395">
        <v>102.9</v>
      </c>
      <c r="F24" s="395">
        <v>0</v>
      </c>
      <c r="G24" s="395">
        <v>0</v>
      </c>
      <c r="H24" s="395">
        <v>267250</v>
      </c>
    </row>
    <row r="25" spans="1:8">
      <c r="A25">
        <v>16</v>
      </c>
      <c r="B25" s="395" t="s">
        <v>713</v>
      </c>
      <c r="C25" s="395">
        <v>469</v>
      </c>
      <c r="D25" s="395">
        <v>0</v>
      </c>
      <c r="E25" s="395">
        <v>101.99</v>
      </c>
      <c r="F25" s="395">
        <v>0</v>
      </c>
      <c r="G25" s="395">
        <v>0</v>
      </c>
      <c r="H25" s="395">
        <v>459858</v>
      </c>
    </row>
    <row r="26" spans="1:8">
      <c r="A26">
        <v>17</v>
      </c>
      <c r="B26" s="395" t="s">
        <v>742</v>
      </c>
      <c r="C26" s="395">
        <v>820</v>
      </c>
      <c r="D26" s="395">
        <v>2</v>
      </c>
      <c r="E26" s="395">
        <v>98.97</v>
      </c>
      <c r="F26" s="395">
        <v>0.24</v>
      </c>
      <c r="G26" s="395">
        <v>0.24</v>
      </c>
      <c r="H26" s="395">
        <v>828542</v>
      </c>
    </row>
    <row r="27" spans="1:8" hidden="1">
      <c r="B27" s="395" t="s">
        <v>728</v>
      </c>
      <c r="C27" s="395">
        <v>15934</v>
      </c>
      <c r="D27" s="395">
        <v>19</v>
      </c>
      <c r="E27" s="395">
        <v>69.709999999999994</v>
      </c>
      <c r="F27" s="395">
        <v>0.08</v>
      </c>
      <c r="G27" s="395">
        <v>0.12</v>
      </c>
      <c r="H27" s="395">
        <v>22858243</v>
      </c>
    </row>
    <row r="28" spans="1:8">
      <c r="A28">
        <v>18</v>
      </c>
      <c r="B28" s="395" t="s">
        <v>744</v>
      </c>
      <c r="C28" s="395">
        <v>577</v>
      </c>
      <c r="D28" s="395">
        <v>0</v>
      </c>
      <c r="E28" s="395">
        <v>97.68</v>
      </c>
      <c r="F28" s="395">
        <v>0</v>
      </c>
      <c r="G28" s="395">
        <v>0</v>
      </c>
      <c r="H28" s="395">
        <v>590730</v>
      </c>
    </row>
    <row r="29" spans="1:8" hidden="1">
      <c r="B29" s="395" t="s">
        <v>739</v>
      </c>
      <c r="C29" s="395">
        <v>4403</v>
      </c>
      <c r="D29" s="395">
        <v>5</v>
      </c>
      <c r="E29" s="395">
        <v>82.66</v>
      </c>
      <c r="F29" s="395">
        <v>0.09</v>
      </c>
      <c r="G29" s="395">
        <v>0.11</v>
      </c>
      <c r="H29" s="395">
        <v>5326695</v>
      </c>
    </row>
    <row r="30" spans="1:8">
      <c r="A30">
        <v>19</v>
      </c>
      <c r="B30" s="396" t="s">
        <v>778</v>
      </c>
      <c r="C30" s="395">
        <v>1810</v>
      </c>
      <c r="D30" s="395">
        <v>2</v>
      </c>
      <c r="E30" s="395">
        <v>96.81</v>
      </c>
      <c r="F30" s="395">
        <v>0.11</v>
      </c>
      <c r="G30" s="395">
        <v>0.11</v>
      </c>
      <c r="H30" s="395">
        <v>1869708</v>
      </c>
    </row>
    <row r="31" spans="1:8">
      <c r="A31">
        <v>20</v>
      </c>
      <c r="B31" s="395" t="s">
        <v>720</v>
      </c>
      <c r="C31" s="395">
        <v>786</v>
      </c>
      <c r="D31" s="395">
        <v>0</v>
      </c>
      <c r="E31" s="395">
        <v>93.23</v>
      </c>
      <c r="F31" s="395">
        <v>0</v>
      </c>
      <c r="G31" s="395">
        <v>0</v>
      </c>
      <c r="H31" s="395">
        <v>843111</v>
      </c>
    </row>
    <row r="32" spans="1:8">
      <c r="A32">
        <v>21</v>
      </c>
      <c r="B32" s="395" t="s">
        <v>723</v>
      </c>
      <c r="C32" s="395">
        <v>288</v>
      </c>
      <c r="D32" s="395">
        <v>0</v>
      </c>
      <c r="E32" s="395">
        <v>90.78</v>
      </c>
      <c r="F32" s="395">
        <v>0</v>
      </c>
      <c r="G32" s="395">
        <v>0</v>
      </c>
      <c r="H32" s="395">
        <v>317263</v>
      </c>
    </row>
    <row r="33" spans="1:8">
      <c r="A33">
        <v>22</v>
      </c>
      <c r="B33" s="395" t="s">
        <v>745</v>
      </c>
      <c r="C33" s="395">
        <v>167</v>
      </c>
      <c r="D33" s="395">
        <v>1</v>
      </c>
      <c r="E33" s="395">
        <v>88.49</v>
      </c>
      <c r="F33" s="395">
        <v>0.53</v>
      </c>
      <c r="G33" s="395">
        <v>0.6</v>
      </c>
      <c r="H33" s="395">
        <v>188723</v>
      </c>
    </row>
    <row r="34" spans="1:8">
      <c r="A34">
        <v>23</v>
      </c>
      <c r="B34" s="395" t="s">
        <v>721</v>
      </c>
      <c r="C34" s="395">
        <v>851</v>
      </c>
      <c r="D34" s="395">
        <v>1</v>
      </c>
      <c r="E34" s="395">
        <v>87.7</v>
      </c>
      <c r="F34" s="395">
        <v>0.1</v>
      </c>
      <c r="G34" s="395">
        <v>0.12</v>
      </c>
      <c r="H34" s="395">
        <v>970403</v>
      </c>
    </row>
    <row r="35" spans="1:8">
      <c r="A35">
        <v>24</v>
      </c>
      <c r="B35" s="395" t="s">
        <v>734</v>
      </c>
      <c r="C35" s="395">
        <v>238</v>
      </c>
      <c r="D35" s="395">
        <v>0</v>
      </c>
      <c r="E35" s="395">
        <v>87.61</v>
      </c>
      <c r="F35" s="395">
        <v>0</v>
      </c>
      <c r="G35" s="395">
        <v>0</v>
      </c>
      <c r="H35" s="395">
        <v>271656</v>
      </c>
    </row>
    <row r="36" spans="1:8">
      <c r="A36">
        <v>25</v>
      </c>
      <c r="B36" s="395" t="s">
        <v>725</v>
      </c>
      <c r="C36" s="395">
        <v>274</v>
      </c>
      <c r="D36" s="395">
        <v>0</v>
      </c>
      <c r="E36" s="395">
        <v>84.81</v>
      </c>
      <c r="F36" s="395">
        <v>0</v>
      </c>
      <c r="G36" s="395">
        <v>0</v>
      </c>
      <c r="H36" s="395">
        <v>323066</v>
      </c>
    </row>
    <row r="37" spans="1:8">
      <c r="A37">
        <v>26</v>
      </c>
      <c r="B37" s="395" t="s">
        <v>718</v>
      </c>
      <c r="C37" s="395">
        <v>578</v>
      </c>
      <c r="D37" s="395">
        <v>0</v>
      </c>
      <c r="E37" s="395">
        <v>84.02</v>
      </c>
      <c r="F37" s="395">
        <v>0</v>
      </c>
      <c r="G37" s="395">
        <v>0</v>
      </c>
      <c r="H37" s="395">
        <v>687927</v>
      </c>
    </row>
    <row r="38" spans="1:8" hidden="1">
      <c r="B38" s="395" t="s">
        <v>748</v>
      </c>
      <c r="C38" s="395">
        <v>5168</v>
      </c>
      <c r="D38" s="395">
        <v>3</v>
      </c>
      <c r="E38" s="395">
        <v>82.13</v>
      </c>
      <c r="F38" s="395">
        <v>0.05</v>
      </c>
      <c r="G38" s="395">
        <v>0.06</v>
      </c>
      <c r="H38" s="395">
        <v>6292163</v>
      </c>
    </row>
    <row r="39" spans="1:8">
      <c r="A39">
        <v>27</v>
      </c>
      <c r="B39" s="395" t="s">
        <v>753</v>
      </c>
      <c r="C39" s="395">
        <v>187</v>
      </c>
      <c r="D39" s="395">
        <v>0</v>
      </c>
      <c r="E39" s="395">
        <v>82.22</v>
      </c>
      <c r="F39" s="395">
        <v>0</v>
      </c>
      <c r="G39" s="395">
        <v>0</v>
      </c>
      <c r="H39" s="395">
        <v>227430</v>
      </c>
    </row>
    <row r="40" spans="1:8">
      <c r="A40">
        <v>28</v>
      </c>
      <c r="B40" s="395" t="s">
        <v>743</v>
      </c>
      <c r="C40" s="395">
        <v>746</v>
      </c>
      <c r="D40" s="395">
        <v>1</v>
      </c>
      <c r="E40" s="395">
        <v>80.81</v>
      </c>
      <c r="F40" s="395">
        <v>0.11</v>
      </c>
      <c r="G40" s="395">
        <v>0.13</v>
      </c>
      <c r="H40" s="395">
        <v>923201</v>
      </c>
    </row>
    <row r="41" spans="1:8">
      <c r="A41">
        <v>29</v>
      </c>
      <c r="B41" s="395" t="s">
        <v>711</v>
      </c>
      <c r="C41" s="395">
        <v>344</v>
      </c>
      <c r="D41" s="395">
        <v>0</v>
      </c>
      <c r="E41" s="395">
        <v>80.28</v>
      </c>
      <c r="F41" s="395">
        <v>0</v>
      </c>
      <c r="G41" s="395">
        <v>0</v>
      </c>
      <c r="H41" s="395">
        <v>428499</v>
      </c>
    </row>
    <row r="42" spans="1:8">
      <c r="A42">
        <v>30</v>
      </c>
      <c r="B42" s="395" t="s">
        <v>783</v>
      </c>
      <c r="C42" s="395">
        <v>1237</v>
      </c>
      <c r="D42" s="395">
        <v>3</v>
      </c>
      <c r="E42" s="395">
        <v>80.17</v>
      </c>
      <c r="F42" s="395">
        <v>0.19</v>
      </c>
      <c r="G42" s="395">
        <v>0.24</v>
      </c>
      <c r="H42" s="395">
        <v>1543051</v>
      </c>
    </row>
    <row r="43" spans="1:8">
      <c r="A43">
        <v>31</v>
      </c>
      <c r="B43" s="395" t="s">
        <v>740</v>
      </c>
      <c r="C43" s="395">
        <v>647</v>
      </c>
      <c r="D43" s="395">
        <v>0</v>
      </c>
      <c r="E43" s="395">
        <v>74.77</v>
      </c>
      <c r="F43" s="395">
        <v>0</v>
      </c>
      <c r="G43" s="395">
        <v>0</v>
      </c>
      <c r="H43" s="395">
        <v>865276</v>
      </c>
    </row>
    <row r="44" spans="1:8">
      <c r="A44">
        <v>32</v>
      </c>
      <c r="B44" s="395" t="s">
        <v>749</v>
      </c>
      <c r="C44" s="395">
        <v>973</v>
      </c>
      <c r="D44" s="395">
        <v>0</v>
      </c>
      <c r="E44" s="395">
        <v>71.2</v>
      </c>
      <c r="F44" s="395">
        <v>0</v>
      </c>
      <c r="G44" s="395">
        <v>0</v>
      </c>
      <c r="H44" s="395">
        <v>1366598</v>
      </c>
    </row>
    <row r="45" spans="1:8">
      <c r="A45">
        <v>33</v>
      </c>
      <c r="B45" s="395" t="s">
        <v>797</v>
      </c>
      <c r="C45" s="395">
        <v>569</v>
      </c>
      <c r="D45" s="395">
        <v>0</v>
      </c>
      <c r="E45" s="395">
        <v>69.680000000000007</v>
      </c>
      <c r="F45" s="395">
        <v>0</v>
      </c>
      <c r="G45" s="395">
        <v>0</v>
      </c>
      <c r="H45" s="395">
        <v>816642</v>
      </c>
    </row>
    <row r="46" spans="1:8">
      <c r="A46">
        <v>34</v>
      </c>
      <c r="B46" s="395" t="s">
        <v>793</v>
      </c>
      <c r="C46" s="395">
        <v>442</v>
      </c>
      <c r="D46" s="395">
        <v>0</v>
      </c>
      <c r="E46" s="395">
        <v>69.319999999999993</v>
      </c>
      <c r="F46" s="395">
        <v>0</v>
      </c>
      <c r="G46" s="395">
        <v>0</v>
      </c>
      <c r="H46" s="395">
        <v>637612</v>
      </c>
    </row>
    <row r="47" spans="1:8" hidden="1">
      <c r="B47" s="395" t="s">
        <v>722</v>
      </c>
      <c r="C47" s="395">
        <v>1995</v>
      </c>
      <c r="D47" s="395">
        <v>1</v>
      </c>
      <c r="E47" s="395">
        <v>68.88</v>
      </c>
      <c r="F47" s="395">
        <v>0.03</v>
      </c>
      <c r="G47" s="395">
        <v>0.05</v>
      </c>
      <c r="H47" s="395">
        <v>2896463</v>
      </c>
    </row>
    <row r="48" spans="1:8">
      <c r="A48">
        <v>35</v>
      </c>
      <c r="B48" s="395" t="s">
        <v>717</v>
      </c>
      <c r="C48" s="395">
        <v>304</v>
      </c>
      <c r="D48" s="395">
        <v>0</v>
      </c>
      <c r="E48" s="395">
        <v>68.89</v>
      </c>
      <c r="F48" s="395">
        <v>0</v>
      </c>
      <c r="G48" s="395">
        <v>0</v>
      </c>
      <c r="H48" s="395">
        <v>441289</v>
      </c>
    </row>
    <row r="49" spans="1:8">
      <c r="A49">
        <v>36</v>
      </c>
      <c r="B49" s="395" t="s">
        <v>719</v>
      </c>
      <c r="C49" s="395">
        <v>398</v>
      </c>
      <c r="D49" s="395">
        <v>0</v>
      </c>
      <c r="E49" s="395">
        <v>68.650000000000006</v>
      </c>
      <c r="F49" s="395">
        <v>0</v>
      </c>
      <c r="G49" s="395">
        <v>0</v>
      </c>
      <c r="H49" s="395">
        <v>579759</v>
      </c>
    </row>
    <row r="50" spans="1:8">
      <c r="A50">
        <v>37</v>
      </c>
      <c r="B50" s="395" t="s">
        <v>784</v>
      </c>
      <c r="C50" s="395">
        <v>314</v>
      </c>
      <c r="D50" s="395">
        <v>0</v>
      </c>
      <c r="E50" s="395">
        <v>65.27</v>
      </c>
      <c r="F50" s="395">
        <v>0</v>
      </c>
      <c r="G50" s="395">
        <v>0</v>
      </c>
      <c r="H50" s="395">
        <v>481089</v>
      </c>
    </row>
    <row r="51" spans="1:8">
      <c r="A51">
        <v>38</v>
      </c>
      <c r="B51" s="395" t="s">
        <v>735</v>
      </c>
      <c r="C51" s="395">
        <v>474</v>
      </c>
      <c r="D51" s="395">
        <v>0</v>
      </c>
      <c r="E51" s="395">
        <v>64.709999999999994</v>
      </c>
      <c r="F51" s="395">
        <v>0</v>
      </c>
      <c r="G51" s="395">
        <v>0</v>
      </c>
      <c r="H51" s="395">
        <v>732495</v>
      </c>
    </row>
    <row r="52" spans="1:8">
      <c r="A52">
        <v>39</v>
      </c>
      <c r="B52" s="395" t="s">
        <v>733</v>
      </c>
      <c r="C52" s="395">
        <v>530</v>
      </c>
      <c r="D52" s="395">
        <v>0</v>
      </c>
      <c r="E52" s="395">
        <v>64.53</v>
      </c>
      <c r="F52" s="395">
        <v>0</v>
      </c>
      <c r="G52" s="395">
        <v>0</v>
      </c>
      <c r="H52" s="395">
        <v>821261</v>
      </c>
    </row>
    <row r="53" spans="1:8">
      <c r="A53">
        <v>40</v>
      </c>
      <c r="B53" s="395" t="s">
        <v>724</v>
      </c>
      <c r="C53" s="395">
        <v>661</v>
      </c>
      <c r="D53" s="395">
        <v>0</v>
      </c>
      <c r="E53" s="395">
        <v>64.47</v>
      </c>
      <c r="F53" s="395">
        <v>0</v>
      </c>
      <c r="G53" s="395">
        <v>0</v>
      </c>
      <c r="H53" s="395">
        <v>1025348</v>
      </c>
    </row>
    <row r="54" spans="1:8">
      <c r="A54">
        <v>41</v>
      </c>
      <c r="B54" s="395" t="s">
        <v>726</v>
      </c>
      <c r="C54" s="395">
        <v>446</v>
      </c>
      <c r="D54" s="395">
        <v>1</v>
      </c>
      <c r="E54" s="395">
        <v>63.1</v>
      </c>
      <c r="F54" s="395">
        <v>0.14000000000000001</v>
      </c>
      <c r="G54" s="395">
        <v>0.22</v>
      </c>
      <c r="H54" s="395">
        <v>706861</v>
      </c>
    </row>
    <row r="55" spans="1:8">
      <c r="A55">
        <v>42</v>
      </c>
      <c r="B55" s="395" t="s">
        <v>741</v>
      </c>
      <c r="C55" s="395">
        <v>558</v>
      </c>
      <c r="D55" s="395">
        <v>1</v>
      </c>
      <c r="E55" s="395">
        <v>62.36</v>
      </c>
      <c r="F55" s="395">
        <v>0.11</v>
      </c>
      <c r="G55" s="395">
        <v>0.18</v>
      </c>
      <c r="H55" s="395">
        <v>894781</v>
      </c>
    </row>
    <row r="56" spans="1:8" hidden="1">
      <c r="B56" s="395" t="s">
        <v>757</v>
      </c>
      <c r="C56" s="395">
        <v>9455</v>
      </c>
      <c r="D56" s="395">
        <v>9</v>
      </c>
      <c r="E56" s="395">
        <v>43.47</v>
      </c>
      <c r="F56" s="395">
        <v>0.04</v>
      </c>
      <c r="G56" s="395">
        <v>0.1</v>
      </c>
      <c r="H56" s="395">
        <v>21749208</v>
      </c>
    </row>
    <row r="57" spans="1:8" hidden="1">
      <c r="B57" s="395" t="s">
        <v>776</v>
      </c>
      <c r="C57" s="395">
        <v>2673</v>
      </c>
      <c r="D57" s="395">
        <v>2</v>
      </c>
      <c r="E57" s="395">
        <v>58.38</v>
      </c>
      <c r="F57" s="395">
        <v>0.04</v>
      </c>
      <c r="G57" s="395">
        <v>7.0000000000000007E-2</v>
      </c>
      <c r="H57" s="395">
        <v>4578831</v>
      </c>
    </row>
    <row r="58" spans="1:8">
      <c r="A58">
        <v>43</v>
      </c>
      <c r="B58" s="395" t="s">
        <v>752</v>
      </c>
      <c r="C58" s="395">
        <v>334</v>
      </c>
      <c r="D58" s="395">
        <v>0</v>
      </c>
      <c r="E58" s="395">
        <v>62.28</v>
      </c>
      <c r="F58" s="395">
        <v>0</v>
      </c>
      <c r="G58" s="395">
        <v>0</v>
      </c>
      <c r="H58" s="395">
        <v>536290</v>
      </c>
    </row>
    <row r="59" spans="1:8">
      <c r="A59">
        <v>44</v>
      </c>
      <c r="B59" s="395" t="s">
        <v>727</v>
      </c>
      <c r="C59" s="395">
        <v>326</v>
      </c>
      <c r="D59" s="395">
        <v>0</v>
      </c>
      <c r="E59" s="395">
        <v>62.22</v>
      </c>
      <c r="F59" s="395">
        <v>0</v>
      </c>
      <c r="G59" s="395">
        <v>0</v>
      </c>
      <c r="H59" s="395">
        <v>523925</v>
      </c>
    </row>
    <row r="60" spans="1:8">
      <c r="A60">
        <v>45</v>
      </c>
      <c r="B60" s="395" t="s">
        <v>789</v>
      </c>
      <c r="C60" s="395">
        <v>311</v>
      </c>
      <c r="D60" s="395">
        <v>0</v>
      </c>
      <c r="E60" s="395">
        <v>61.09</v>
      </c>
      <c r="F60" s="395">
        <v>0</v>
      </c>
      <c r="G60" s="395">
        <v>0</v>
      </c>
      <c r="H60" s="395">
        <v>509122</v>
      </c>
    </row>
    <row r="61" spans="1:8">
      <c r="A61">
        <v>46</v>
      </c>
      <c r="B61" s="395" t="s">
        <v>732</v>
      </c>
      <c r="C61" s="395">
        <v>718</v>
      </c>
      <c r="D61" s="395">
        <v>2</v>
      </c>
      <c r="E61" s="395">
        <v>59.32</v>
      </c>
      <c r="F61" s="395">
        <v>0.17</v>
      </c>
      <c r="G61" s="395">
        <v>0.28000000000000003</v>
      </c>
      <c r="H61" s="395">
        <v>1210365</v>
      </c>
    </row>
    <row r="62" spans="1:8" hidden="1">
      <c r="B62" s="395" t="s">
        <v>730</v>
      </c>
      <c r="C62" s="395">
        <v>3032</v>
      </c>
      <c r="D62" s="395">
        <v>8</v>
      </c>
      <c r="E62" s="395">
        <v>55.75</v>
      </c>
      <c r="F62" s="395">
        <v>0.15</v>
      </c>
      <c r="G62" s="395">
        <v>0.26</v>
      </c>
      <c r="H62" s="395">
        <v>5438863</v>
      </c>
    </row>
    <row r="63" spans="1:8">
      <c r="A63">
        <v>47</v>
      </c>
      <c r="B63" s="396" t="s">
        <v>772</v>
      </c>
      <c r="C63" s="395">
        <v>1475</v>
      </c>
      <c r="D63" s="395">
        <v>1</v>
      </c>
      <c r="E63" s="395">
        <v>56.13</v>
      </c>
      <c r="F63" s="395">
        <v>0.04</v>
      </c>
      <c r="G63" s="395">
        <v>7.0000000000000007E-2</v>
      </c>
      <c r="H63" s="395">
        <v>2627927</v>
      </c>
    </row>
    <row r="64" spans="1:8">
      <c r="A64">
        <v>48</v>
      </c>
      <c r="B64" s="395" t="s">
        <v>729</v>
      </c>
      <c r="C64" s="395">
        <v>3043</v>
      </c>
      <c r="D64" s="395">
        <v>3</v>
      </c>
      <c r="E64" s="395">
        <v>55.5</v>
      </c>
      <c r="F64" s="395">
        <v>0.05</v>
      </c>
      <c r="G64" s="395">
        <v>0.1</v>
      </c>
      <c r="H64" s="395">
        <v>5483259</v>
      </c>
    </row>
    <row r="65" spans="1:8">
      <c r="A65">
        <v>49</v>
      </c>
      <c r="B65" s="396" t="s">
        <v>781</v>
      </c>
      <c r="C65" s="395">
        <v>180</v>
      </c>
      <c r="D65" s="395">
        <v>0</v>
      </c>
      <c r="E65" s="395">
        <v>51.2</v>
      </c>
      <c r="F65" s="395">
        <v>0</v>
      </c>
      <c r="G65" s="395">
        <v>0</v>
      </c>
      <c r="H65" s="395">
        <v>351592</v>
      </c>
    </row>
    <row r="66" spans="1:8">
      <c r="A66">
        <v>50</v>
      </c>
      <c r="B66" s="395" t="s">
        <v>747</v>
      </c>
      <c r="C66" s="395">
        <v>281</v>
      </c>
      <c r="D66" s="395">
        <v>0</v>
      </c>
      <c r="E66" s="395">
        <v>50.89</v>
      </c>
      <c r="F66" s="395">
        <v>0</v>
      </c>
      <c r="G66" s="395">
        <v>0</v>
      </c>
      <c r="H66" s="395">
        <v>552137</v>
      </c>
    </row>
    <row r="67" spans="1:8">
      <c r="A67">
        <v>51</v>
      </c>
      <c r="B67" s="395" t="s">
        <v>710</v>
      </c>
      <c r="C67" s="395">
        <v>356</v>
      </c>
      <c r="D67" s="395">
        <v>0</v>
      </c>
      <c r="E67" s="395">
        <v>49.78</v>
      </c>
      <c r="F67" s="395">
        <v>0</v>
      </c>
      <c r="G67" s="395">
        <v>0</v>
      </c>
      <c r="H67" s="395">
        <v>715133</v>
      </c>
    </row>
    <row r="68" spans="1:8">
      <c r="A68">
        <v>52</v>
      </c>
      <c r="B68" s="395" t="s">
        <v>731</v>
      </c>
      <c r="C68" s="395">
        <v>645</v>
      </c>
      <c r="D68" s="395">
        <v>6</v>
      </c>
      <c r="E68" s="395">
        <v>49.54</v>
      </c>
      <c r="F68" s="395">
        <v>0.46</v>
      </c>
      <c r="G68" s="395">
        <v>0.93</v>
      </c>
      <c r="H68" s="395">
        <v>1302004</v>
      </c>
    </row>
    <row r="69" spans="1:8">
      <c r="A69">
        <v>53</v>
      </c>
      <c r="B69" s="396" t="s">
        <v>765</v>
      </c>
      <c r="C69" s="395">
        <v>233</v>
      </c>
      <c r="D69" s="395">
        <v>0</v>
      </c>
      <c r="E69" s="395">
        <v>45.9</v>
      </c>
      <c r="F69" s="395">
        <v>0</v>
      </c>
      <c r="G69" s="395">
        <v>0</v>
      </c>
      <c r="H69" s="395">
        <v>507599</v>
      </c>
    </row>
    <row r="70" spans="1:8" hidden="1">
      <c r="B70" s="395" t="s">
        <v>763</v>
      </c>
      <c r="C70" s="395">
        <v>2445</v>
      </c>
      <c r="D70" s="395">
        <v>0</v>
      </c>
      <c r="E70" s="395">
        <v>44.45</v>
      </c>
      <c r="F70" s="395">
        <v>0</v>
      </c>
      <c r="G70" s="395">
        <v>0</v>
      </c>
      <c r="H70" s="395">
        <v>5500012</v>
      </c>
    </row>
    <row r="71" spans="1:8">
      <c r="A71">
        <v>54</v>
      </c>
      <c r="B71" s="395" t="s">
        <v>738</v>
      </c>
      <c r="C71" s="395">
        <v>116</v>
      </c>
      <c r="D71" s="395">
        <v>0</v>
      </c>
      <c r="E71" s="395">
        <v>44.57</v>
      </c>
      <c r="F71" s="395">
        <v>0</v>
      </c>
      <c r="G71" s="395">
        <v>0</v>
      </c>
      <c r="H71" s="395">
        <v>260261</v>
      </c>
    </row>
    <row r="72" spans="1:8">
      <c r="A72">
        <v>55</v>
      </c>
      <c r="B72" s="395" t="s">
        <v>737</v>
      </c>
      <c r="C72" s="395">
        <v>270</v>
      </c>
      <c r="D72" s="395">
        <v>0</v>
      </c>
      <c r="E72" s="395">
        <v>42.27</v>
      </c>
      <c r="F72" s="395">
        <v>0</v>
      </c>
      <c r="G72" s="395">
        <v>0</v>
      </c>
      <c r="H72" s="395">
        <v>638704</v>
      </c>
    </row>
    <row r="73" spans="1:8">
      <c r="A73">
        <v>56</v>
      </c>
      <c r="B73" s="396" t="s">
        <v>779</v>
      </c>
      <c r="C73" s="395">
        <v>204</v>
      </c>
      <c r="D73" s="395">
        <v>0</v>
      </c>
      <c r="E73" s="395">
        <v>38.47</v>
      </c>
      <c r="F73" s="395">
        <v>0</v>
      </c>
      <c r="G73" s="395">
        <v>0</v>
      </c>
      <c r="H73" s="395">
        <v>530239</v>
      </c>
    </row>
    <row r="74" spans="1:8">
      <c r="A74">
        <v>57</v>
      </c>
      <c r="B74" s="395" t="s">
        <v>792</v>
      </c>
      <c r="C74" s="395">
        <v>123</v>
      </c>
      <c r="D74" s="395">
        <v>0</v>
      </c>
      <c r="E74" s="395">
        <v>37.799999999999997</v>
      </c>
      <c r="F74" s="395">
        <v>0</v>
      </c>
      <c r="G74" s="395">
        <v>0</v>
      </c>
      <c r="H74" s="395">
        <v>325387</v>
      </c>
    </row>
    <row r="75" spans="1:8" hidden="1">
      <c r="B75" s="395" t="s">
        <v>771</v>
      </c>
      <c r="C75" s="395">
        <v>2831</v>
      </c>
      <c r="D75" s="395">
        <v>6</v>
      </c>
      <c r="E75" s="395">
        <v>42.32</v>
      </c>
      <c r="F75" s="395">
        <v>0.09</v>
      </c>
      <c r="G75" s="395">
        <v>0.21</v>
      </c>
      <c r="H75" s="395">
        <v>6689028</v>
      </c>
    </row>
    <row r="76" spans="1:8">
      <c r="A76">
        <v>58</v>
      </c>
      <c r="B76" s="395" t="s">
        <v>788</v>
      </c>
      <c r="C76" s="395">
        <v>73</v>
      </c>
      <c r="D76" s="395">
        <v>0</v>
      </c>
      <c r="E76" s="395">
        <v>37.67</v>
      </c>
      <c r="F76" s="395">
        <v>0</v>
      </c>
      <c r="G76" s="395">
        <v>0</v>
      </c>
      <c r="H76" s="395">
        <v>193799</v>
      </c>
    </row>
    <row r="77" spans="1:8">
      <c r="A77">
        <v>59</v>
      </c>
      <c r="B77" s="396" t="s">
        <v>760</v>
      </c>
      <c r="C77" s="395">
        <v>338</v>
      </c>
      <c r="D77" s="395">
        <v>0</v>
      </c>
      <c r="E77" s="395">
        <v>35.909999999999997</v>
      </c>
      <c r="F77" s="395">
        <v>0</v>
      </c>
      <c r="G77" s="395">
        <v>0</v>
      </c>
      <c r="H77" s="395">
        <v>941261</v>
      </c>
    </row>
    <row r="78" spans="1:8">
      <c r="A78">
        <v>60</v>
      </c>
      <c r="B78" s="396" t="s">
        <v>773</v>
      </c>
      <c r="C78" s="395">
        <v>563</v>
      </c>
      <c r="D78" s="395">
        <v>2</v>
      </c>
      <c r="E78" s="395">
        <v>35.74</v>
      </c>
      <c r="F78" s="395">
        <v>0.13</v>
      </c>
      <c r="G78" s="395">
        <v>0.36</v>
      </c>
      <c r="H78" s="395">
        <v>1575073</v>
      </c>
    </row>
    <row r="79" spans="1:8">
      <c r="A79">
        <v>61</v>
      </c>
      <c r="B79" s="396" t="s">
        <v>768</v>
      </c>
      <c r="C79" s="395">
        <v>184</v>
      </c>
      <c r="D79" s="395">
        <v>0</v>
      </c>
      <c r="E79" s="395">
        <v>35.729999999999997</v>
      </c>
      <c r="F79" s="395">
        <v>0</v>
      </c>
      <c r="G79" s="395">
        <v>0</v>
      </c>
      <c r="H79" s="395">
        <v>514909</v>
      </c>
    </row>
    <row r="80" spans="1:8">
      <c r="A80">
        <v>62</v>
      </c>
      <c r="B80" s="395" t="s">
        <v>708</v>
      </c>
      <c r="C80" s="395">
        <v>616</v>
      </c>
      <c r="D80" s="395">
        <v>1</v>
      </c>
      <c r="E80" s="395">
        <v>34.32</v>
      </c>
      <c r="F80" s="395">
        <v>0.06</v>
      </c>
      <c r="G80" s="395">
        <v>0.16</v>
      </c>
      <c r="H80" s="395">
        <v>1794774</v>
      </c>
    </row>
    <row r="81" spans="1:8" hidden="1">
      <c r="B81" s="395" t="s">
        <v>782</v>
      </c>
      <c r="C81" s="395">
        <v>11206</v>
      </c>
      <c r="D81" s="395">
        <v>6</v>
      </c>
      <c r="E81" s="395">
        <v>117.9</v>
      </c>
      <c r="F81" s="395">
        <v>0.06</v>
      </c>
      <c r="G81" s="395">
        <v>0.05</v>
      </c>
      <c r="H81" s="395">
        <v>9504992</v>
      </c>
    </row>
    <row r="82" spans="1:8">
      <c r="A82">
        <v>63</v>
      </c>
      <c r="B82" s="395" t="s">
        <v>754</v>
      </c>
      <c r="C82" s="395">
        <v>249</v>
      </c>
      <c r="D82" s="395">
        <v>1</v>
      </c>
      <c r="E82" s="395">
        <v>34.17</v>
      </c>
      <c r="F82" s="395">
        <v>0.14000000000000001</v>
      </c>
      <c r="G82" s="395">
        <v>0.4</v>
      </c>
      <c r="H82" s="395">
        <v>728615</v>
      </c>
    </row>
    <row r="83" spans="1:8">
      <c r="A83">
        <v>64</v>
      </c>
      <c r="B83" s="395" t="s">
        <v>755</v>
      </c>
      <c r="C83" s="395">
        <v>162</v>
      </c>
      <c r="D83" s="395">
        <v>0</v>
      </c>
      <c r="E83" s="395">
        <v>32.49</v>
      </c>
      <c r="F83" s="395">
        <v>0</v>
      </c>
      <c r="G83" s="395">
        <v>0</v>
      </c>
      <c r="H83" s="395">
        <v>498671</v>
      </c>
    </row>
    <row r="84" spans="1:8">
      <c r="A84">
        <v>65</v>
      </c>
      <c r="B84" s="396" t="s">
        <v>775</v>
      </c>
      <c r="C84" s="395">
        <v>361</v>
      </c>
      <c r="D84" s="395">
        <v>3</v>
      </c>
      <c r="E84" s="395">
        <v>32.36</v>
      </c>
      <c r="F84" s="395">
        <v>0.27</v>
      </c>
      <c r="G84" s="395">
        <v>0.83</v>
      </c>
      <c r="H84" s="395">
        <v>1115652</v>
      </c>
    </row>
    <row r="85" spans="1:8">
      <c r="A85">
        <v>66</v>
      </c>
      <c r="B85" s="395" t="s">
        <v>756</v>
      </c>
      <c r="C85" s="395">
        <v>181</v>
      </c>
      <c r="D85" s="395">
        <v>0</v>
      </c>
      <c r="E85" s="395">
        <v>32.159999999999997</v>
      </c>
      <c r="F85" s="395">
        <v>0</v>
      </c>
      <c r="G85" s="395">
        <v>0</v>
      </c>
      <c r="H85" s="395">
        <v>562860</v>
      </c>
    </row>
    <row r="86" spans="1:8">
      <c r="A86">
        <v>67</v>
      </c>
      <c r="B86" s="396" t="s">
        <v>774</v>
      </c>
      <c r="C86" s="395">
        <v>432</v>
      </c>
      <c r="D86" s="395">
        <v>0</v>
      </c>
      <c r="E86" s="395">
        <v>31.52</v>
      </c>
      <c r="F86" s="395">
        <v>0</v>
      </c>
      <c r="G86" s="395">
        <v>0</v>
      </c>
      <c r="H86" s="395">
        <v>1370376</v>
      </c>
    </row>
    <row r="87" spans="1:8">
      <c r="A87">
        <v>68</v>
      </c>
      <c r="B87" s="396" t="s">
        <v>770</v>
      </c>
      <c r="C87" s="395">
        <v>217</v>
      </c>
      <c r="D87" s="395">
        <v>0</v>
      </c>
      <c r="E87" s="395">
        <v>30.33</v>
      </c>
      <c r="F87" s="395">
        <v>0</v>
      </c>
      <c r="G87" s="395">
        <v>0</v>
      </c>
      <c r="H87" s="395">
        <v>715466</v>
      </c>
    </row>
    <row r="88" spans="1:8">
      <c r="A88">
        <v>69</v>
      </c>
      <c r="B88" s="396" t="s">
        <v>780</v>
      </c>
      <c r="C88" s="395">
        <v>113</v>
      </c>
      <c r="D88" s="395">
        <v>0</v>
      </c>
      <c r="E88" s="395">
        <v>30.15</v>
      </c>
      <c r="F88" s="395">
        <v>0</v>
      </c>
      <c r="G88" s="395">
        <v>0</v>
      </c>
      <c r="H88" s="395">
        <v>374760</v>
      </c>
    </row>
    <row r="89" spans="1:8" hidden="1">
      <c r="B89" s="395" t="s">
        <v>758</v>
      </c>
      <c r="C89" s="395">
        <v>1506</v>
      </c>
      <c r="D89" s="395">
        <v>1</v>
      </c>
      <c r="E89" s="395">
        <v>30.23</v>
      </c>
      <c r="F89" s="395">
        <v>0.02</v>
      </c>
      <c r="G89" s="395">
        <v>7.0000000000000007E-2</v>
      </c>
      <c r="H89" s="395">
        <v>4981337</v>
      </c>
    </row>
    <row r="90" spans="1:8">
      <c r="A90">
        <v>70</v>
      </c>
      <c r="B90" s="395" t="s">
        <v>761</v>
      </c>
      <c r="C90" s="395">
        <v>388</v>
      </c>
      <c r="D90" s="395">
        <v>0</v>
      </c>
      <c r="E90" s="395">
        <v>30.12</v>
      </c>
      <c r="F90" s="395">
        <v>0</v>
      </c>
      <c r="G90" s="395">
        <v>0</v>
      </c>
      <c r="H90" s="395">
        <v>1287984</v>
      </c>
    </row>
    <row r="91" spans="1:8">
      <c r="A91">
        <v>71</v>
      </c>
      <c r="B91" s="395" t="s">
        <v>759</v>
      </c>
      <c r="C91" s="395">
        <v>522</v>
      </c>
      <c r="D91" s="395">
        <v>1</v>
      </c>
      <c r="E91" s="395">
        <v>29.29</v>
      </c>
      <c r="F91" s="395">
        <v>0.06</v>
      </c>
      <c r="G91" s="395">
        <v>0.19</v>
      </c>
      <c r="H91" s="395">
        <v>1782008</v>
      </c>
    </row>
    <row r="92" spans="1:8">
      <c r="A92">
        <v>73</v>
      </c>
      <c r="B92" s="395" t="s">
        <v>762</v>
      </c>
      <c r="C92" s="395">
        <v>258</v>
      </c>
      <c r="D92" s="395">
        <v>0</v>
      </c>
      <c r="E92" s="395">
        <v>26.6</v>
      </c>
      <c r="F92" s="395">
        <v>0</v>
      </c>
      <c r="G92" s="395">
        <v>0</v>
      </c>
      <c r="H92" s="395">
        <v>970084</v>
      </c>
    </row>
    <row r="93" spans="1:8">
      <c r="A93">
        <v>74</v>
      </c>
      <c r="B93" s="395" t="s">
        <v>777</v>
      </c>
      <c r="C93" s="395">
        <v>366</v>
      </c>
      <c r="D93" s="395">
        <v>0</v>
      </c>
      <c r="E93" s="395">
        <v>25.2</v>
      </c>
      <c r="F93" s="395">
        <v>0</v>
      </c>
      <c r="G93" s="395">
        <v>0</v>
      </c>
      <c r="H93" s="395">
        <v>1452532</v>
      </c>
    </row>
    <row r="94" spans="1:8">
      <c r="A94">
        <v>75</v>
      </c>
      <c r="B94" s="395" t="s">
        <v>736</v>
      </c>
      <c r="C94" s="395">
        <v>41</v>
      </c>
      <c r="D94" s="395">
        <v>0</v>
      </c>
      <c r="E94" s="395">
        <v>20.29</v>
      </c>
      <c r="F94" s="395">
        <v>0</v>
      </c>
      <c r="G94" s="395">
        <v>0</v>
      </c>
      <c r="H94" s="395">
        <v>202117</v>
      </c>
    </row>
    <row r="95" spans="1:8">
      <c r="A95">
        <v>76</v>
      </c>
      <c r="B95" s="395" t="s">
        <v>766</v>
      </c>
      <c r="C95" s="395">
        <v>239</v>
      </c>
      <c r="D95" s="395">
        <v>0</v>
      </c>
      <c r="E95" s="395">
        <v>15.31</v>
      </c>
      <c r="F95" s="395">
        <v>0</v>
      </c>
      <c r="G95" s="395">
        <v>0</v>
      </c>
      <c r="H95" s="395">
        <v>1560788</v>
      </c>
    </row>
    <row r="96" spans="1:8">
      <c r="A96">
        <v>77</v>
      </c>
      <c r="B96" s="395" t="s">
        <v>769</v>
      </c>
      <c r="C96" s="395">
        <v>161</v>
      </c>
      <c r="D96" s="395">
        <v>0</v>
      </c>
      <c r="E96" s="395">
        <v>14.07</v>
      </c>
      <c r="F96" s="395">
        <v>0</v>
      </c>
      <c r="G96" s="395">
        <v>0</v>
      </c>
      <c r="H96" s="395">
        <v>1143922</v>
      </c>
    </row>
  </sheetData>
  <autoFilter ref="B3:H96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 Thammarat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6">
      <sortCondition descending="1" ref="E3:E9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29 (อำเภอ)</vt:lpstr>
      <vt:lpstr>รายตำบล wk 29_2567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2024-07-29T09:23:06Z</dcterms:modified>
</cp:coreProperties>
</file>