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8" activeTab="5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26 (อำเภอ)" sheetId="33" r:id="rId4"/>
    <sheet name="รายตำบล wk 26_2567" sheetId="175" r:id="rId5"/>
    <sheet name="รายงานหมู่บ้าน รง 506" sheetId="168" r:id="rId6"/>
    <sheet name="มัธยฐานรายอำเภอ67" sheetId="76" r:id="rId7"/>
    <sheet name="กราฟ OnePage" sheetId="150" r:id="rId8"/>
    <sheet name="Sheet2" sheetId="179" r:id="rId9"/>
  </sheets>
  <definedNames>
    <definedName name="_xlnm._FilterDatabase" localSheetId="1" hidden="1">รายเดือน67!$A$4:$O$4</definedName>
    <definedName name="_xlnm._FilterDatabase" localSheetId="4" hidden="1">'รายตำบล wk 26_2567'!$A$2:$Q$197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E117" i="150"/>
  <c r="E116"/>
  <c r="E115"/>
  <c r="E114"/>
  <c r="E113"/>
  <c r="E112"/>
  <c r="E111"/>
  <c r="E110"/>
  <c r="E109"/>
  <c r="E108"/>
  <c r="D118"/>
  <c r="H196" i="175" l="1"/>
  <c r="G196"/>
  <c r="F196"/>
  <c r="E196"/>
  <c r="C196"/>
  <c r="B9" i="73"/>
  <c r="E28" i="150"/>
  <c r="O10" i="10"/>
  <c r="O15" s="1"/>
  <c r="O46" i="76"/>
  <c r="O47"/>
  <c r="O48"/>
  <c r="O49"/>
  <c r="O45"/>
  <c r="D196" i="175" l="1"/>
  <c r="C197" s="1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N27" i="7" l="1"/>
  <c r="O10" i="76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<sst xmlns="http://schemas.openxmlformats.org/spreadsheetml/2006/main" count="2898" uniqueCount="654">
  <si>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</si>
  <si>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</si>
  <si>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</si>
  <si>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</si>
  <si>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</si>
  <si>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</si>
  <si>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</si>
  <si>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</si>
  <si>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</si>
  <si>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</si>
  <si>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</si>
  <si>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</si>
  <si>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</si>
  <si>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</si>
  <si>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</si>
  <si>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</si>
  <si>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</si>
  <si>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</si>
  <si>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</si>
  <si>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</si>
  <si>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</si>
  <si>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</si>
  <si>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</si>
  <si>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</si>
  <si>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</si>
  <si>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</si>
  <si>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</si>
  <si>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</si>
  <si>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</si>
  <si>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</si>
  <si>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</si>
  <si>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</si>
  <si>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</si>
  <si>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</si>
  <si>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</si>
  <si>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</si>
  <si>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</si>
  <si>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</si>
  <si>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</si>
  <si>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</si>
  <si>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</si>
  <si>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</si>
  <si>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</si>
  <si>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</si>
  <si>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</si>
  <si>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</si>
  <si>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</si>
  <si>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</si>
  <si>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</si>
  <si>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</si>
  <si>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</si>
  <si>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</si>
  <si>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</si>
  <si>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</si>
  <si>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</si>
  <si>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</si>
  <si>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</si>
  <si>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</si>
  <si>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</si>
  <si>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</si>
  <si>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</si>
  <si>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</si>
  <si>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</si>
  <si>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</si>
  <si>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</si>
  <si>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</si>
  <si>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</si>
  <si>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</si>
  <si>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</si>
  <si>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</si>
  <si>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</si>
  <si>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</si>
  <si>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</si>
  <si>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</si>
  <si>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</si>
  <si>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</si>
  <si>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</si>
  <si>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</si>
  <si>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</si>
  <si>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</si>
  <si>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</si>
  <si>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</si>
  <si>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</si>
  <si>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</si>
  <si>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</si>
  <si>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</si>
  <si>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</si>
  <si>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</si>
  <si>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</si>
  <si>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</si>
  <si>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</si>
  <si>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</si>
  <si>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</si>
  <si>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</si>
  <si>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</si>
  <si>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</si>
  <si>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</si>
  <si>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</si>
  <si>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</si>
  <si>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</si>
  <si>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</si>
  <si>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</si>
  <si>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</si>
  <si>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</si>
  <si>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</si>
  <si>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</si>
  <si>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</si>
  <si>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</si>
  <si>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</si>
  <si>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</si>
  <si>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</si>
  <si>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</si>
  <si>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</si>
  <si>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</si>
  <si>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</si>
  <si>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</si>
  <si>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</si>
  <si>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</si>
  <si>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</si>
  <si>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</si>
  <si>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</si>
  <si>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</si>
  <si>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</si>
  <si>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</si>
  <si>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</si>
  <si>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</si>
  <si>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</si>
  <si>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</si>
  <si>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</si>
  <si>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</si>
  <si>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</si>
  <si>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</si>
  <si>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</si>
  <si>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</si>
  <si>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</si>
  <si>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</si>
  <si>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</si>
  <si>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</si>
  <si>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</si>
  <si>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</si>
  <si>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</si>
  <si>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</si>
  <si>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</si>
  <si>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</si>
  <si>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</si>
  <si>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</si>
  <si>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</si>
  <si>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</si>
  <si>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</si>
  <si>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</si>
  <si>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</si>
  <si>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</si>
  <si>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</si>
  <si>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</si>
  <si>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</si>
  <si>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</si>
  <si>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</si>
  <si>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</si>
  <si>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</si>
  <si>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</si>
  <si>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</si>
  <si>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</si>
  <si>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</si>
  <si>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</si>
  <si>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</si>
  <si>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</si>
  <si>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</si>
  <si>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</si>
  <si>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</si>
  <si>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</si>
  <si>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</si>
  <si>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</si>
  <si>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</si>
  <si>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</si>
  <si>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</si>
  <si>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</si>
  <si>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</si>
  <si>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</si>
  <si>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</si>
  <si>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</si>
  <si>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</si>
  <si>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</si>
  <si>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</si>
  <si>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</si>
  <si>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</si>
  <si>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</si>
  <si>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</si>
  <si>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</si>
  <si>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</si>
  <si>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</si>
  <si>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</si>
  <si>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</si>
  <si>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</si>
  <si>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</si>
  <si>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</si>
  <si>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</si>
  <si>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</si>
  <si>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</si>
  <si>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</si>
  <si>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</si>
  <si>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</si>
  <si>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</si>
  <si>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</si>
  <si>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</si>
  <si>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</si>
  <si>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</si>
  <si>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</si>
  <si>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</si>
  <si>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</si>
  <si>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</si>
  <si>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</si>
  <si>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</si>
  <si>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</si>
  <si>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</si>
  <si>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</si>
  <si>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</si>
  <si>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</si>
  <si>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</si>
  <si>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</si>
  <si>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</si>
  <si>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</si>
  <si>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</si>
  <si>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</si>
  <si>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</si>
  <si>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</si>
  <si>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</si>
  <si>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</si>
  <si>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</si>
  <si>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</si>
  <si>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</si>
  <si>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</si>
  <si>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</si>
  <si>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</si>
  <si>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</si>
  <si>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</si>
  <si>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</si>
  <si>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</si>
  <si>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</si>
  <si>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</si>
  <si>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</si>
  <si>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</si>
  <si>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</si>
  <si>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</si>
  <si>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</si>
  <si>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</si>
  <si>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</si>
  <si>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</si>
  <si>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</si>
  <si>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</si>
  <si>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</si>
  <si>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</si>
  <si>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</si>
  <si>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</si>
  <si>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</si>
  <si>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</si>
  <si>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</si>
  <si>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</si>
  <si>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</si>
  <si>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</si>
  <si>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</si>
  <si>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</si>
  <si>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</si>
  <si>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</si>
  <si>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</si>
  <si>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</si>
  <si>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</si>
  <si>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</si>
  <si>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</si>
  <si>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</si>
  <si>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</si>
  <si>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</si>
  <si>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</si>
  <si>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</si>
  <si>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</si>
  <si>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</si>
  <si>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</si>
  <si>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</si>
  <si>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</si>
  <si>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</si>
  <si>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</si>
  <si>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</si>
  <si>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</si>
  <si>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</si>
  <si>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</si>
  <si>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</si>
  <si>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</si>
  <si>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</si>
  <si>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</si>
  <si>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</si>
  <si>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</si>
  <si>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</si>
  <si>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</si>
  <si>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</si>
  <si>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</si>
  <si>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</si>
  <si>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</si>
  <si>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</si>
  <si>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</si>
  <si>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</si>
  <si>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</si>
  <si>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</si>
  <si>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</si>
  <si>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</si>
  <si>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</si>
  <si>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</si>
  <si>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</si>
  <si>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</si>
  <si>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</si>
  <si>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</si>
  <si>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</si>
  <si>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</si>
  <si>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</si>
  <si>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</si>
  <si>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</si>
  <si>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</si>
  <si>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</si>
  <si>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</si>
  <si>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</si>
  <si>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</si>
  <si>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</si>
  <si>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</si>
  <si>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</si>
  <si>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</si>
  <si>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</si>
  <si>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</si>
  <si>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</si>
  <si>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</si>
  <si>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</si>
  <si>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</si>
  <si>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</si>
  <si>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</si>
  <si>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</si>
  <si>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</si>
  <si>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</si>
  <si>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</si>
  <si>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</si>
  <si>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</si>
  <si>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</si>
  <si>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</si>
  <si>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</si>
  <si>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</si>
  <si>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</si>
  <si>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</si>
  <si>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</si>
  <si>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</si>
  <si>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</si>
  <si>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</si>
  <si>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</si>
  <si>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</si>
  <si>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</si>
  <si>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</si>
  <si>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</si>
  <si>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</si>
  <si>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</si>
  <si>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</si>
  <si>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</si>
  <si>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</si>
  <si>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</si>
  <si>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</si>
  <si>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</si>
  <si>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</si>
  <si>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</si>
  <si>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</si>
  <si>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</si>
  <si>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</si>
  <si>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</si>
  <si>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</si>
  <si>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</si>
  <si>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</si>
  <si>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</si>
  <si>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</si>
  <si>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</si>
  <si>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</si>
  <si>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</si>
  <si>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</si>
  <si>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</si>
  <si>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</si>
  <si>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</si>
  <si>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</si>
  <si>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</si>
  <si>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</si>
  <si>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</si>
  <si>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</si>
  <si>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</si>
  <si>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</si>
  <si>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</si>
  <si>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</si>
  <si>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</si>
  <si>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</si>
  <si>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</si>
  <si>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</si>
  <si>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</si>
  <si>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</si>
  <si>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</si>
  <si>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</si>
  <si>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</si>
  <si>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</si>
  <si>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</si>
  <si>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</si>
  <si>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</si>
  <si>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</si>
  <si>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</si>
  <si>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</si>
  <si>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</si>
  <si>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</si>
  <si>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</si>
  <si>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</si>
  <si>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</si>
  <si>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</si>
  <si>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</si>
  <si>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</si>
  <si>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</si>
  <si>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</si>
  <si>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</si>
  <si>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</si>
  <si>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</si>
  <si>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</si>
  <si>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</si>
  <si>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</si>
  <si>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</si>
  <si>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</si>
  <si>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</si>
  <si>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</si>
  <si>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</si>
  <si>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</si>
  <si>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</si>
  <si>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</si>
  <si>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</si>
  <si>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</si>
  <si>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</si>
  <si>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</si>
  <si>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</si>
  <si>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</si>
  <si>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</si>
  <si>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</si>
  <si>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</si>
  <si>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</si>
  <si>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</si>
  <si>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</si>
  <si>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</si>
  <si>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</si>
  <si>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</si>
  <si>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</si>
  <si>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</si>
  <si>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</si>
  <si>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</si>
  <si>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</si>
  <si>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</si>
  <si>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</si>
  <si>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</si>
  <si>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</si>
  <si>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</si>
  <si>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</si>
  <si>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</si>
  <si>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</si>
  <si>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</si>
  <si>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</si>
  <si>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</si>
  <si>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</si>
  <si>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</si>
  <si>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</si>
  <si>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</si>
  <si>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</si>
  <si>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</si>
  <si>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</si>
  <si>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</si>
  <si>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</si>
  <si>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</si>
  <si>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</si>
  <si>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</si>
  <si>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</si>
  <si>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</si>
  <si>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</si>
  <si>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</si>
  <si>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</si>
  <si>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</si>
  <si>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</si>
  <si>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</si>
  <si>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</si>
  <si>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</si>
  <si>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</si>
  <si>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</si>
  <si>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ดอนหอ</t>
  </si>
  <si>
    <t>สถานการณ์ไข้เลือดออก  รายอำเภอ  จังหวัดร้อยเอ็ด  ปี  2567</t>
  </si>
  <si>
    <t>wk 23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</si>
  <si>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</si>
  <si>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</si>
  <si>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</si>
  <si>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</si>
  <si>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</si>
  <si>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</si>
  <si>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</si>
  <si>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</si>
  <si>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</si>
  <si>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wk 24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</si>
  <si>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</si>
  <si>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</si>
  <si>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</si>
  <si>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</si>
  <si>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</si>
  <si>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</si>
  <si>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</si>
  <si>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หมอตา</t>
  </si>
  <si>
    <t>ธาตุจอมศรี</t>
  </si>
  <si>
    <t>wk 25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</si>
  <si>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</si>
  <si>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</si>
  <si>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</si>
  <si>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</si>
  <si>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</si>
  <si>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</si>
  <si>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</si>
  <si>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</si>
  <si>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</si>
  <si>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</si>
  <si>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โปโล</t>
  </si>
  <si>
    <t>ค่ายเสรี</t>
  </si>
  <si>
    <t>โนนสวาสดิ์</t>
  </si>
  <si>
    <t>โนนม่วง</t>
  </si>
  <si>
    <t>คำพระ</t>
  </si>
  <si>
    <t>ข้อมูล  ณ  วันที่ 7 กรกฎาคม  2567   (จากรายงาน 506)</t>
  </si>
  <si>
    <t>ข้อมูล  ณ  วันที่ 7 กรกฎาคม  2567 (จากรายงาน 506)</t>
  </si>
  <si>
    <t>ข้อมูล  ณ  วันที่ 7 กรกฎาคม  2567  (จากรายงาน 506)</t>
  </si>
  <si>
    <t>ข้อมูล  ณ  วันที่ 7 กรกฎาคม 2567 (จากรายงาน 506)</t>
  </si>
  <si>
    <t>ข้อมูล  ณ  วันที่ 7 กรกฎาคม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</si>
  <si>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9 มิถุนายน - 7 กรกฎาคม 2567</t>
  </si>
  <si>
    <t>wk 1-22</t>
  </si>
  <si>
    <t>wk 23-26</t>
  </si>
  <si>
    <t>wk 26</t>
  </si>
  <si>
    <t>รวมผู้ป่วยสะสม  wk 1-26 (ราย)</t>
  </si>
  <si>
    <t>ผลรวมทั้งหมด</t>
  </si>
  <si>
    <t>เกษตรวิสัย ผลรวม</t>
  </si>
  <si>
    <t>น้ำอ้อม ผลรวม</t>
  </si>
  <si>
    <t>โนนสว่าง ผลรวม</t>
  </si>
  <si>
    <t>เหล่าหลวง ผลรวม</t>
  </si>
  <si>
    <t>บ้านฝาง ผลรวม</t>
  </si>
  <si>
    <t>หนองแวง ผลรวม</t>
  </si>
  <si>
    <t>สิงห์โคก ผลรวม</t>
  </si>
  <si>
    <t>ดงครั่งน้อย ผลรวม</t>
  </si>
  <si>
    <t>ดงแดง ผลรวม</t>
  </si>
  <si>
    <t>หนองสิม</t>
  </si>
  <si>
    <t>เหล่ายูง</t>
  </si>
  <si>
    <t>โคกล่าม ผลรวม</t>
  </si>
  <si>
    <t>ดู่น้อย ผลรวม</t>
  </si>
  <si>
    <t>หัวช้าง ผลรวม</t>
  </si>
  <si>
    <t>เมืองหงส์ ผลรวม</t>
  </si>
  <si>
    <t>น้ำใส ผลรวม</t>
  </si>
  <si>
    <t>หนองผือ ผลรวม</t>
  </si>
  <si>
    <t>อีง่อง ผลรวม</t>
  </si>
  <si>
    <t>จตุรพักตรพิมาน ผลรวม</t>
  </si>
  <si>
    <t>ดินดำ ผลรวม</t>
  </si>
  <si>
    <t>ม่วงลาด ผลรวม</t>
  </si>
  <si>
    <t>ยางใหญ่ ผลรวม</t>
  </si>
  <si>
    <t>จังหาร ผลรวม</t>
  </si>
  <si>
    <t>หมูม้น ผลรวม</t>
  </si>
  <si>
    <t>เชียงขวัญ ผลรวม</t>
  </si>
  <si>
    <t>เทอดไทย ผลรวม</t>
  </si>
  <si>
    <t>ทุ่งเขาหลวง ผลรวม</t>
  </si>
  <si>
    <t>บึงงาม ผลรวม</t>
  </si>
  <si>
    <t>เหล่า ผลรวม</t>
  </si>
  <si>
    <t>หนองไผ่ ผลรวม</t>
  </si>
  <si>
    <t>มะอึ ผลรวม</t>
  </si>
  <si>
    <t>ไพศาล ผลรวม</t>
  </si>
  <si>
    <t>ธวัชบุรี ผลรวม</t>
  </si>
  <si>
    <t>บัวแดง ผลรวม</t>
  </si>
  <si>
    <t>โนนสวรรค์ ผลรวม</t>
  </si>
  <si>
    <t>สระบัว ผลรวม</t>
  </si>
  <si>
    <t>ปทุมรัตต์ ผลรวม</t>
  </si>
  <si>
    <t>หนองทัพไทย ผลรวม</t>
  </si>
  <si>
    <t>พนมไพร ผลรวม</t>
  </si>
  <si>
    <t>ชานุวรรณ ผลรวม</t>
  </si>
  <si>
    <t>นานวล ผลรวม</t>
  </si>
  <si>
    <t>กุดน้ำใส ผลรวม</t>
  </si>
  <si>
    <t>คำพอุง ผลรวม</t>
  </si>
  <si>
    <t>เชียงใหม่ ผลรวม</t>
  </si>
  <si>
    <t>อัคคะคำ ผลรวม</t>
  </si>
  <si>
    <t>หนองนกทา</t>
  </si>
  <si>
    <t>โพธิ์ศรี ผลรวม</t>
  </si>
  <si>
    <t>บัวคำ ผลรวม</t>
  </si>
  <si>
    <t>ดอนโอง ผลรวม</t>
  </si>
  <si>
    <t>โพธิ์ชัย ผลรวม</t>
  </si>
  <si>
    <t>โพนทราย ผลรวม</t>
  </si>
  <si>
    <t>ท่าหาดยาว ผลรวม</t>
  </si>
  <si>
    <t>หัวดง</t>
  </si>
  <si>
    <t>ศรีสว่าง ผลรวม</t>
  </si>
  <si>
    <t>สระนกแก้ว ผลรวม</t>
  </si>
  <si>
    <t>หนองใหญ่ ผลรวม</t>
  </si>
  <si>
    <t>สว่าง ผลรวม</t>
  </si>
  <si>
    <t>โนนชัยศรี ผลรวม</t>
  </si>
  <si>
    <t>วังสามัคคี ผลรวม</t>
  </si>
  <si>
    <t>นาอุดม ผลรวม</t>
  </si>
  <si>
    <t>โพนทอง ผลรวม</t>
  </si>
  <si>
    <t>บุ่งเลิศ ผลรวม</t>
  </si>
  <si>
    <t>เมยวดี ผลรวม</t>
  </si>
  <si>
    <t>รอบเมือง ผลรวม</t>
  </si>
  <si>
    <t>เหนือเมือง ผลรวม</t>
  </si>
  <si>
    <t>สะอาดสมบูรณ์ ผลรวม</t>
  </si>
  <si>
    <t>โนนรัง ผลรวม</t>
  </si>
  <si>
    <t>โนนตาล ผลรวม</t>
  </si>
  <si>
    <t>เมืองทองใหญ่</t>
  </si>
  <si>
    <t>เมืองทอง ผลรวม</t>
  </si>
  <si>
    <t>ดงลาน ผลรวม</t>
  </si>
  <si>
    <t>สีแก้ว ผลรวม</t>
  </si>
  <si>
    <t>ขอนแก่น ผลรวม</t>
  </si>
  <si>
    <t>เมือง ผลรวม</t>
  </si>
  <si>
    <t>คูเมือง ผลรวม</t>
  </si>
  <si>
    <t>เมืองสรวง ผลรวม</t>
  </si>
  <si>
    <t>โพธิ์สัย ผลรวม</t>
  </si>
  <si>
    <t>หนองแวงควง ผลรวม</t>
  </si>
  <si>
    <t>ศรีสมเด็จ ผลรวม</t>
  </si>
  <si>
    <t>สระคู ผลรวม</t>
  </si>
  <si>
    <t>หัวโทน ผลรวม</t>
  </si>
  <si>
    <t>ห้วยหินลาด ผลรวม</t>
  </si>
  <si>
    <t>นาใหญ่ ผลรวม</t>
  </si>
  <si>
    <t>ดอกไม้ ผลรวม</t>
  </si>
  <si>
    <t>หินกอง ผลรวม</t>
  </si>
  <si>
    <t>ทุ่งหลวง ผลรวม</t>
  </si>
  <si>
    <t>ช้างเผือก ผลรวม</t>
  </si>
  <si>
    <t>หนองพันมูล</t>
  </si>
  <si>
    <t>เมืองทุ่ง ผลรวม</t>
  </si>
  <si>
    <t>จำปาขัน ผลรวม</t>
  </si>
  <si>
    <t>น้ำคำ ผลรวม</t>
  </si>
  <si>
    <t>บ่อพันขัน ผลรวม</t>
  </si>
  <si>
    <t>สุวรรณภูมิ ผลรวม</t>
  </si>
  <si>
    <t>ขวาว ผลรวม</t>
  </si>
  <si>
    <t>กลาง ผลรวม</t>
  </si>
  <si>
    <t>ศรีวิลัย ผลรวม</t>
  </si>
  <si>
    <t>ท่าม่วง ผลรวม</t>
  </si>
  <si>
    <t>ไคร่นุ่น</t>
  </si>
  <si>
    <t>นาแซง ผลรวม</t>
  </si>
  <si>
    <t>หนองสำราญ</t>
  </si>
  <si>
    <t>เกาะแก้ว ผลรวม</t>
  </si>
  <si>
    <t>นางาม ผลรวม</t>
  </si>
  <si>
    <t>นาเมือง ผลรวม</t>
  </si>
  <si>
    <t>เสลภูมิ ผลรวม</t>
  </si>
  <si>
    <t>ภูเขาทอง ผลรวม</t>
  </si>
  <si>
    <t>หนองขุ่นใหญ่ ผลรวม</t>
  </si>
  <si>
    <t>หนองแวงดง</t>
  </si>
  <si>
    <t>กกโพธิ์ ผลรวม</t>
  </si>
  <si>
    <t>โคกสว่างอารมย์</t>
  </si>
  <si>
    <t>หนองพอก ผลรวม</t>
  </si>
  <si>
    <t>ผาน้ำย้อย ผลรวม</t>
  </si>
  <si>
    <t>ท่าสีดา ผลรวม</t>
  </si>
  <si>
    <t>หนองฮี ผลรวม</t>
  </si>
  <si>
    <t>เด่นราษฎร์ ผลรวม</t>
  </si>
  <si>
    <t>สาวแห ผลรวม</t>
  </si>
  <si>
    <t>หนองหมื่นถ่า ผลรวม</t>
  </si>
  <si>
    <t>ดู่ ผลรวม</t>
  </si>
  <si>
    <t>หนองเรือ</t>
  </si>
  <si>
    <t>หนองบัว ผลรวม</t>
  </si>
  <si>
    <t>อาจสามารถ ผลรวม</t>
  </si>
  <si>
    <t>โหรา ผลรวม</t>
  </si>
  <si>
    <t>ข้อมูล ณ วันที่ 7 กรกฎาคม 2567 (จากรายงานเร่งด่วน)</t>
  </si>
  <si>
    <t>ครู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</si>
</sst>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charset val="222"/>
    </font>
    <font>
      <b/>
      <sz val="18"/>
      <color theme="1"/>
      <name val="TH SarabunPSK"/>
      <family val="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7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91" fontId="14" fillId="0" borderId="0"/>
    <xf numFmtId="0" fontId="4" fillId="0" borderId="0"/>
    <xf numFmtId="0" fontId="12" fillId="0" borderId="0"/>
    <xf numFmtId="0" fontId="15" fillId="0" borderId="0"/>
    <xf numFmtId="0" fontId="15" fillId="0" borderId="0"/>
    <xf numFmtId="0" fontId="16" fillId="0" borderId="0"/>
    <xf numFmtId="191" fontId="1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5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8" fillId="21" borderId="0" applyNumberFormat="0" applyBorder="0" applyAlignment="0" applyProtection="0"/>
    <xf numFmtId="0" fontId="59" fillId="22" borderId="40" applyNumberFormat="0" applyAlignment="0" applyProtection="0"/>
    <xf numFmtId="0" fontId="60" fillId="23" borderId="41" applyNumberFormat="0" applyAlignment="0" applyProtection="0"/>
    <xf numFmtId="0" fontId="61" fillId="23" borderId="40" applyNumberFormat="0" applyAlignment="0" applyProtection="0"/>
    <xf numFmtId="0" fontId="62" fillId="0" borderId="42" applyNumberFormat="0" applyFill="0" applyAlignment="0" applyProtection="0"/>
    <xf numFmtId="0" fontId="63" fillId="24" borderId="43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5" applyNumberFormat="0" applyFill="0" applyAlignment="0" applyProtection="0"/>
    <xf numFmtId="0" fontId="6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7" fillId="33" borderId="0" applyNumberFormat="0" applyBorder="0" applyAlignment="0" applyProtection="0"/>
    <xf numFmtId="0" fontId="6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67" fillId="37" borderId="0" applyNumberFormat="0" applyBorder="0" applyAlignment="0" applyProtection="0"/>
    <xf numFmtId="0" fontId="6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67" fillId="41" borderId="0" applyNumberFormat="0" applyBorder="0" applyAlignment="0" applyProtection="0"/>
    <xf numFmtId="0" fontId="6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67" fillId="45" borderId="0" applyNumberFormat="0" applyBorder="0" applyAlignment="0" applyProtection="0"/>
    <xf numFmtId="0" fontId="6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67" fillId="49" borderId="0" applyNumberFormat="0" applyBorder="0" applyAlignment="0" applyProtection="0"/>
    <xf numFmtId="0" fontId="3" fillId="25" borderId="44" applyNumberFormat="0" applyFont="0" applyAlignment="0" applyProtection="0"/>
    <xf numFmtId="0" fontId="3" fillId="0" borderId="0"/>
    <xf numFmtId="0" fontId="3" fillId="25" borderId="44" applyNumberFormat="0" applyFont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8" borderId="0" applyNumberFormat="0" applyBorder="0" applyAlignment="0" applyProtection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44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81" fillId="0" borderId="0"/>
  </cellStyleXfs>
  <cellXfs count="381">
    <xf numFmtId="0" fontId="0" fillId="0" borderId="0" xfId="0"/>
    <xf numFmtId="0" fontId="7" fillId="0" borderId="0" xfId="0" applyFont="1"/>
    <xf numFmtId="0" fontId="7" fillId="6" borderId="9" xfId="0" applyFont="1" applyFill="1" applyBorder="1" applyAlignment="1"/>
    <xf numFmtId="0" fontId="7" fillId="6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14" borderId="0" xfId="0" applyFont="1" applyFill="1"/>
    <xf numFmtId="0" fontId="7" fillId="3" borderId="23" xfId="0" applyFont="1" applyFill="1" applyBorder="1"/>
    <xf numFmtId="0" fontId="7" fillId="3" borderId="10" xfId="0" applyFont="1" applyFill="1" applyBorder="1"/>
    <xf numFmtId="3" fontId="7" fillId="3" borderId="11" xfId="0" applyNumberFormat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5" borderId="18" xfId="0" applyFont="1" applyFill="1" applyBorder="1"/>
    <xf numFmtId="0" fontId="7" fillId="5" borderId="19" xfId="0" applyFont="1" applyFill="1" applyBorder="1"/>
    <xf numFmtId="0" fontId="10" fillId="12" borderId="0" xfId="0" applyFont="1" applyFill="1"/>
    <xf numFmtId="0" fontId="11" fillId="2" borderId="9" xfId="0" applyFont="1" applyFill="1" applyBorder="1" applyAlignment="1">
      <alignment horizontal="center"/>
    </xf>
    <xf numFmtId="0" fontId="11" fillId="0" borderId="9" xfId="14" applyFont="1" applyBorder="1"/>
    <xf numFmtId="0" fontId="17" fillId="0" borderId="9" xfId="14" applyFont="1" applyFill="1" applyBorder="1"/>
    <xf numFmtId="0" fontId="21" fillId="0" borderId="0" xfId="0" applyFont="1"/>
    <xf numFmtId="0" fontId="24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19" fillId="0" borderId="0" xfId="0" applyNumberFormat="1" applyFont="1"/>
    <xf numFmtId="0" fontId="27" fillId="0" borderId="0" xfId="0" applyFont="1"/>
    <xf numFmtId="189" fontId="28" fillId="0" borderId="0" xfId="0" applyNumberFormat="1" applyFont="1" applyAlignment="1">
      <alignment horizontal="center"/>
    </xf>
    <xf numFmtId="189" fontId="28" fillId="0" borderId="0" xfId="0" applyNumberFormat="1" applyFont="1"/>
    <xf numFmtId="189" fontId="29" fillId="0" borderId="9" xfId="0" applyNumberFormat="1" applyFont="1" applyBorder="1" applyAlignment="1">
      <alignment horizontal="center"/>
    </xf>
    <xf numFmtId="189" fontId="28" fillId="0" borderId="9" xfId="0" applyNumberFormat="1" applyFont="1" applyBorder="1" applyAlignment="1">
      <alignment horizontal="center"/>
    </xf>
    <xf numFmtId="1" fontId="28" fillId="0" borderId="0" xfId="0" applyNumberFormat="1" applyFont="1"/>
    <xf numFmtId="1" fontId="29" fillId="0" borderId="9" xfId="0" applyNumberFormat="1" applyFont="1" applyBorder="1" applyAlignment="1">
      <alignment horizontal="center"/>
    </xf>
    <xf numFmtId="0" fontId="30" fillId="0" borderId="9" xfId="16" applyFont="1" applyFill="1" applyBorder="1" applyAlignment="1">
      <alignment horizontal="center" wrapText="1"/>
    </xf>
    <xf numFmtId="3" fontId="31" fillId="0" borderId="9" xfId="0" applyNumberFormat="1" applyFont="1" applyBorder="1" applyAlignment="1">
      <alignment horizontal="center"/>
    </xf>
    <xf numFmtId="3" fontId="28" fillId="0" borderId="0" xfId="0" applyNumberFormat="1" applyFont="1"/>
    <xf numFmtId="2" fontId="28" fillId="0" borderId="0" xfId="0" applyNumberFormat="1" applyFont="1"/>
    <xf numFmtId="4" fontId="28" fillId="0" borderId="0" xfId="0" applyNumberFormat="1" applyFont="1"/>
    <xf numFmtId="189" fontId="29" fillId="17" borderId="9" xfId="0" applyNumberFormat="1" applyFont="1" applyFill="1" applyBorder="1" applyAlignment="1">
      <alignment horizontal="center"/>
    </xf>
    <xf numFmtId="0" fontId="30" fillId="17" borderId="9" xfId="16" applyFont="1" applyFill="1" applyBorder="1" applyAlignment="1">
      <alignment horizontal="center" wrapText="1"/>
    </xf>
    <xf numFmtId="3" fontId="32" fillId="17" borderId="9" xfId="0" applyNumberFormat="1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/>
    </xf>
    <xf numFmtId="190" fontId="28" fillId="0" borderId="0" xfId="0" applyNumberFormat="1" applyFont="1"/>
    <xf numFmtId="189" fontId="29" fillId="5" borderId="9" xfId="0" applyNumberFormat="1" applyFont="1" applyFill="1" applyBorder="1" applyAlignment="1">
      <alignment horizontal="center"/>
    </xf>
    <xf numFmtId="1" fontId="19" fillId="5" borderId="9" xfId="0" applyNumberFormat="1" applyFont="1" applyFill="1" applyBorder="1" applyAlignment="1">
      <alignment horizontal="center"/>
    </xf>
    <xf numFmtId="3" fontId="31" fillId="5" borderId="9" xfId="0" applyNumberFormat="1" applyFont="1" applyFill="1" applyBorder="1" applyAlignment="1">
      <alignment horizontal="center"/>
    </xf>
    <xf numFmtId="189" fontId="29" fillId="6" borderId="9" xfId="0" applyNumberFormat="1" applyFont="1" applyFill="1" applyBorder="1" applyAlignment="1">
      <alignment horizontal="center"/>
    </xf>
    <xf numFmtId="1" fontId="29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1" fontId="33" fillId="0" borderId="0" xfId="0" applyNumberFormat="1" applyFont="1"/>
    <xf numFmtId="2" fontId="33" fillId="6" borderId="9" xfId="0" applyNumberFormat="1" applyFont="1" applyFill="1" applyBorder="1"/>
    <xf numFmtId="2" fontId="34" fillId="0" borderId="0" xfId="0" applyNumberFormat="1" applyFont="1" applyFill="1" applyBorder="1"/>
    <xf numFmtId="1" fontId="35" fillId="4" borderId="9" xfId="0" applyNumberFormat="1" applyFont="1" applyFill="1" applyBorder="1" applyAlignment="1">
      <alignment horizontal="center"/>
    </xf>
    <xf numFmtId="3" fontId="35" fillId="4" borderId="9" xfId="0" applyNumberFormat="1" applyFont="1" applyFill="1" applyBorder="1" applyAlignment="1">
      <alignment horizontal="center"/>
    </xf>
    <xf numFmtId="3" fontId="36" fillId="0" borderId="0" xfId="0" applyNumberFormat="1" applyFont="1"/>
    <xf numFmtId="2" fontId="36" fillId="0" borderId="0" xfId="0" applyNumberFormat="1" applyFont="1"/>
    <xf numFmtId="189" fontId="36" fillId="0" borderId="0" xfId="0" applyNumberFormat="1" applyFont="1"/>
    <xf numFmtId="189" fontId="27" fillId="2" borderId="9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189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188" fontId="32" fillId="0" borderId="0" xfId="0" applyNumberFormat="1" applyFont="1" applyFill="1" applyBorder="1" applyAlignment="1">
      <alignment horizontal="center"/>
    </xf>
    <xf numFmtId="189" fontId="31" fillId="0" borderId="0" xfId="0" applyNumberFormat="1" applyFont="1" applyBorder="1" applyAlignment="1">
      <alignment horizontal="left"/>
    </xf>
    <xf numFmtId="1" fontId="28" fillId="0" borderId="0" xfId="0" applyNumberFormat="1" applyFont="1" applyBorder="1"/>
    <xf numFmtId="189" fontId="28" fillId="0" borderId="0" xfId="0" applyNumberFormat="1" applyFont="1" applyBorder="1"/>
    <xf numFmtId="3" fontId="28" fillId="0" borderId="0" xfId="0" applyNumberFormat="1" applyFont="1" applyBorder="1" applyAlignment="1">
      <alignment horizontal="center"/>
    </xf>
    <xf numFmtId="189" fontId="29" fillId="0" borderId="0" xfId="0" applyNumberFormat="1" applyFont="1" applyBorder="1"/>
    <xf numFmtId="189" fontId="32" fillId="0" borderId="0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1" fontId="28" fillId="0" borderId="0" xfId="0" applyNumberFormat="1" applyFont="1"/>
    <xf numFmtId="41" fontId="28" fillId="0" borderId="0" xfId="0" applyNumberFormat="1" applyFont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2" xfId="0" applyFont="1" applyBorder="1"/>
    <xf numFmtId="0" fontId="24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0" xfId="0" applyFont="1" applyBorder="1"/>
    <xf numFmtId="0" fontId="21" fillId="0" borderId="20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0" fontId="22" fillId="0" borderId="3" xfId="0" applyFont="1" applyBorder="1"/>
    <xf numFmtId="3" fontId="21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0" xfId="0" applyNumberFormat="1" applyFont="1"/>
    <xf numFmtId="0" fontId="22" fillId="0" borderId="15" xfId="0" applyFont="1" applyBorder="1"/>
    <xf numFmtId="1" fontId="21" fillId="0" borderId="7" xfId="0" applyNumberFormat="1" applyFont="1" applyFill="1" applyBorder="1" applyAlignment="1">
      <alignment horizontal="center"/>
    </xf>
    <xf numFmtId="1" fontId="21" fillId="0" borderId="4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0" borderId="4" xfId="0" applyFont="1" applyBorder="1"/>
    <xf numFmtId="3" fontId="21" fillId="0" borderId="4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0" fontId="41" fillId="0" borderId="0" xfId="2" applyFont="1"/>
    <xf numFmtId="0" fontId="22" fillId="0" borderId="7" xfId="0" applyFont="1" applyBorder="1"/>
    <xf numFmtId="3" fontId="21" fillId="0" borderId="7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16" xfId="0" applyFont="1" applyBorder="1"/>
    <xf numFmtId="0" fontId="21" fillId="0" borderId="16" xfId="0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1" fillId="0" borderId="8" xfId="0" applyFont="1" applyBorder="1"/>
    <xf numFmtId="0" fontId="21" fillId="0" borderId="13" xfId="0" applyFont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2" fontId="39" fillId="2" borderId="9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2" fontId="19" fillId="0" borderId="0" xfId="0" applyNumberFormat="1" applyFont="1"/>
    <xf numFmtId="3" fontId="29" fillId="5" borderId="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3" fontId="21" fillId="0" borderId="0" xfId="0" applyNumberFormat="1" applyFont="1"/>
    <xf numFmtId="0" fontId="41" fillId="0" borderId="0" xfId="6" applyFont="1"/>
    <xf numFmtId="1" fontId="21" fillId="0" borderId="3" xfId="0" applyNumberFormat="1" applyFont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2" fontId="24" fillId="3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4" fillId="3" borderId="5" xfId="0" applyNumberFormat="1" applyFont="1" applyFill="1" applyBorder="1" applyAlignment="1">
      <alignment horizontal="center"/>
    </xf>
    <xf numFmtId="2" fontId="24" fillId="3" borderId="5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2" fontId="24" fillId="6" borderId="9" xfId="0" applyNumberFormat="1" applyFont="1" applyFill="1" applyBorder="1"/>
    <xf numFmtId="0" fontId="24" fillId="0" borderId="0" xfId="0" applyFont="1" applyAlignment="1">
      <alignment horizontal="left"/>
    </xf>
    <xf numFmtId="0" fontId="24" fillId="0" borderId="9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3" fontId="24" fillId="5" borderId="9" xfId="0" applyNumberFormat="1" applyFont="1" applyFill="1" applyBorder="1" applyAlignment="1">
      <alignment horizontal="center"/>
    </xf>
    <xf numFmtId="3" fontId="24" fillId="16" borderId="9" xfId="0" applyNumberFormat="1" applyFont="1" applyFill="1" applyBorder="1" applyAlignment="1">
      <alignment horizontal="center"/>
    </xf>
    <xf numFmtId="2" fontId="24" fillId="5" borderId="9" xfId="0" applyNumberFormat="1" applyFont="1" applyFill="1" applyBorder="1" applyAlignment="1">
      <alignment horizontal="center"/>
    </xf>
    <xf numFmtId="0" fontId="41" fillId="0" borderId="0" xfId="3" applyFont="1"/>
    <xf numFmtId="0" fontId="41" fillId="0" borderId="0" xfId="4" applyFont="1"/>
    <xf numFmtId="0" fontId="41" fillId="0" borderId="0" xfId="5" applyFont="1"/>
    <xf numFmtId="0" fontId="43" fillId="2" borderId="9" xfId="0" applyFont="1" applyFill="1" applyBorder="1" applyAlignment="1">
      <alignment horizontal="center"/>
    </xf>
    <xf numFmtId="3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29" fillId="5" borderId="9" xfId="0" applyNumberFormat="1" applyFont="1" applyFill="1" applyBorder="1" applyAlignment="1">
      <alignment horizontal="center"/>
    </xf>
    <xf numFmtId="189" fontId="29" fillId="0" borderId="0" xfId="0" applyNumberFormat="1" applyFont="1"/>
    <xf numFmtId="189" fontId="25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39" fillId="3" borderId="17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21" fillId="3" borderId="19" xfId="0" applyFont="1" applyFill="1" applyBorder="1"/>
    <xf numFmtId="0" fontId="21" fillId="3" borderId="14" xfId="0" applyFont="1" applyFill="1" applyBorder="1"/>
    <xf numFmtId="0" fontId="39" fillId="3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22" fillId="0" borderId="2" xfId="0" applyFont="1" applyBorder="1"/>
    <xf numFmtId="0" fontId="22" fillId="0" borderId="9" xfId="0" applyFont="1" applyBorder="1"/>
    <xf numFmtId="0" fontId="40" fillId="3" borderId="9" xfId="0" applyFont="1" applyFill="1" applyBorder="1" applyAlignment="1">
      <alignment horizontal="center"/>
    </xf>
    <xf numFmtId="3" fontId="39" fillId="6" borderId="9" xfId="0" applyNumberFormat="1" applyFont="1" applyFill="1" applyBorder="1" applyAlignment="1">
      <alignment horizontal="center"/>
    </xf>
    <xf numFmtId="0" fontId="45" fillId="0" borderId="0" xfId="0" applyFont="1"/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89" fontId="21" fillId="0" borderId="0" xfId="0" applyNumberFormat="1" applyFont="1"/>
    <xf numFmtId="189" fontId="24" fillId="0" borderId="0" xfId="0" applyNumberFormat="1" applyFont="1"/>
    <xf numFmtId="189" fontId="21" fillId="0" borderId="0" xfId="0" applyNumberFormat="1" applyFont="1" applyAlignment="1">
      <alignment horizontal="center"/>
    </xf>
    <xf numFmtId="189" fontId="24" fillId="0" borderId="0" xfId="0" applyNumberFormat="1" applyFont="1" applyBorder="1" applyAlignment="1">
      <alignment horizontal="center"/>
    </xf>
    <xf numFmtId="189" fontId="43" fillId="0" borderId="0" xfId="0" applyNumberFormat="1" applyFont="1"/>
    <xf numFmtId="189" fontId="24" fillId="5" borderId="9" xfId="0" applyNumberFormat="1" applyFont="1" applyFill="1" applyBorder="1" applyAlignment="1">
      <alignment horizontal="center"/>
    </xf>
    <xf numFmtId="189" fontId="40" fillId="5" borderId="9" xfId="0" applyNumberFormat="1" applyFont="1" applyFill="1" applyBorder="1" applyAlignment="1">
      <alignment horizontal="center"/>
    </xf>
    <xf numFmtId="1" fontId="24" fillId="5" borderId="9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10" borderId="9" xfId="0" applyNumberFormat="1" applyFont="1" applyFill="1" applyBorder="1" applyAlignment="1">
      <alignment horizontal="center"/>
    </xf>
    <xf numFmtId="3" fontId="39" fillId="7" borderId="9" xfId="0" applyNumberFormat="1" applyFont="1" applyFill="1" applyBorder="1" applyAlignment="1">
      <alignment horizontal="center"/>
    </xf>
    <xf numFmtId="1" fontId="24" fillId="9" borderId="9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24" fillId="10" borderId="9" xfId="0" applyNumberFormat="1" applyFont="1" applyFill="1" applyBorder="1" applyAlignment="1">
      <alignment horizontal="center"/>
    </xf>
    <xf numFmtId="1" fontId="24" fillId="10" borderId="18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24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46" fillId="0" borderId="9" xfId="0" applyNumberFormat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" fontId="23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89" fontId="39" fillId="6" borderId="9" xfId="0" applyNumberFormat="1" applyFont="1" applyFill="1" applyBorder="1" applyAlignment="1">
      <alignment horizontal="center"/>
    </xf>
    <xf numFmtId="1" fontId="39" fillId="6" borderId="9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89" fontId="39" fillId="0" borderId="0" xfId="0" applyNumberFormat="1" applyFont="1" applyAlignment="1">
      <alignment horizontal="center"/>
    </xf>
    <xf numFmtId="1" fontId="24" fillId="0" borderId="0" xfId="0" applyNumberFormat="1" applyFont="1"/>
    <xf numFmtId="1" fontId="24" fillId="0" borderId="0" xfId="0" applyNumberFormat="1" applyFont="1" applyAlignment="1">
      <alignment horizontal="center"/>
    </xf>
    <xf numFmtId="0" fontId="22" fillId="0" borderId="29" xfId="7" applyFont="1" applyFill="1" applyBorder="1" applyAlignment="1">
      <alignment horizontal="right" vertical="center" wrapText="1"/>
    </xf>
    <xf numFmtId="0" fontId="22" fillId="0" borderId="0" xfId="7" applyFont="1"/>
    <xf numFmtId="0" fontId="22" fillId="0" borderId="0" xfId="8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9" borderId="0" xfId="0" applyFont="1" applyFill="1"/>
    <xf numFmtId="0" fontId="48" fillId="0" borderId="0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9" borderId="0" xfId="0" applyFont="1" applyFill="1"/>
    <xf numFmtId="0" fontId="47" fillId="0" borderId="0" xfId="0" applyFont="1" applyFill="1"/>
    <xf numFmtId="0" fontId="49" fillId="15" borderId="2" xfId="0" applyFont="1" applyFill="1" applyBorder="1" applyAlignment="1">
      <alignment horizontal="center"/>
    </xf>
    <xf numFmtId="189" fontId="2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189" fontId="35" fillId="0" borderId="0" xfId="0" applyNumberFormat="1" applyFont="1" applyBorder="1" applyAlignment="1">
      <alignment horizontal="left"/>
    </xf>
    <xf numFmtId="49" fontId="35" fillId="0" borderId="0" xfId="0" applyNumberFormat="1" applyFont="1" applyBorder="1" applyAlignment="1">
      <alignment horizontal="left"/>
    </xf>
    <xf numFmtId="189" fontId="51" fillId="2" borderId="1" xfId="0" applyNumberFormat="1" applyFont="1" applyFill="1" applyBorder="1" applyAlignment="1">
      <alignment horizontal="center"/>
    </xf>
    <xf numFmtId="49" fontId="51" fillId="2" borderId="1" xfId="0" applyNumberFormat="1" applyFont="1" applyFill="1" applyBorder="1" applyAlignment="1">
      <alignment horizontal="center"/>
    </xf>
    <xf numFmtId="189" fontId="25" fillId="2" borderId="1" xfId="0" applyNumberFormat="1" applyFont="1" applyFill="1" applyBorder="1" applyAlignment="1">
      <alignment horizontal="center"/>
    </xf>
    <xf numFmtId="189" fontId="51" fillId="2" borderId="2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189" fontId="25" fillId="2" borderId="2" xfId="0" applyNumberFormat="1" applyFont="1" applyFill="1" applyBorder="1" applyAlignment="1">
      <alignment horizontal="center"/>
    </xf>
    <xf numFmtId="189" fontId="29" fillId="0" borderId="11" xfId="0" applyNumberFormat="1" applyFont="1" applyBorder="1" applyAlignment="1">
      <alignment horizontal="left"/>
    </xf>
    <xf numFmtId="49" fontId="29" fillId="3" borderId="9" xfId="0" applyNumberFormat="1" applyFont="1" applyFill="1" applyBorder="1" applyAlignment="1">
      <alignment horizontal="center"/>
    </xf>
    <xf numFmtId="0" fontId="30" fillId="12" borderId="9" xfId="17" applyFont="1" applyFill="1" applyBorder="1" applyAlignment="1">
      <alignment horizontal="center" wrapText="1"/>
    </xf>
    <xf numFmtId="3" fontId="29" fillId="3" borderId="9" xfId="0" applyNumberFormat="1" applyFont="1" applyFill="1" applyBorder="1" applyAlignment="1">
      <alignment horizontal="center"/>
    </xf>
    <xf numFmtId="3" fontId="19" fillId="0" borderId="0" xfId="0" applyNumberFormat="1" applyFont="1"/>
    <xf numFmtId="3" fontId="29" fillId="0" borderId="11" xfId="0" applyNumberFormat="1" applyFont="1" applyBorder="1" applyAlignment="1">
      <alignment horizontal="left"/>
    </xf>
    <xf numFmtId="49" fontId="29" fillId="4" borderId="9" xfId="0" applyNumberFormat="1" applyFont="1" applyFill="1" applyBorder="1" applyAlignment="1">
      <alignment horizontal="center"/>
    </xf>
    <xf numFmtId="3" fontId="29" fillId="4" borderId="9" xfId="0" applyNumberFormat="1" applyFont="1" applyFill="1" applyBorder="1" applyAlignment="1">
      <alignment horizontal="center"/>
    </xf>
    <xf numFmtId="49" fontId="50" fillId="5" borderId="9" xfId="0" applyNumberFormat="1" applyFont="1" applyFill="1" applyBorder="1" applyAlignment="1">
      <alignment horizontal="center"/>
    </xf>
    <xf numFmtId="1" fontId="31" fillId="8" borderId="9" xfId="0" applyNumberFormat="1" applyFont="1" applyFill="1" applyBorder="1" applyAlignment="1">
      <alignment horizontal="center"/>
    </xf>
    <xf numFmtId="49" fontId="29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49" fontId="2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189" fontId="29" fillId="0" borderId="1" xfId="0" applyNumberFormat="1" applyFont="1" applyBorder="1" applyAlignment="1">
      <alignment horizontal="left"/>
    </xf>
    <xf numFmtId="49" fontId="29" fillId="0" borderId="14" xfId="0" applyNumberFormat="1" applyFont="1" applyFill="1" applyBorder="1" applyAlignment="1">
      <alignment horizontal="center"/>
    </xf>
    <xf numFmtId="3" fontId="32" fillId="0" borderId="9" xfId="0" applyNumberFormat="1" applyFont="1" applyFill="1" applyBorder="1" applyAlignment="1">
      <alignment horizontal="center"/>
    </xf>
    <xf numFmtId="0" fontId="30" fillId="12" borderId="9" xfId="18" applyFont="1" applyFill="1" applyBorder="1" applyAlignment="1">
      <alignment horizontal="center" wrapText="1"/>
    </xf>
    <xf numFmtId="1" fontId="29" fillId="4" borderId="9" xfId="0" applyNumberFormat="1" applyFont="1" applyFill="1" applyBorder="1" applyAlignment="1">
      <alignment horizontal="center"/>
    </xf>
    <xf numFmtId="189" fontId="29" fillId="0" borderId="2" xfId="0" applyNumberFormat="1" applyFont="1" applyBorder="1" applyAlignment="1">
      <alignment horizontal="left"/>
    </xf>
    <xf numFmtId="1" fontId="29" fillId="3" borderId="9" xfId="0" applyNumberFormat="1" applyFont="1" applyFill="1" applyBorder="1" applyAlignment="1">
      <alignment horizontal="center"/>
    </xf>
    <xf numFmtId="0" fontId="30" fillId="12" borderId="9" xfId="20" applyFont="1" applyFill="1" applyBorder="1" applyAlignment="1">
      <alignment horizontal="center" wrapText="1"/>
    </xf>
    <xf numFmtId="0" fontId="30" fillId="12" borderId="9" xfId="21" applyFont="1" applyFill="1" applyBorder="1" applyAlignment="1">
      <alignment horizontal="center" wrapText="1"/>
    </xf>
    <xf numFmtId="189" fontId="29" fillId="0" borderId="1" xfId="0" applyNumberFormat="1" applyFont="1" applyFill="1" applyBorder="1" applyAlignment="1">
      <alignment horizontal="left"/>
    </xf>
    <xf numFmtId="0" fontId="30" fillId="12" borderId="9" xfId="19" applyFont="1" applyFill="1" applyBorder="1" applyAlignment="1">
      <alignment horizontal="center" wrapText="1"/>
    </xf>
    <xf numFmtId="189" fontId="29" fillId="0" borderId="11" xfId="0" applyNumberFormat="1" applyFont="1" applyFill="1" applyBorder="1" applyAlignment="1">
      <alignment horizontal="left"/>
    </xf>
    <xf numFmtId="189" fontId="29" fillId="0" borderId="2" xfId="0" applyNumberFormat="1" applyFont="1" applyFill="1" applyBorder="1" applyAlignment="1">
      <alignment horizontal="left"/>
    </xf>
    <xf numFmtId="0" fontId="30" fillId="12" borderId="9" xfId="22" applyFont="1" applyFill="1" applyBorder="1" applyAlignment="1">
      <alignment horizontal="center" wrapText="1"/>
    </xf>
    <xf numFmtId="0" fontId="30" fillId="12" borderId="9" xfId="23" applyFont="1" applyFill="1" applyBorder="1" applyAlignment="1">
      <alignment horizontal="center" wrapText="1"/>
    </xf>
    <xf numFmtId="0" fontId="30" fillId="12" borderId="9" xfId="24" applyFont="1" applyFill="1" applyBorder="1" applyAlignment="1">
      <alignment horizontal="center" wrapText="1"/>
    </xf>
    <xf numFmtId="0" fontId="30" fillId="12" borderId="9" xfId="25" applyFont="1" applyFill="1" applyBorder="1" applyAlignment="1">
      <alignment horizontal="center" wrapText="1"/>
    </xf>
    <xf numFmtId="0" fontId="30" fillId="12" borderId="9" xfId="26" applyFont="1" applyFill="1" applyBorder="1" applyAlignment="1">
      <alignment horizontal="center" wrapText="1"/>
    </xf>
    <xf numFmtId="0" fontId="30" fillId="12" borderId="9" xfId="27" applyFont="1" applyFill="1" applyBorder="1" applyAlignment="1">
      <alignment horizontal="center" wrapText="1"/>
    </xf>
    <xf numFmtId="0" fontId="30" fillId="12" borderId="9" xfId="28" applyFont="1" applyFill="1" applyBorder="1" applyAlignment="1">
      <alignment horizontal="center" wrapText="1"/>
    </xf>
    <xf numFmtId="0" fontId="30" fillId="12" borderId="9" xfId="29" applyFont="1" applyFill="1" applyBorder="1" applyAlignment="1">
      <alignment horizontal="center" wrapText="1"/>
    </xf>
    <xf numFmtId="0" fontId="30" fillId="12" borderId="9" xfId="30" applyFont="1" applyFill="1" applyBorder="1" applyAlignment="1">
      <alignment horizontal="center" wrapText="1"/>
    </xf>
    <xf numFmtId="0" fontId="30" fillId="12" borderId="9" xfId="31" applyFont="1" applyFill="1" applyBorder="1" applyAlignment="1">
      <alignment horizontal="center" wrapText="1"/>
    </xf>
    <xf numFmtId="0" fontId="30" fillId="12" borderId="9" xfId="32" applyFont="1" applyFill="1" applyBorder="1" applyAlignment="1">
      <alignment horizontal="center" wrapText="1"/>
    </xf>
    <xf numFmtId="0" fontId="30" fillId="12" borderId="9" xfId="33" applyFont="1" applyFill="1" applyBorder="1" applyAlignment="1">
      <alignment horizontal="center" wrapText="1"/>
    </xf>
    <xf numFmtId="0" fontId="30" fillId="12" borderId="9" xfId="34" applyFont="1" applyFill="1" applyBorder="1" applyAlignment="1">
      <alignment horizontal="center" wrapText="1"/>
    </xf>
    <xf numFmtId="1" fontId="32" fillId="6" borderId="7" xfId="0" applyNumberFormat="1" applyFont="1" applyFill="1" applyBorder="1" applyAlignment="1">
      <alignment horizontal="center"/>
    </xf>
    <xf numFmtId="0" fontId="30" fillId="12" borderId="9" xfId="35" applyFont="1" applyFill="1" applyBorder="1" applyAlignment="1">
      <alignment horizontal="center" wrapText="1"/>
    </xf>
    <xf numFmtId="0" fontId="30" fillId="12" borderId="9" xfId="36" applyFont="1" applyFill="1" applyBorder="1" applyAlignment="1">
      <alignment horizontal="center" wrapText="1"/>
    </xf>
    <xf numFmtId="0" fontId="30" fillId="12" borderId="9" xfId="37" applyFont="1" applyFill="1" applyBorder="1" applyAlignment="1">
      <alignment horizontal="center" wrapText="1"/>
    </xf>
    <xf numFmtId="187" fontId="19" fillId="0" borderId="0" xfId="0" applyNumberFormat="1" applyFont="1"/>
    <xf numFmtId="49" fontId="19" fillId="0" borderId="0" xfId="0" applyNumberFormat="1" applyFont="1"/>
    <xf numFmtId="1" fontId="25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right"/>
    </xf>
    <xf numFmtId="3" fontId="29" fillId="18" borderId="9" xfId="0" applyNumberFormat="1" applyFont="1" applyFill="1" applyBorder="1" applyAlignment="1">
      <alignment horizontal="center"/>
    </xf>
    <xf numFmtId="3" fontId="29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1" fillId="0" borderId="9" xfId="0" applyFont="1" applyBorder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" fontId="24" fillId="9" borderId="9" xfId="4" applyNumberFormat="1" applyFont="1" applyFill="1" applyBorder="1" applyAlignment="1">
      <alignment horizontal="center"/>
    </xf>
    <xf numFmtId="1" fontId="72" fillId="9" borderId="9" xfId="135" applyNumberFormat="1" applyFont="1" applyFill="1" applyBorder="1" applyAlignment="1">
      <alignment horizontal="center"/>
    </xf>
    <xf numFmtId="1" fontId="73" fillId="12" borderId="9" xfId="0" applyNumberFormat="1" applyFont="1" applyFill="1" applyBorder="1" applyAlignment="1">
      <alignment horizontal="center"/>
    </xf>
    <xf numFmtId="1" fontId="74" fillId="12" borderId="9" xfId="0" applyNumberFormat="1" applyFont="1" applyFill="1" applyBorder="1" applyAlignment="1">
      <alignment horizontal="center"/>
    </xf>
    <xf numFmtId="1" fontId="74" fillId="12" borderId="18" xfId="0" applyNumberFormat="1" applyFont="1" applyFill="1" applyBorder="1" applyAlignment="1">
      <alignment horizontal="center"/>
    </xf>
    <xf numFmtId="0" fontId="75" fillId="6" borderId="9" xfId="16" applyFont="1" applyFill="1" applyBorder="1" applyAlignment="1">
      <alignment horizontal="center"/>
    </xf>
    <xf numFmtId="0" fontId="75" fillId="6" borderId="18" xfId="16" applyFont="1" applyFill="1" applyBorder="1" applyAlignment="1">
      <alignment horizontal="center"/>
    </xf>
    <xf numFmtId="2" fontId="21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6" fillId="52" borderId="46" xfId="0" applyFont="1" applyFill="1" applyBorder="1" applyAlignment="1">
      <alignment horizontal="left"/>
    </xf>
    <xf numFmtId="0" fontId="76" fillId="52" borderId="46" xfId="0" applyNumberFormat="1" applyFont="1" applyFill="1" applyBorder="1"/>
    <xf numFmtId="0" fontId="77" fillId="0" borderId="0" xfId="0" applyFont="1"/>
    <xf numFmtId="189" fontId="43" fillId="9" borderId="9" xfId="0" applyNumberFormat="1" applyFont="1" applyFill="1" applyBorder="1" applyAlignment="1">
      <alignment horizontal="center"/>
    </xf>
    <xf numFmtId="189" fontId="43" fillId="1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39" fillId="0" borderId="0" xfId="0" applyFont="1" applyAlignment="1">
      <alignment horizontal="center"/>
    </xf>
    <xf numFmtId="0" fontId="78" fillId="0" borderId="46" xfId="0" applyFont="1" applyFill="1" applyBorder="1" applyAlignment="1">
      <alignment horizontal="left"/>
    </xf>
    <xf numFmtId="0" fontId="78" fillId="0" borderId="46" xfId="0" applyNumberFormat="1" applyFont="1" applyFill="1" applyBorder="1"/>
    <xf numFmtId="0" fontId="21" fillId="0" borderId="20" xfId="0" applyFont="1" applyBorder="1" applyAlignment="1"/>
    <xf numFmtId="1" fontId="21" fillId="0" borderId="7" xfId="0" applyNumberFormat="1" applyFont="1" applyFill="1" applyBorder="1" applyAlignment="1"/>
    <xf numFmtId="1" fontId="21" fillId="0" borderId="7" xfId="0" applyNumberFormat="1" applyFont="1" applyBorder="1" applyAlignment="1"/>
    <xf numFmtId="0" fontId="80" fillId="0" borderId="0" xfId="0" applyFont="1"/>
    <xf numFmtId="0" fontId="79" fillId="0" borderId="0" xfId="0" applyFont="1"/>
    <xf numFmtId="0" fontId="21" fillId="0" borderId="7" xfId="0" applyFont="1" applyBorder="1" applyAlignment="1"/>
    <xf numFmtId="0" fontId="20" fillId="18" borderId="9" xfId="14" applyFont="1" applyFill="1" applyBorder="1"/>
    <xf numFmtId="0" fontId="17" fillId="54" borderId="9" xfId="14" applyFont="1" applyFill="1" applyBorder="1"/>
    <xf numFmtId="0" fontId="17" fillId="18" borderId="9" xfId="14" applyFont="1" applyFill="1" applyBorder="1"/>
    <xf numFmtId="0" fontId="17" fillId="55" borderId="9" xfId="14" applyFont="1" applyFill="1" applyBorder="1"/>
    <xf numFmtId="189" fontId="25" fillId="0" borderId="0" xfId="0" applyNumberFormat="1" applyFont="1" applyAlignment="1">
      <alignment horizontal="center"/>
    </xf>
    <xf numFmtId="189" fontId="32" fillId="0" borderId="0" xfId="0" applyNumberFormat="1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9" fillId="0" borderId="0" xfId="0" applyFont="1" applyAlignment="1">
      <alignment horizontal="center"/>
    </xf>
    <xf numFmtId="43" fontId="21" fillId="0" borderId="18" xfId="1" applyFont="1" applyBorder="1" applyAlignment="1">
      <alignment horizontal="center"/>
    </xf>
    <xf numFmtId="43" fontId="21" fillId="0" borderId="19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0" fontId="9" fillId="13" borderId="0" xfId="0" applyFont="1" applyFill="1" applyAlignment="1">
      <alignment horizontal="left"/>
    </xf>
    <xf numFmtId="3" fontId="7" fillId="5" borderId="18" xfId="0" applyNumberFormat="1" applyFont="1" applyFill="1" applyBorder="1" applyAlignment="1">
      <alignment horizontal="center"/>
    </xf>
    <xf numFmtId="3" fontId="7" fillId="5" borderId="14" xfId="0" applyNumberFormat="1" applyFont="1" applyFill="1" applyBorder="1" applyAlignment="1">
      <alignment horizontal="center"/>
    </xf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4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4" fillId="0" borderId="32" xfId="0" applyFont="1" applyBorder="1"/>
    <xf numFmtId="0" fontId="24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4" fillId="16" borderId="24" xfId="0" applyFont="1" applyFill="1" applyBorder="1"/>
    <xf numFmtId="0" fontId="24" fillId="16" borderId="25" xfId="0" applyFont="1" applyFill="1" applyBorder="1"/>
    <xf numFmtId="0" fontId="24" fillId="16" borderId="26" xfId="0" applyFont="1" applyFill="1" applyBorder="1"/>
    <xf numFmtId="0" fontId="24" fillId="16" borderId="30" xfId="0" applyFont="1" applyFill="1" applyBorder="1"/>
    <xf numFmtId="0" fontId="24" fillId="16" borderId="31" xfId="0" applyFont="1" applyFill="1" applyBorder="1"/>
    <xf numFmtId="0" fontId="24" fillId="53" borderId="24" xfId="0" applyFont="1" applyFill="1" applyBorder="1"/>
    <xf numFmtId="0" fontId="24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4" fillId="0" borderId="0" xfId="0" applyFont="1" applyFill="1"/>
  </cellXfs>
  <cellStyles count="177">
    <cellStyle name="20% - ส่วนที่ถูกเน้น1" xfId="55" builtinId="3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1 6" xfId="137"/>
    <cellStyle name="20% - ส่วนที่ถูกเน้น1 7" xfId="150"/>
    <cellStyle name="20% - ส่วนที่ถูกเน้น1 8" xfId="164"/>
    <cellStyle name="20% - ส่วนที่ถูกเน้น2" xfId="59" builtinId="34" customBuiltin="1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2 6" xfId="139"/>
    <cellStyle name="20% - ส่วนที่ถูกเน้น2 7" xfId="152"/>
    <cellStyle name="20% - ส่วนที่ถูกเน้น2 8" xfId="166"/>
    <cellStyle name="20% - ส่วนที่ถูกเน้น3" xfId="63" builtinId="38" customBuiltin="1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3 6" xfId="141"/>
    <cellStyle name="20% - ส่วนที่ถูกเน้น3 7" xfId="154"/>
    <cellStyle name="20% - ส่วนที่ถูกเน้น3 8" xfId="168"/>
    <cellStyle name="20% - ส่วนที่ถูกเน้น4" xfId="67" builtinId="42" customBuiltin="1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4 6" xfId="143"/>
    <cellStyle name="20% - ส่วนที่ถูกเน้น4 7" xfId="156"/>
    <cellStyle name="20% - ส่วนที่ถูกเน้น4 8" xfId="170"/>
    <cellStyle name="20% - ส่วนที่ถูกเน้น5" xfId="71" builtinId="46" customBuiltin="1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5 6" xfId="145"/>
    <cellStyle name="20% - ส่วนที่ถูกเน้น5 7" xfId="158"/>
    <cellStyle name="20% - ส่วนที่ถูกเน้น5 8" xfId="172"/>
    <cellStyle name="20% - ส่วนที่ถูกเน้น6" xfId="75" builtinId="50" customBuiltin="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20% - ส่วนที่ถูกเน้น6 6" xfId="147"/>
    <cellStyle name="20% - ส่วนที่ถูกเน้น6 7" xfId="160"/>
    <cellStyle name="20% - ส่วนที่ถูกเน้น6 8" xfId="174"/>
    <cellStyle name="40% - ส่วนที่ถูกเน้น1" xfId="56" builtinId="3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1 6" xfId="138"/>
    <cellStyle name="40% - ส่วนที่ถูกเน้น1 7" xfId="151"/>
    <cellStyle name="40% - ส่วนที่ถูกเน้น1 8" xfId="165"/>
    <cellStyle name="40% - ส่วนที่ถูกเน้น2" xfId="60" builtinId="35" customBuiltin="1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2 6" xfId="140"/>
    <cellStyle name="40% - ส่วนที่ถูกเน้น2 7" xfId="153"/>
    <cellStyle name="40% - ส่วนที่ถูกเน้น2 8" xfId="167"/>
    <cellStyle name="40% - ส่วนที่ถูกเน้น3" xfId="64" builtinId="39" customBuiltin="1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3 6" xfId="142"/>
    <cellStyle name="40% - ส่วนที่ถูกเน้น3 7" xfId="155"/>
    <cellStyle name="40% - ส่วนที่ถูกเน้น3 8" xfId="169"/>
    <cellStyle name="40% - ส่วนที่ถูกเน้น4" xfId="68" builtinId="43" customBuiltin="1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4 6" xfId="144"/>
    <cellStyle name="40% - ส่วนที่ถูกเน้น4 7" xfId="157"/>
    <cellStyle name="40% - ส่วนที่ถูกเน้น4 8" xfId="171"/>
    <cellStyle name="40% - ส่วนที่ถูกเน้น5" xfId="72" builtinId="47" customBuiltin="1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5 6" xfId="146"/>
    <cellStyle name="40% - ส่วนที่ถูกเน้น5 7" xfId="159"/>
    <cellStyle name="40% - ส่วนที่ถูกเน้น5 8" xfId="173"/>
    <cellStyle name="40% - ส่วนที่ถูกเน้น6" xfId="76" builtinId="51" customBuiltin="1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40% - ส่วนที่ถูกเน้น6 6" xfId="148"/>
    <cellStyle name="40% - ส่วนที่ถูกเน้น6 7" xfId="161"/>
    <cellStyle name="40% - ส่วนที่ถูกเน้น6 8" xfId="175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_1" xfId="176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17" xfId="16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10" xfId="163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  <cellStyle name="หมายเหตุ 8" xfId="136"/>
    <cellStyle name="หมายเหตุ 9" xfId="149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2211FB"/>
      <color rgb="FF00FFFF"/>
      <color rgb="FFC0C0C0"/>
      <color rgb="FFFF33CC"/>
      <color rgb="FFFF00FF"/>
      <color rgb="FF0000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46.69667706446009</c:v>
                </c:pt>
                <c:pt idx="1">
                  <c:v>63.583377488456591</c:v>
                </c:pt>
                <c:pt idx="2">
                  <c:v>131.25767433983034</c:v>
                </c:pt>
                <c:pt idx="3">
                  <c:v>41.991678012902895</c:v>
                </c:pt>
                <c:pt idx="4">
                  <c:v>14.88581016674719</c:v>
                </c:pt>
                <c:pt idx="5">
                  <c:v>5.6589192525275029</c:v>
                </c:pt>
              </c:numCache>
            </c:numRef>
          </c:val>
        </c:ser>
        <c:gapWidth val="66"/>
        <c:axId val="57095296"/>
        <c:axId val="57096832"/>
      </c:barChart>
      <c:catAx>
        <c:axId val="57095296"/>
        <c:scaling>
          <c:orientation val="minMax"/>
        </c:scaling>
        <c:axPos val="b"/>
        <c:tickLblPos val="nextTo"/>
        <c:crossAx val="57096832"/>
        <c:crosses val="autoZero"/>
        <c:auto val="1"/>
        <c:lblAlgn val="ctr"/>
        <c:lblOffset val="100"/>
      </c:catAx>
      <c:valAx>
        <c:axId val="570968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57095296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25.705619248367693</c:v>
                </c:pt>
                <c:pt idx="1">
                  <c:v>22.931221622613243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376"/>
          <c:y val="0.3931346602508119"/>
          <c:w val="0.11163866421459218"/>
          <c:h val="0.16743438320210374"/>
        </c:manualLayout>
      </c:layout>
    </c:legend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068E-2"/>
          <c:w val="0.89532357751509362"/>
          <c:h val="0.67608144771380918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4"/>
            <c:spPr>
              <a:solidFill>
                <a:srgbClr val="2211FB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เมยวดี</c:v>
                </c:pt>
                <c:pt idx="3">
                  <c:v>ทุ่งเขาหลวง</c:v>
                </c:pt>
                <c:pt idx="4">
                  <c:v>จตุรพักตรพิมาน</c:v>
                </c:pt>
                <c:pt idx="5">
                  <c:v>หนองฮี</c:v>
                </c:pt>
                <c:pt idx="6">
                  <c:v>เมืองสรวง</c:v>
                </c:pt>
                <c:pt idx="7">
                  <c:v>โพธิ์ชัย</c:v>
                </c:pt>
                <c:pt idx="8">
                  <c:v>โพนทราย</c:v>
                </c:pt>
                <c:pt idx="9">
                  <c:v>โพนทอง</c:v>
                </c:pt>
                <c:pt idx="10">
                  <c:v>เกษตรวิสัย</c:v>
                </c:pt>
                <c:pt idx="11">
                  <c:v>พนมไพร</c:v>
                </c:pt>
                <c:pt idx="12">
                  <c:v>เมืองร้อยเอ็ด</c:v>
                </c:pt>
                <c:pt idx="13">
                  <c:v>อาจสามารถ</c:v>
                </c:pt>
                <c:pt idx="14">
                  <c:v>เสลภูมิ</c:v>
                </c:pt>
                <c:pt idx="15">
                  <c:v>เชียงขวัญ</c:v>
                </c:pt>
                <c:pt idx="16">
                  <c:v>จังหาร</c:v>
                </c:pt>
                <c:pt idx="17">
                  <c:v>ปทุมรัตต์</c:v>
                </c:pt>
                <c:pt idx="18">
                  <c:v>ศรีสมเด็จ</c:v>
                </c:pt>
                <c:pt idx="19">
                  <c:v>ธวัชบุรี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99.294407919481259</c:v>
                </c:pt>
                <c:pt idx="1">
                  <c:v>56.869881710646041</c:v>
                </c:pt>
                <c:pt idx="2">
                  <c:v>56.145806340157208</c:v>
                </c:pt>
                <c:pt idx="3">
                  <c:v>34.499115960153524</c:v>
                </c:pt>
                <c:pt idx="4">
                  <c:v>29.051041416680349</c:v>
                </c:pt>
                <c:pt idx="5">
                  <c:v>28.717948717948719</c:v>
                </c:pt>
                <c:pt idx="6">
                  <c:v>25.936973155232785</c:v>
                </c:pt>
                <c:pt idx="7">
                  <c:v>25.826446280991735</c:v>
                </c:pt>
                <c:pt idx="8">
                  <c:v>25.019658302952319</c:v>
                </c:pt>
                <c:pt idx="9">
                  <c:v>24.086563403246128</c:v>
                </c:pt>
                <c:pt idx="10">
                  <c:v>17.446812877800468</c:v>
                </c:pt>
                <c:pt idx="11">
                  <c:v>15.468121607559693</c:v>
                </c:pt>
                <c:pt idx="12">
                  <c:v>13.262766992130759</c:v>
                </c:pt>
                <c:pt idx="13">
                  <c:v>9.4957743804007215</c:v>
                </c:pt>
                <c:pt idx="14">
                  <c:v>8.4587340658597032</c:v>
                </c:pt>
                <c:pt idx="15">
                  <c:v>7.3086058834277363</c:v>
                </c:pt>
                <c:pt idx="16">
                  <c:v>6.6301272984441297</c:v>
                </c:pt>
                <c:pt idx="17">
                  <c:v>5.5903398926654742</c:v>
                </c:pt>
                <c:pt idx="18">
                  <c:v>5.5606528206411436</c:v>
                </c:pt>
                <c:pt idx="19">
                  <c:v>4.4675432979404626</c:v>
                </c:pt>
              </c:numCache>
            </c:numRef>
          </c:val>
        </c:ser>
        <c:gapWidth val="28"/>
        <c:axId val="154011520"/>
        <c:axId val="154013056"/>
      </c:barChart>
      <c:catAx>
        <c:axId val="154011520"/>
        <c:scaling>
          <c:orientation val="minMax"/>
        </c:scaling>
        <c:axPos val="b"/>
        <c:tickLblPos val="nextTo"/>
        <c:crossAx val="154013056"/>
        <c:crosses val="autoZero"/>
        <c:auto val="1"/>
        <c:lblAlgn val="ctr"/>
        <c:lblOffset val="100"/>
      </c:catAx>
      <c:valAx>
        <c:axId val="154013056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54011520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84E-2"/>
          <c:y val="9.5585875133918589E-3"/>
          <c:w val="0.62361154855643064"/>
          <c:h val="0.99044141248661699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25.705619248367693</c:v>
                </c:pt>
                <c:pt idx="1">
                  <c:v>22.931221622613243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82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46.69667706446009</c:v>
                </c:pt>
                <c:pt idx="1">
                  <c:v>63.583377488456591</c:v>
                </c:pt>
                <c:pt idx="2">
                  <c:v>131.25767433983034</c:v>
                </c:pt>
                <c:pt idx="3">
                  <c:v>41.991678012902895</c:v>
                </c:pt>
                <c:pt idx="4">
                  <c:v>14.88581016674719</c:v>
                </c:pt>
                <c:pt idx="5">
                  <c:v>5.6589192525275029</c:v>
                </c:pt>
              </c:numCache>
            </c:numRef>
          </c:val>
        </c:ser>
        <c:gapWidth val="69"/>
        <c:axId val="159369856"/>
        <c:axId val="159404416"/>
      </c:barChart>
      <c:catAx>
        <c:axId val="159369856"/>
        <c:scaling>
          <c:orientation val="minMax"/>
        </c:scaling>
        <c:axPos val="b"/>
        <c:tickLblPos val="nextTo"/>
        <c:crossAx val="159404416"/>
        <c:crosses val="autoZero"/>
        <c:auto val="1"/>
        <c:lblAlgn val="ctr"/>
        <c:lblOffset val="100"/>
      </c:catAx>
      <c:valAx>
        <c:axId val="1594044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936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w25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พนมไพร</c:v>
                </c:pt>
                <c:pt idx="2">
                  <c:v>ปทุมรัตต์</c:v>
                </c:pt>
                <c:pt idx="3">
                  <c:v>จตุรพักตรพิมาน</c:v>
                </c:pt>
                <c:pt idx="4">
                  <c:v>โพนทอง</c:v>
                </c:pt>
                <c:pt idx="5">
                  <c:v>โพธิ์ชัย</c:v>
                </c:pt>
                <c:pt idx="6">
                  <c:v>เสลภูมิ</c:v>
                </c:pt>
                <c:pt idx="7">
                  <c:v>สุวรรณภูมิ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เชียงขวัญ</c:v>
                </c:pt>
                <c:pt idx="11">
                  <c:v>เมือง</c:v>
                </c:pt>
                <c:pt idx="12">
                  <c:v>เกษตรวิสัย</c:v>
                </c:pt>
                <c:pt idx="13">
                  <c:v>ธวัชบุรี</c:v>
                </c:pt>
                <c:pt idx="14">
                  <c:v>เมืองสรวง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w26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หนองพอก</c:v>
                </c:pt>
                <c:pt idx="1">
                  <c:v>พนมไพร</c:v>
                </c:pt>
                <c:pt idx="2">
                  <c:v>ปทุมรัตต์</c:v>
                </c:pt>
                <c:pt idx="3">
                  <c:v>จตุรพักตรพิมาน</c:v>
                </c:pt>
                <c:pt idx="4">
                  <c:v>โพนทอง</c:v>
                </c:pt>
                <c:pt idx="5">
                  <c:v>โพธิ์ชัย</c:v>
                </c:pt>
                <c:pt idx="6">
                  <c:v>เสลภูมิ</c:v>
                </c:pt>
                <c:pt idx="7">
                  <c:v>สุวรรณภูมิ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เชียงขวัญ</c:v>
                </c:pt>
                <c:pt idx="11">
                  <c:v>เมือง</c:v>
                </c:pt>
                <c:pt idx="12">
                  <c:v>เกษตรวิสัย</c:v>
                </c:pt>
                <c:pt idx="13">
                  <c:v>ธวัชบุรี</c:v>
                </c:pt>
                <c:pt idx="14">
                  <c:v>เมืองสรวง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ศรีสมเด็จ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59432064"/>
        <c:axId val="159453952"/>
      </c:barChart>
      <c:catAx>
        <c:axId val="159432064"/>
        <c:scaling>
          <c:orientation val="minMax"/>
        </c:scaling>
        <c:axPos val="b"/>
        <c:tickLblPos val="nextTo"/>
        <c:crossAx val="159453952"/>
        <c:crosses val="autoZero"/>
        <c:auto val="1"/>
        <c:lblAlgn val="ctr"/>
        <c:lblOffset val="100"/>
      </c:catAx>
      <c:valAx>
        <c:axId val="15945395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5943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596"/>
          <c:y val="0.11111230245155526"/>
          <c:w val="0.15786935949541375"/>
          <c:h val="0.19337823197632473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055"/>
          <c:h val="0.74231903137579036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59470720"/>
        <c:axId val="15947225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OnePage'!$D$75:$AB$75</c:f>
              <c:numCache>
                <c:formatCode>0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21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22</c:v>
                </c:pt>
                <c:pt idx="23">
                  <c:v>32</c:v>
                </c:pt>
                <c:pt idx="24">
                  <c:v>14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59470720"/>
        <c:axId val="159472256"/>
      </c:lineChart>
      <c:catAx>
        <c:axId val="159470720"/>
        <c:scaling>
          <c:orientation val="minMax"/>
        </c:scaling>
        <c:axPos val="b"/>
        <c:numFmt formatCode="General" sourceLinked="1"/>
        <c:tickLblPos val="nextTo"/>
        <c:crossAx val="159472256"/>
        <c:crosses val="autoZero"/>
        <c:auto val="1"/>
        <c:lblAlgn val="ctr"/>
        <c:lblOffset val="100"/>
      </c:catAx>
      <c:valAx>
        <c:axId val="1594722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5947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192"/>
          <c:y val="6.5715348811004298E-2"/>
          <c:w val="0.14240654322640486"/>
          <c:h val="0.21845125647069913"/>
        </c:manualLayout>
      </c:layout>
    </c:legend>
    <c:plotVisOnly val="1"/>
    <c:dispBlanksAs val="zero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32.38095238095238</c:v>
                </c:pt>
                <c:pt idx="1">
                  <c:v>67.61904761904762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79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อื่นๆ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ทหาร,ตำรวจ</c:v>
                </c:pt>
                <c:pt idx="8">
                  <c:v>ครู</c:v>
                </c:pt>
                <c:pt idx="9">
                  <c:v>งานบ้าน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49.841269841269842</c:v>
                </c:pt>
                <c:pt idx="1">
                  <c:v>26.349206349206348</c:v>
                </c:pt>
                <c:pt idx="2">
                  <c:v>8.8888888888888893</c:v>
                </c:pt>
                <c:pt idx="3">
                  <c:v>6.0317460317460316</c:v>
                </c:pt>
                <c:pt idx="4">
                  <c:v>3.4920634920634921</c:v>
                </c:pt>
                <c:pt idx="5">
                  <c:v>3.1746031746031744</c:v>
                </c:pt>
                <c:pt idx="6">
                  <c:v>0.95238095238095233</c:v>
                </c:pt>
                <c:pt idx="7">
                  <c:v>0.63492063492063489</c:v>
                </c:pt>
                <c:pt idx="8">
                  <c:v>0.31746031746031744</c:v>
                </c:pt>
                <c:pt idx="9">
                  <c:v>0.31746031746031744</c:v>
                </c:pt>
              </c:numCache>
            </c:numRef>
          </c:val>
        </c:ser>
        <c:gapWidth val="68"/>
        <c:axId val="159236096"/>
        <c:axId val="159237632"/>
      </c:barChart>
      <c:catAx>
        <c:axId val="159236096"/>
        <c:scaling>
          <c:orientation val="minMax"/>
        </c:scaling>
        <c:axPos val="b"/>
        <c:tickLblPos val="nextTo"/>
        <c:crossAx val="159237632"/>
        <c:crosses val="autoZero"/>
        <c:auto val="1"/>
        <c:lblAlgn val="ctr"/>
        <c:lblOffset val="100"/>
      </c:catAx>
      <c:valAx>
        <c:axId val="1592376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9236096"/>
        <c:crosses val="autoZero"/>
        <c:crossBetween val="between"/>
      </c:valAx>
    </c:plotArea>
    <c:plotVisOnly val="1"/>
  </c:chart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152400</xdr:colOff>
      <xdr:row>30</xdr:row>
      <xdr:rowOff>171450</xdr:rowOff>
    </xdr:to>
    <xdr:pic>
      <xdr:nvPicPr>
        <xdr:cNvPr id="4" name="รูปภาพ 3" descr="172035511873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724525" cy="582930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7</xdr:row>
      <xdr:rowOff>222216</xdr:rowOff>
    </xdr:from>
    <xdr:to>
      <xdr:col>19</xdr:col>
      <xdr:colOff>663575</xdr:colOff>
      <xdr:row>7</xdr:row>
      <xdr:rowOff>285716</xdr:rowOff>
    </xdr:to>
    <xdr:cxnSp macro="">
      <xdr:nvCxnSpPr>
        <xdr:cNvPr id="4" name="Straight Connector 3"/>
        <xdr:cNvCxnSpPr/>
      </xdr:nvCxnSpPr>
      <xdr:spPr>
        <a:xfrm>
          <a:off x="6487584" y="2656383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0.57647</cdr:x>
      <cdr:y>0.05716</cdr:y>
    </cdr:from>
    <cdr:to>
      <cdr:x>0.93885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5430630" y="257040"/>
          <a:ext cx="3413844" cy="1083968"/>
          <a:chOff x="7354653" y="296333"/>
          <a:chExt cx="5119202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354653" y="296333"/>
            <a:ext cx="5119202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</a:t>
            </a:r>
            <a:r>
              <a:rPr lang="th-TH" sz="22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30-40 ต่อแสน ปชก</a:t>
            </a:r>
          </a:p>
          <a:p xmlns:a="http://schemas.openxmlformats.org/drawingml/2006/main"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           อัตราป่วย </a:t>
            </a:r>
            <a:r>
              <a:rPr lang="en-US" sz="22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2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2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5480.811760185185" createdVersion="1" refreshedVersion="3" recordCount="312">
  <cacheSource type="worksheet">
    <worksheetSource ref="A1:T313" sheet="Sheet2" r:id="rId2"/>
  </cacheSource>
  <cacheFields count="20">
    <cacheField name="E0" numFmtId="0">
      <sharedItems containsSemiMixedTypes="0" containsString="0" containsNumber="1" containsInteger="1" minValue="293" maxValue="1886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1">
        <s v="04"/>
        <s v="02"/>
        <s v="07"/>
        <s v="08"/>
        <s v="20"/>
        <s v="10"/>
        <s v="12"/>
        <s v="09"/>
        <s v="06"/>
        <s v="14"/>
        <s v="17"/>
        <s v="03"/>
        <s v="15"/>
        <s v="05"/>
        <s v="01"/>
        <s v="11"/>
        <s v="16"/>
        <s v="13"/>
        <s v="18"/>
        <s v="21"/>
        <s v="19"/>
      </sharedItems>
    </cacheField>
    <cacheField name="ชื่อหมู่บ้าน" numFmtId="0">
      <sharedItems count="181">
        <s v="คุ้มวัดสว่าง"/>
        <s v="ป่ายาง"/>
        <s v="หนองบัวหลวงพัฒนา"/>
        <s v="กกบก"/>
        <s v="หนาด"/>
        <s v="ดงสว่าง"/>
        <s v="หนองแวง"/>
        <s v="กลางเมืองใหม่"/>
        <s v="ตากแดด"/>
        <s v="น้ำเที่ยง"/>
        <s v="ยางเลิง"/>
        <s v="คำอุดม"/>
        <s v="โนนม่วง"/>
        <s v="หนองฮี"/>
        <s v="ดอนหอ"/>
        <s v="หนองฮูน้อย"/>
        <s v="หนองม้า"/>
        <s v="หนองแสง"/>
        <s v="หนองข่า"/>
        <s v="โปง"/>
        <s v="กอก"/>
        <s v="สุขเกษม"/>
        <s v="โนนสว่าง"/>
        <s v="บัวแดง"/>
        <s v="หนองพอก"/>
        <s v="หนองแข้พัฒนา"/>
        <s v="โนนสามัคคี"/>
        <s v="โนนรัง"/>
        <s v="โนนเพชร"/>
        <s v="ดอนแคน"/>
        <s v="เกล็ดลิ่น"/>
        <s v="บูรพา"/>
        <s v="หนองพังคี"/>
        <s v="ดอนยาง"/>
        <s v="หนองไผ่"/>
        <s v="หนองมะเหียะ"/>
        <s v="หัวช้าง"/>
        <s v="คุ้มกลางเมืองใหม่"/>
        <s v="กาหลง"/>
        <s v="แมต"/>
        <s v="ใหม่พัฒนา"/>
        <s v="โคกก่อง"/>
        <s v="ยางด่อ"/>
        <s v="กุดทรายดี"/>
        <s v="หัวโทนเหนือ"/>
        <s v="คุ้มวัดเหนือ"/>
        <s v="คำโพนสูง"/>
        <s v="หนองสิม"/>
        <s v="โคกล่าม"/>
        <s v="เหล่ายูง"/>
        <s v="เมืองทองใหญ่"/>
        <s v="วนาทิพย์"/>
        <s v="โพนทอน"/>
        <s v="สิงห์โคก"/>
        <s v="คุ้มขี้เหล็กเหนือ"/>
        <s v="เกษตรวิสัย"/>
        <s v="ไคร่นุ่น"/>
        <s v="หนองเพียงขันธ์"/>
        <s v="หนองส้าว"/>
        <s v="สระบัว"/>
        <s v="ทุ่งทรายทอง"/>
        <s v="ราษฎรสามัคคี"/>
        <s v="ปลาโด"/>
        <s v="หนองนาสร้าง"/>
        <s v="โนนจาน"/>
        <s v="คำพระ"/>
        <s v="โนนศิริ"/>
        <s v="โพธิ์ไทรทอง"/>
        <s v="ดงสวนผึ้ง"/>
        <s v="เหล่าฮก"/>
        <s v="เหล่าโพนงาม"/>
        <s v="โนนสวาสดิ์"/>
        <s v="สะอาดสมบูรณ์"/>
        <s v="ทรายมูล"/>
        <s v="หนองขุ่น"/>
        <s v="ดอนโมง"/>
        <s v="หัวบ่อ"/>
        <s v="ดอนสังข์"/>
        <s v="ตาแหลว"/>
        <s v="โพนพอุง"/>
        <s v="ค้อ"/>
        <s v="หนองสระ"/>
        <s v="นาแพง"/>
        <s v="เชียงใหม่"/>
        <s v="สองพี่น้อง"/>
        <s v="หนองแวงควงเหนือ"/>
        <s v="ดงดิบ"/>
        <s v="น้ำเกลี้ยง"/>
        <s v="เทพประสิทธิ์"/>
        <s v="น้ำใส"/>
        <s v="โหรา"/>
        <s v="คุ้มซ่ง"/>
        <s v="หนองคูณ"/>
        <s v="อ้น"/>
        <s v="ดอนชาด"/>
        <s v="ดงยาง"/>
        <s v="หนองเทิ่ง"/>
        <s v="หนองหญ้าม้า"/>
        <s v="หนองผง"/>
        <s v="เหล่าสมบูรณ์"/>
        <s v="นาน้อย"/>
        <s v="เกษตร(คุ้มใต้)"/>
        <s v="เกษตร(คุ้มป่าบาก)"/>
        <s v="โนนโพธิ์"/>
        <s v="วังยาว"/>
        <s v="ผือฮี"/>
        <s v="โพนทราย"/>
        <s v="หนองผือ"/>
        <s v="ทุ่งประเสริฐ"/>
        <s v="ท่างาม"/>
        <s v="ใหม่เจริญ"/>
        <s v="ดงทรายงาม"/>
        <s v="หนองแข้ดง"/>
        <s v="จานใต้"/>
        <s v="คำม่วงหวาน"/>
        <s v="คุ้มเหนือ"/>
        <s v="ดงแดง"/>
        <s v="ยางเครือ"/>
        <s v="ศาลางาม"/>
        <s v="ใหม่สถานี"/>
        <s v="โนนสวรรค์พัฒนา"/>
        <s v="ดอนพิมาน"/>
        <s v="คุ้มใต้"/>
        <s v="วังน้ำวน"/>
        <s v="โนนหาดพัฒนา"/>
        <s v="โคกสาย"/>
        <s v="ป่าดวน"/>
        <s v="กู่"/>
        <s v="ดอนกลอย"/>
        <s v="โปโล"/>
        <s v="หนองหูลิง"/>
        <s v="ขอนแก่น"/>
        <s v="ยาง"/>
        <s v="โพธิ์งาม"/>
        <s v="ท่าสุพาน"/>
        <s v="หนองหล่ม"/>
        <s v="สั้น"/>
        <s v="หนองงอม"/>
        <s v="นากระตึบ"/>
        <s v="ดอนสุข"/>
        <s v="หนองทุ่งมน"/>
        <s v="หัวโนนตาลน้อย"/>
        <s v="หมอตา"/>
        <s v="ดอนเจริญ"/>
        <s v="วังทอง"/>
        <s v="ท่าทรัพย์เจริญ"/>
        <s v="ธาตุจอมศรี"/>
        <s v="หนองแวงดง"/>
        <s v="โคกสว่างอารมย์"/>
        <s v="หนองหมื่นถ่าน"/>
        <s v="หนองนกทา"/>
        <s v="เชียงขวัญ"/>
        <s v="หัวดง"/>
        <s v="หนองพันมูล"/>
        <s v="สีแก้ว"/>
        <s v="ดงขี้นาค"/>
        <s v="ท่าโพธิ์"/>
        <s v="โนนมาลี"/>
        <s v="โพนสว่าง"/>
        <s v="หนองสำราญ"/>
        <s v="ม่วงลาด"/>
        <s v="หนองเรือ"/>
        <s v="ค่ายเสรี"/>
        <s v="คุยผง"/>
        <s v="บัวทอง"/>
        <s v="มะอึ"/>
        <s v="แก่นทราย"/>
        <s v="เหล่าลิง"/>
        <s v="โนนแก้ว"/>
        <s v="ภูเขาทอง"/>
        <s v="โนนสว่างสามัคคี"/>
        <s v="ดู่น้อย"/>
        <s v="เล้าข้าว"/>
        <s v="ดงบัง"/>
        <s v="หมูม้น"/>
        <s v="นาใหญ่"/>
        <s v="โนนขมิ้น"/>
        <s v="เปลือยน้อย"/>
        <s v="ทุ่งนาหลวง"/>
        <s v="บึงบูรพา"/>
        <s v="มะกอก"/>
      </sharedItems>
    </cacheField>
    <cacheField name="ตำบล" numFmtId="0">
      <sharedItems count="99">
        <s v="สระคู"/>
        <s v="หนองผือ"/>
        <s v="โพนทราย"/>
        <s v="หนองขุ่นใหญ่"/>
        <s v="เทอดไทย"/>
        <s v="ชานุวรรณ"/>
        <s v="ห้วยหินลาด"/>
        <s v="หัวโทน"/>
        <s v="นางาม"/>
        <s v="ดอกไม้"/>
        <s v="บุ่งเลิศ"/>
        <s v="หนองแวง"/>
        <s v="หนองไผ่"/>
        <s v="หนองฮี"/>
        <s v="ภูเขาทอง"/>
        <s v="ดงแดง"/>
        <s v="ช้างเผือก"/>
        <s v="บัวแดง"/>
        <s v="รอบเมือง"/>
        <s v="บึงงาม"/>
        <s v="นาอุดม"/>
        <s v="โนนรัง"/>
        <s v="สระนกแก้ว"/>
        <s v="ดินดำ"/>
        <s v="เหนือเมือง"/>
        <s v="จำปาขัน"/>
        <s v="หัวช้าง"/>
        <s v="สะอาดสมบูรณ์"/>
        <s v="กลาง"/>
        <s v="กกโพธิ์"/>
        <s v="โคกล่าม"/>
        <s v="เมืองทอง"/>
        <s v="ดงครั่งน้อย"/>
        <s v="สิงห์โคก"/>
        <s v="เกษตรวิสัย"/>
        <s v="นาแซง"/>
        <s v="สระบัว"/>
        <s v="ทุ่งหลวง"/>
        <s v="เมยวดี"/>
        <s v="หนองพอก"/>
        <s v="น้ำอ้อม"/>
        <s v="นานวล"/>
        <s v="โนนชัยศรี"/>
        <s v="น้ำคำ"/>
        <s v="ขวาว"/>
        <s v="ท่าหาดยาว"/>
        <s v="ไพศาล"/>
        <s v="นาใหญ่"/>
        <s v="หินกอง"/>
        <s v="มะอึ"/>
        <s v="โนนสว่าง"/>
        <s v="เชียงใหม่"/>
        <s v="สว่าง"/>
        <s v="หนองแวงควง"/>
        <s v="หนองใหญ่"/>
        <s v="อัคคะคำ"/>
        <s v="น้ำใส"/>
        <s v="โหรา"/>
        <s v="พนมไพร"/>
        <s v="เด่นราษฎร์"/>
        <s v="ดู่น้อย"/>
        <s v="อีง่อง"/>
        <s v="ดงลาน"/>
        <s v="โพธิ์สัย"/>
        <s v="วังสามัคคี"/>
        <s v="ยางใหญ่"/>
        <s v="บ้านฝาง"/>
        <s v="ทุ่งเขาหลวง"/>
        <s v="โนนสวรรค์"/>
        <s v="ผาน้ำย้อย"/>
        <s v="ท่าสีดา"/>
        <s v="คูเมือง"/>
        <s v="ดอนโอง"/>
        <s v="ขอนแก่น"/>
        <s v="นาเมือง"/>
        <s v="หนองทัพไทย"/>
        <s v="กุดน้ำใส"/>
        <s v="เหล่า"/>
        <s v="อาจสามารถ"/>
        <s v="ท่าม่วง"/>
        <s v="สาวแห"/>
        <s v="โนนตาล"/>
        <s v="คำพอุง"/>
        <s v="หนองหมื่นถ่า"/>
        <s v="โพธิ์ศรี"/>
        <s v="เชียงขวัญ"/>
        <s v="ศรีสว่าง"/>
        <s v="เมืองทุ่ง"/>
        <s v="สีแก้ว"/>
        <s v="ศรีวิลัย"/>
        <s v="เกาะแก้ว"/>
        <s v="ม่วงลาด"/>
        <s v="หนองบัว"/>
        <s v="เมืองหงส์"/>
        <s v="เหล่าหลวง"/>
        <s v="บัวคำ"/>
        <s v="ดู่"/>
        <s v="หมูม้น"/>
        <s v="บ่อพันขัน"/>
      </sharedItems>
    </cacheField>
    <cacheField name="อำเภอ" numFmtId="0">
      <sharedItems count="20">
        <s v="สุวรรณภูมิ"/>
        <s v="เมืองสรวง"/>
        <s v="โพนทราย"/>
        <s v="หนองพอก"/>
        <s v="ทุ่งเขาหลวง"/>
        <s v="พนมไพร"/>
        <s v="เสลภูมิ"/>
        <s v="เมยวดี"/>
        <s v="เกษตรวิสัย"/>
        <s v="ธวัชบุรี"/>
        <s v="หนองฮี"/>
        <s v="จตุรพักตรพิมาน"/>
        <s v="ปทุมรัตต์"/>
        <s v="โพนทอง"/>
        <s v="เมือง"/>
        <s v="จังหาร"/>
        <s v="โพธิ์ชัย"/>
        <s v="ศรีสมเด็จ"/>
        <s v="อาจสามารถ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3T00:00:00" maxDate="2024-07-06T00:00:00"/>
    </cacheField>
    <cacheField name="วันพบผป" numFmtId="14">
      <sharedItems containsSemiMixedTypes="0" containsNonDate="0" containsDate="1" containsString="0" minDate="2024-01-05T00:00:00" maxDate="2024-07-0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26" count="27">
        <n v="4"/>
        <n v="15"/>
        <n v="11"/>
        <n v="14"/>
        <n v="17"/>
        <n v="22"/>
        <n v="23"/>
        <n v="6"/>
        <n v="7"/>
        <n v="19"/>
        <n v="24"/>
        <n v="16"/>
        <n v="12"/>
        <n v="10"/>
        <n v="9"/>
        <n v="3"/>
        <n v="13"/>
        <n v="8"/>
        <n v="18"/>
        <n v="2"/>
        <n v="1"/>
        <n v="25"/>
        <n v="26"/>
        <n v="0"/>
        <n v="5"/>
        <n v="21"/>
        <n v="20"/>
      </sharedItems>
    </cacheField>
    <cacheField name="Wkdatesick" numFmtId="0">
      <sharedItems containsSemiMixedTypes="0" containsString="0" containsNumber="1" containsInteger="1" minValue="0" maxValue="2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2">
  <r>
    <n v="4898"/>
    <s v="26.D.H.F."/>
    <s v="พัชราภรณ์ คำสวาสดิ์"/>
    <m/>
    <s v="หญิง"/>
    <n v="17"/>
    <n v="7"/>
    <s v="ไม่ทราบอาชีพ/ในปกครอง"/>
    <s v="71"/>
    <x v="0"/>
    <x v="0"/>
    <x v="0"/>
    <x v="0"/>
    <m/>
    <d v="2024-01-23T00:00:00"/>
    <d v="2024-01-27T00:00:00"/>
    <m/>
    <d v="2024-01-06T00:00:00"/>
    <x v="0"/>
    <n v="3"/>
  </r>
  <r>
    <n v="9168"/>
    <s v="26.D.H.F."/>
    <s v="ธนวัฒน์ แสงเฉวตร"/>
    <m/>
    <s v="ชาย"/>
    <n v="11"/>
    <n v="8"/>
    <s v="ไม่ทราบอาชีพ/ในปกครอง"/>
    <s v="36"/>
    <x v="1"/>
    <x v="1"/>
    <x v="1"/>
    <x v="1"/>
    <m/>
    <d v="2024-04-16T00:00:00"/>
    <d v="2024-04-13T00:00:00"/>
    <m/>
    <d v="2024-01-06T00:00:00"/>
    <x v="1"/>
    <n v="15"/>
  </r>
  <r>
    <n v="7364"/>
    <s v="26.D.H.F."/>
    <s v="สร้อยสวรรค์   ผุดบัวดง"/>
    <m/>
    <s v="หญิง"/>
    <n v="16"/>
    <n v="3"/>
    <s v="ไม่ทราบอาชีพ/ในปกครอง"/>
    <s v="119"/>
    <x v="2"/>
    <x v="2"/>
    <x v="2"/>
    <x v="2"/>
    <m/>
    <d v="2024-03-12T00:00:00"/>
    <d v="2024-03-18T00:00:00"/>
    <m/>
    <d v="2024-01-06T00:00:00"/>
    <x v="2"/>
    <n v="10"/>
  </r>
  <r>
    <n v="9115"/>
    <s v="26.D.H.F."/>
    <s v="ชลดา ทองศรี"/>
    <m/>
    <s v="หญิง"/>
    <n v="57"/>
    <n v="11"/>
    <s v="เกษตร"/>
    <s v="126"/>
    <x v="1"/>
    <x v="3"/>
    <x v="3"/>
    <x v="3"/>
    <m/>
    <d v="2024-04-06T00:00:00"/>
    <d v="2024-04-11T00:00:00"/>
    <m/>
    <d v="2024-01-06T00:00:00"/>
    <x v="3"/>
    <n v="14"/>
  </r>
  <r>
    <n v="14138"/>
    <s v="26.D.H.F."/>
    <s v="รัญจวน ไชยวงค์วัฒน์"/>
    <m/>
    <s v="หญิง"/>
    <n v="42"/>
    <n v="2"/>
    <s v="เกษตร"/>
    <s v="56"/>
    <x v="3"/>
    <x v="4"/>
    <x v="4"/>
    <x v="4"/>
    <m/>
    <d v="2024-05-02T00:00:00"/>
    <d v="2024-05-02T00:00:00"/>
    <m/>
    <d v="2024-01-06T00:00:00"/>
    <x v="4"/>
    <n v="17"/>
  </r>
  <r>
    <n v="14888"/>
    <s v="26.D.H.F."/>
    <s v="พงศกร ตะดอน"/>
    <m/>
    <s v="ชาย"/>
    <n v="10"/>
    <n v="7"/>
    <s v="ไม่ทราบอาชีพ/ในปกครอง"/>
    <s v="82"/>
    <x v="2"/>
    <x v="5"/>
    <x v="5"/>
    <x v="5"/>
    <m/>
    <d v="2024-06-04T00:00:00"/>
    <d v="2024-06-07T00:00:00"/>
    <m/>
    <d v="2024-01-06T00:00:00"/>
    <x v="5"/>
    <n v="22"/>
  </r>
  <r>
    <n v="15098"/>
    <s v="26.D.H.F."/>
    <s v="เขมิกา บุดดาวัน"/>
    <m/>
    <s v="หญิง"/>
    <n v="16"/>
    <n v="6"/>
    <s v="นักเรียน"/>
    <s v="107"/>
    <x v="0"/>
    <x v="6"/>
    <x v="6"/>
    <x v="0"/>
    <m/>
    <d v="2024-05-31T00:00:00"/>
    <d v="2024-06-03T00:00:00"/>
    <m/>
    <d v="2024-01-06T00:00:00"/>
    <x v="5"/>
    <n v="21"/>
  </r>
  <r>
    <n v="15271"/>
    <s v="26.D.H.F."/>
    <s v="สุทธิชัย มาลัย"/>
    <m/>
    <s v="ชาย"/>
    <n v="18"/>
    <n v="10"/>
    <s v="ไม่ทราบอาชีพ/ในปกครอง"/>
    <s v="11"/>
    <x v="2"/>
    <x v="5"/>
    <x v="5"/>
    <x v="5"/>
    <m/>
    <d v="2024-06-04T00:00:00"/>
    <d v="2024-06-10T00:00:00"/>
    <m/>
    <d v="2024-01-06T00:00:00"/>
    <x v="6"/>
    <n v="22"/>
  </r>
  <r>
    <n v="4929"/>
    <s v="26.D.H.F."/>
    <s v="นิติพงษ์ พิพัฒนมงคล"/>
    <m/>
    <s v="ชาย"/>
    <n v="28"/>
    <n v="5"/>
    <s v="ค้าขาย"/>
    <s v="198"/>
    <x v="4"/>
    <x v="7"/>
    <x v="0"/>
    <x v="0"/>
    <m/>
    <d v="2024-02-11T00:00:00"/>
    <d v="2024-02-14T00:00:00"/>
    <m/>
    <d v="2024-01-06T00:00:00"/>
    <x v="7"/>
    <n v="6"/>
  </r>
  <r>
    <n v="4928"/>
    <s v="26.D.H.F."/>
    <s v="ศุภาวัฒน์ บุญศรัทธา"/>
    <m/>
    <s v="ชาย"/>
    <n v="16"/>
    <n v="10"/>
    <s v="ไม่ทราบอาชีพ/ในปกครอง"/>
    <s v="248"/>
    <x v="1"/>
    <x v="8"/>
    <x v="7"/>
    <x v="0"/>
    <m/>
    <d v="2024-02-06T00:00:00"/>
    <d v="2024-02-13T00:00:00"/>
    <m/>
    <d v="2024-01-06T00:00:00"/>
    <x v="7"/>
    <n v="5"/>
  </r>
  <r>
    <n v="15700"/>
    <s v="26.D.H.F."/>
    <s v="กรรณิกา จันทร์บุตร"/>
    <m/>
    <s v="หญิง"/>
    <n v="13"/>
    <n v="8"/>
    <s v="ไม่ทราบอาชีพ/ในปกครอง"/>
    <s v="58"/>
    <x v="5"/>
    <x v="9"/>
    <x v="8"/>
    <x v="6"/>
    <m/>
    <d v="2024-06-13T00:00:00"/>
    <d v="2024-06-13T00:00:00"/>
    <m/>
    <d v="2024-01-06T00:00:00"/>
    <x v="6"/>
    <n v="23"/>
  </r>
  <r>
    <n v="4926"/>
    <s v="26.D.H.F."/>
    <s v="จักรินทร์ บุญกลาง"/>
    <m/>
    <s v="ชาย"/>
    <n v="20"/>
    <n v="4"/>
    <s v="รับจ้าง,กรรมกร"/>
    <s v="233"/>
    <x v="6"/>
    <x v="10"/>
    <x v="9"/>
    <x v="0"/>
    <m/>
    <d v="2024-02-11T00:00:00"/>
    <d v="2024-02-12T00:00:00"/>
    <m/>
    <d v="2024-01-06T00:00:00"/>
    <x v="7"/>
    <n v="6"/>
  </r>
  <r>
    <n v="4907"/>
    <s v="26.D.H.F."/>
    <s v="นุชิต ไชยแสง"/>
    <m/>
    <s v="ชาย"/>
    <n v="15"/>
    <n v="1"/>
    <s v="นักเรียน"/>
    <s v="77"/>
    <x v="0"/>
    <x v="11"/>
    <x v="10"/>
    <x v="7"/>
    <m/>
    <d v="2024-02-20T00:00:00"/>
    <d v="2024-02-20T00:00:00"/>
    <m/>
    <d v="2024-01-06T00:00:00"/>
    <x v="8"/>
    <n v="7"/>
  </r>
  <r>
    <n v="17415"/>
    <s v="26.D.H.F."/>
    <s v="อุบลวรรณ โพธิ์คลัง"/>
    <m/>
    <s v="หญิง"/>
    <n v="35"/>
    <n v="9"/>
    <s v="อื่นๆ"/>
    <s v="52"/>
    <x v="7"/>
    <x v="12"/>
    <x v="6"/>
    <x v="0"/>
    <m/>
    <d v="2024-06-08T00:00:00"/>
    <d v="2024-06-13T00:00:00"/>
    <m/>
    <d v="2024-01-06T00:00:00"/>
    <x v="6"/>
    <n v="23"/>
  </r>
  <r>
    <n v="15903"/>
    <s v="26.D.H.F."/>
    <s v="คำปอนด์ อาษาธง"/>
    <m/>
    <s v="หญิง"/>
    <n v="51"/>
    <n v="0"/>
    <s v="ไม่ทราบอาชีพ/ในปกครอง"/>
    <s v="77"/>
    <x v="8"/>
    <x v="13"/>
    <x v="11"/>
    <x v="8"/>
    <m/>
    <d v="2024-06-06T00:00:00"/>
    <d v="2024-06-13T00:00:00"/>
    <m/>
    <d v="2024-01-06T00:00:00"/>
    <x v="6"/>
    <n v="22"/>
  </r>
  <r>
    <n v="12311"/>
    <s v="26.D.H.F."/>
    <s v="เกษมสันต์ สีหาคำ"/>
    <m/>
    <s v="ชาย"/>
    <n v="35"/>
    <n v="8"/>
    <s v="รับจ้าง,กรรมกร"/>
    <s v="73"/>
    <x v="5"/>
    <x v="14"/>
    <x v="7"/>
    <x v="0"/>
    <m/>
    <d v="2024-05-12T00:00:00"/>
    <d v="2024-05-17T00:00:00"/>
    <m/>
    <d v="2024-01-06T00:00:00"/>
    <x v="9"/>
    <n v="19"/>
  </r>
  <r>
    <n v="16421"/>
    <s v="26.D.H.F."/>
    <s v="ศรีสุดา อับปมะให"/>
    <m/>
    <s v="หญิง"/>
    <n v="23"/>
    <n v="11"/>
    <s v="รับจ้าง,กรรมกร"/>
    <s v="85"/>
    <x v="9"/>
    <x v="15"/>
    <x v="12"/>
    <x v="9"/>
    <m/>
    <d v="2024-06-14T00:00:00"/>
    <d v="2024-06-15T00:00:00"/>
    <m/>
    <d v="2024-01-06T00:00:00"/>
    <x v="10"/>
    <n v="23"/>
  </r>
  <r>
    <n v="4763"/>
    <s v="26.D.H.F."/>
    <s v="บรรณวัชร สวัสดิ์ผล"/>
    <m/>
    <s v="ชาย"/>
    <n v="22"/>
    <n v="5"/>
    <s v="ไม่ทราบอาชีพ/ในปกครอง"/>
    <s v="80/5"/>
    <x v="1"/>
    <x v="13"/>
    <x v="13"/>
    <x v="10"/>
    <m/>
    <d v="2024-02-17T00:00:00"/>
    <d v="2024-02-17T00:00:00"/>
    <m/>
    <d v="2024-01-06T00:00:00"/>
    <x v="8"/>
    <n v="7"/>
  </r>
  <r>
    <n v="8961"/>
    <s v="26.D.H.F."/>
    <s v="กุลธิดา ทองหอม"/>
    <m/>
    <s v="หญิง"/>
    <n v="10"/>
    <n v="1"/>
    <s v="ไม่ทราบอาชีพ/ในปกครอง"/>
    <s v="65"/>
    <x v="3"/>
    <x v="16"/>
    <x v="10"/>
    <x v="7"/>
    <m/>
    <d v="2024-04-11T00:00:00"/>
    <d v="2024-04-15T00:00:00"/>
    <m/>
    <d v="2024-01-06T00:00:00"/>
    <x v="1"/>
    <n v="14"/>
  </r>
  <r>
    <n v="10036"/>
    <s v="26.D.H.F."/>
    <s v="จารวี สินภักดี"/>
    <m/>
    <s v="หญิง"/>
    <n v="3"/>
    <n v="4"/>
    <s v="ไม่ทราบอาชีพ/ในปกครอง"/>
    <s v="160"/>
    <x v="8"/>
    <x v="17"/>
    <x v="14"/>
    <x v="3"/>
    <m/>
    <d v="2024-04-22T00:00:00"/>
    <d v="2024-04-26T00:00:00"/>
    <m/>
    <d v="2024-01-06T00:00:00"/>
    <x v="11"/>
    <n v="16"/>
  </r>
  <r>
    <n v="5281"/>
    <s v="26.D.H.F."/>
    <s v="สุทัศน์ ผันสนาม"/>
    <m/>
    <s v="ชาย"/>
    <n v="23"/>
    <n v="7"/>
    <s v="นักเรียน"/>
    <s v="45"/>
    <x v="10"/>
    <x v="18"/>
    <x v="0"/>
    <x v="0"/>
    <m/>
    <d v="2024-02-14T00:00:00"/>
    <d v="2024-02-23T00:00:00"/>
    <m/>
    <d v="2024-01-06T00:00:00"/>
    <x v="8"/>
    <n v="6"/>
  </r>
  <r>
    <n v="4203"/>
    <s v="26.D.H.F."/>
    <s v="พงศธร สงเคราะห์"/>
    <m/>
    <s v="ชาย"/>
    <n v="15"/>
    <n v="0"/>
    <s v="นักเรียน"/>
    <s v="30"/>
    <x v="11"/>
    <x v="19"/>
    <x v="10"/>
    <x v="7"/>
    <m/>
    <d v="2024-02-12T00:00:00"/>
    <d v="2024-02-12T00:00:00"/>
    <m/>
    <d v="2024-01-06T00:00:00"/>
    <x v="7"/>
    <n v="6"/>
  </r>
  <r>
    <n v="8908"/>
    <s v="26.D.H.F."/>
    <s v="ณัฐวุฒิ ทองเกลี้ยง"/>
    <m/>
    <s v="ชาย"/>
    <n v="12"/>
    <n v="7"/>
    <s v="นักเรียน"/>
    <s v="127"/>
    <x v="3"/>
    <x v="16"/>
    <x v="10"/>
    <x v="7"/>
    <m/>
    <d v="2024-04-13T00:00:00"/>
    <d v="2024-04-13T00:00:00"/>
    <m/>
    <d v="2024-01-06T00:00:00"/>
    <x v="1"/>
    <n v="15"/>
  </r>
  <r>
    <n v="8843"/>
    <s v="26.D.H.F."/>
    <s v="วีรศักดิ์ มูลมณี"/>
    <m/>
    <s v="ชาย"/>
    <n v="30"/>
    <n v="5"/>
    <s v="นักเรียน"/>
    <s v="184"/>
    <x v="12"/>
    <x v="20"/>
    <x v="15"/>
    <x v="11"/>
    <m/>
    <d v="2024-04-15T00:00:00"/>
    <d v="2024-04-15T00:00:00"/>
    <m/>
    <d v="2024-01-06T00:00:00"/>
    <x v="1"/>
    <n v="15"/>
  </r>
  <r>
    <n v="7776"/>
    <s v="26.D.H.F."/>
    <s v="วิลัดดา ปุยภูงา"/>
    <m/>
    <s v="หญิง"/>
    <n v="28"/>
    <n v="2"/>
    <s v="ไม่ทราบอาชีพ/ในปกครอง"/>
    <s v="144"/>
    <x v="13"/>
    <x v="10"/>
    <x v="9"/>
    <x v="0"/>
    <m/>
    <d v="2024-03-24T00:00:00"/>
    <d v="2024-03-24T00:00:00"/>
    <m/>
    <d v="2024-01-06T00:00:00"/>
    <x v="12"/>
    <n v="12"/>
  </r>
  <r>
    <n v="3545"/>
    <s v="26.D.H.F."/>
    <s v="ปลื้มจิตร เสโน"/>
    <m/>
    <s v="หญิง"/>
    <n v="13"/>
    <n v="2"/>
    <s v="ไม่ทราบอาชีพ/ในปกครอง"/>
    <s v="39"/>
    <x v="9"/>
    <x v="21"/>
    <x v="2"/>
    <x v="2"/>
    <m/>
    <d v="2024-01-27T00:00:00"/>
    <d v="2024-01-28T00:00:00"/>
    <m/>
    <d v="2024-01-06T00:00:00"/>
    <x v="0"/>
    <n v="4"/>
  </r>
  <r>
    <n v="9613"/>
    <s v="26.D.H.F."/>
    <s v="พีรวิชญ์ กัญญาคำ"/>
    <m/>
    <s v="ชาย"/>
    <n v="15"/>
    <n v="3"/>
    <s v="นักเรียน"/>
    <s v="90"/>
    <x v="3"/>
    <x v="22"/>
    <x v="16"/>
    <x v="0"/>
    <m/>
    <d v="2024-04-18T00:00:00"/>
    <d v="2024-04-19T00:00:00"/>
    <m/>
    <d v="2024-01-06T00:00:00"/>
    <x v="1"/>
    <n v="15"/>
  </r>
  <r>
    <n v="6814"/>
    <s v="26.D.H.F."/>
    <s v="อิทธิพัทธ์  เที่ยงผดุง"/>
    <m/>
    <s v="ชาย"/>
    <n v="1"/>
    <n v="7"/>
    <s v="ไม่ทราบอาชีพ/ในปกครอง"/>
    <s v="95"/>
    <x v="14"/>
    <x v="23"/>
    <x v="17"/>
    <x v="12"/>
    <m/>
    <d v="2024-03-11T00:00:00"/>
    <d v="2024-03-11T00:00:00"/>
    <m/>
    <d v="2024-01-06T00:00:00"/>
    <x v="13"/>
    <n v="10"/>
  </r>
  <r>
    <n v="6742"/>
    <s v="26.D.H.F."/>
    <s v="ตันหยง ประชาชู"/>
    <m/>
    <s v="หญิง"/>
    <n v="47"/>
    <n v="4"/>
    <s v="ข้าราชการ"/>
    <s v="282"/>
    <x v="14"/>
    <x v="24"/>
    <x v="18"/>
    <x v="3"/>
    <m/>
    <d v="2024-03-07T00:00:00"/>
    <d v="2024-03-09T00:00:00"/>
    <m/>
    <d v="2024-01-06T00:00:00"/>
    <x v="13"/>
    <n v="9"/>
  </r>
  <r>
    <n v="10254"/>
    <s v="26.D.H.F."/>
    <s v="ณัฐวดี สีนาหอม"/>
    <m/>
    <s v="หญิง"/>
    <n v="9"/>
    <n v="5"/>
    <s v="ไม่ทราบอาชีพ/ในปกครอง"/>
    <s v="123"/>
    <x v="1"/>
    <x v="3"/>
    <x v="3"/>
    <x v="3"/>
    <m/>
    <d v="2024-04-26T00:00:00"/>
    <d v="2024-04-29T00:00:00"/>
    <m/>
    <d v="2024-01-06T00:00:00"/>
    <x v="4"/>
    <n v="16"/>
  </r>
  <r>
    <n v="6741"/>
    <s v="26.D.H.F."/>
    <s v="ยุภาพร โปร่งพรมมา"/>
    <m/>
    <s v="หญิง"/>
    <n v="39"/>
    <n v="2"/>
    <s v="เกษตร"/>
    <s v="28"/>
    <x v="8"/>
    <x v="25"/>
    <x v="19"/>
    <x v="3"/>
    <m/>
    <d v="2024-03-02T00:00:00"/>
    <d v="2024-03-06T00:00:00"/>
    <m/>
    <d v="2024-01-06T00:00:00"/>
    <x v="14"/>
    <n v="9"/>
  </r>
  <r>
    <n v="6738"/>
    <s v="26.D.H.F."/>
    <s v="วราพล บุตรวงค์"/>
    <m/>
    <s v="ชาย"/>
    <n v="28"/>
    <n v="3"/>
    <s v="รับจ้าง,กรรมกร"/>
    <s v="85"/>
    <x v="8"/>
    <x v="25"/>
    <x v="19"/>
    <x v="3"/>
    <m/>
    <d v="2024-01-22T00:00:00"/>
    <d v="2024-01-26T00:00:00"/>
    <m/>
    <d v="2024-01-06T00:00:00"/>
    <x v="15"/>
    <n v="3"/>
  </r>
  <r>
    <n v="6703"/>
    <s v="26.D.H.F."/>
    <s v="สุณิสา ศรีชัย"/>
    <m/>
    <s v="หญิง"/>
    <n v="17"/>
    <n v="9"/>
    <s v="นักเรียน"/>
    <s v="20"/>
    <x v="15"/>
    <x v="26"/>
    <x v="20"/>
    <x v="13"/>
    <m/>
    <d v="2024-03-06T00:00:00"/>
    <d v="2024-03-10T00:00:00"/>
    <m/>
    <d v="2024-01-06T00:00:00"/>
    <x v="13"/>
    <n v="9"/>
  </r>
  <r>
    <n v="9972"/>
    <s v="26.D.H.F."/>
    <s v="นิธิพร นิลไชย์"/>
    <m/>
    <s v="หญิง"/>
    <n v="27"/>
    <n v="11"/>
    <s v="อื่นๆ"/>
    <s v="202"/>
    <x v="1"/>
    <x v="3"/>
    <x v="3"/>
    <x v="3"/>
    <m/>
    <d v="2024-04-17T00:00:00"/>
    <d v="2024-04-24T00:00:00"/>
    <m/>
    <d v="2024-01-06T00:00:00"/>
    <x v="11"/>
    <n v="15"/>
  </r>
  <r>
    <n v="9844"/>
    <s v="26.D.H.F."/>
    <s v="ประภาวดี สังฆมณี"/>
    <m/>
    <s v="หญิง"/>
    <n v="28"/>
    <n v="3"/>
    <s v="รับจ้าง,กรรมกร"/>
    <s v="196"/>
    <x v="1"/>
    <x v="27"/>
    <x v="21"/>
    <x v="14"/>
    <m/>
    <d v="2024-04-19T00:00:00"/>
    <d v="2024-04-22T00:00:00"/>
    <m/>
    <d v="2024-01-06T00:00:00"/>
    <x v="11"/>
    <n v="15"/>
  </r>
  <r>
    <n v="9700"/>
    <s v="26.D.H.F."/>
    <s v="กัญจนา ท้าวบุตร"/>
    <m/>
    <s v="หญิง"/>
    <n v="45"/>
    <n v="5"/>
    <s v="รับจ้าง,กรรมกร"/>
    <s v="104"/>
    <x v="8"/>
    <x v="28"/>
    <x v="22"/>
    <x v="13"/>
    <m/>
    <d v="2024-04-20T00:00:00"/>
    <d v="2024-04-24T00:00:00"/>
    <m/>
    <d v="2024-01-06T00:00:00"/>
    <x v="11"/>
    <n v="16"/>
  </r>
  <r>
    <n v="10436"/>
    <s v="26.D.H.F."/>
    <s v="ธณะชัย พัฒนาศูร"/>
    <m/>
    <s v="ชาย"/>
    <n v="18"/>
    <n v="3"/>
    <s v="นักเรียน"/>
    <s v="19"/>
    <x v="16"/>
    <x v="29"/>
    <x v="23"/>
    <x v="15"/>
    <m/>
    <d v="2024-04-12T00:00:00"/>
    <d v="2024-04-13T00:00:00"/>
    <m/>
    <d v="2024-01-06T00:00:00"/>
    <x v="1"/>
    <n v="14"/>
  </r>
  <r>
    <n v="10502"/>
    <s v="26.D.H.F."/>
    <s v="ปิยะนุช บุญอ่ำ"/>
    <m/>
    <s v="หญิง"/>
    <n v="14"/>
    <n v="9"/>
    <s v="นักเรียน"/>
    <s v="79"/>
    <x v="0"/>
    <x v="30"/>
    <x v="11"/>
    <x v="14"/>
    <m/>
    <d v="2024-04-22T00:00:00"/>
    <d v="2024-04-28T00:00:00"/>
    <m/>
    <d v="2024-01-06T00:00:00"/>
    <x v="4"/>
    <n v="16"/>
  </r>
  <r>
    <n v="9697"/>
    <s v="26.D.H.F."/>
    <s v="ณัฏฐกิตติ์ วงศ์ไชยา"/>
    <m/>
    <s v="ชาย"/>
    <n v="9"/>
    <n v="8"/>
    <s v="ไม่ทราบอาชีพ/ในปกครอง"/>
    <s v="166"/>
    <x v="17"/>
    <x v="31"/>
    <x v="14"/>
    <x v="3"/>
    <m/>
    <d v="2024-04-21T00:00:00"/>
    <d v="2024-04-24T00:00:00"/>
    <m/>
    <d v="2024-01-06T00:00:00"/>
    <x v="11"/>
    <n v="16"/>
  </r>
  <r>
    <n v="8136"/>
    <s v="26.D.H.F."/>
    <s v="อรปรียา ทุมพร"/>
    <m/>
    <s v="หญิง"/>
    <n v="18"/>
    <n v="6"/>
    <s v="ไม่ทราบอาชีพ/ในปกครอง"/>
    <s v="19"/>
    <x v="11"/>
    <x v="32"/>
    <x v="7"/>
    <x v="0"/>
    <m/>
    <d v="2024-03-26T00:00:00"/>
    <d v="2024-03-30T00:00:00"/>
    <m/>
    <d v="2024-01-06T00:00:00"/>
    <x v="16"/>
    <n v="12"/>
  </r>
  <r>
    <n v="7027"/>
    <s v="26.D.H.F."/>
    <s v="มุกดา เพชรดี"/>
    <m/>
    <s v="หญิง"/>
    <n v="34"/>
    <n v="5"/>
    <s v="อื่นๆ"/>
    <s v="103"/>
    <x v="17"/>
    <x v="33"/>
    <x v="0"/>
    <x v="0"/>
    <m/>
    <d v="2024-03-08T00:00:00"/>
    <d v="2024-03-12T00:00:00"/>
    <m/>
    <d v="2024-01-06T00:00:00"/>
    <x v="13"/>
    <n v="9"/>
  </r>
  <r>
    <n v="5339"/>
    <s v="26.D.H.F."/>
    <s v="กฤชภัทร วงศกรฉัตร"/>
    <m/>
    <s v="ชาย"/>
    <n v="0"/>
    <n v="11"/>
    <s v="ไม่ทราบอาชีพ/ในปกครอง"/>
    <s v="364"/>
    <x v="18"/>
    <x v="34"/>
    <x v="24"/>
    <x v="14"/>
    <m/>
    <d v="2024-02-22T00:00:00"/>
    <d v="2024-02-22T00:00:00"/>
    <m/>
    <d v="2024-01-06T00:00:00"/>
    <x v="8"/>
    <n v="7"/>
  </r>
  <r>
    <n v="6326"/>
    <s v="26.D.H.F."/>
    <s v="หม้อ ผลอ้อ"/>
    <m/>
    <s v="หญิง"/>
    <n v="94"/>
    <n v="10"/>
    <s v="ไม่ทราบอาชีพ/ในปกครอง"/>
    <s v="100"/>
    <x v="5"/>
    <x v="35"/>
    <x v="25"/>
    <x v="0"/>
    <m/>
    <d v="2024-01-23T00:00:00"/>
    <d v="2024-01-25T00:00:00"/>
    <m/>
    <d v="2024-01-06T00:00:00"/>
    <x v="15"/>
    <n v="3"/>
  </r>
  <r>
    <n v="11155"/>
    <s v="26.D.H.F."/>
    <s v="สมไชย ศรีหาวงศ์"/>
    <m/>
    <s v="ชาย"/>
    <n v="67"/>
    <n v="0"/>
    <s v="เกษตร"/>
    <s v="104/3"/>
    <x v="14"/>
    <x v="36"/>
    <x v="26"/>
    <x v="11"/>
    <m/>
    <d v="2024-05-02T00:00:00"/>
    <d v="2024-05-03T00:00:00"/>
    <m/>
    <d v="2024-01-06T00:00:00"/>
    <x v="4"/>
    <n v="17"/>
  </r>
  <r>
    <n v="9441"/>
    <s v="26.D.H.F."/>
    <s v="เสาวคนธ์ โคตพรม"/>
    <m/>
    <s v="หญิง"/>
    <n v="23"/>
    <n v="7"/>
    <s v="ข้าราชการ"/>
    <s v="35"/>
    <x v="17"/>
    <x v="31"/>
    <x v="14"/>
    <x v="3"/>
    <m/>
    <d v="2024-04-22T00:00:00"/>
    <d v="2024-04-22T00:00:00"/>
    <m/>
    <d v="2024-01-06T00:00:00"/>
    <x v="11"/>
    <n v="16"/>
  </r>
  <r>
    <n v="5945"/>
    <s v="26.D.H.F."/>
    <s v="เนตรดาว ผาสระคู"/>
    <m/>
    <s v="หญิง"/>
    <n v="13"/>
    <n v="11"/>
    <s v="นักเรียน"/>
    <s v="148"/>
    <x v="14"/>
    <x v="37"/>
    <x v="0"/>
    <x v="0"/>
    <m/>
    <d v="2024-02-23T00:00:00"/>
    <d v="2024-03-01T00:00:00"/>
    <m/>
    <d v="2024-01-06T00:00:00"/>
    <x v="17"/>
    <n v="7"/>
  </r>
  <r>
    <n v="11621"/>
    <s v="26.D.H.F."/>
    <s v="ธีระพงศ์ ประกลาง"/>
    <m/>
    <s v="ชาย"/>
    <n v="35"/>
    <n v="9"/>
    <s v="รับจ้าง,กรรมกร"/>
    <s v="132"/>
    <x v="1"/>
    <x v="38"/>
    <x v="27"/>
    <x v="14"/>
    <m/>
    <d v="2024-05-02T00:00:00"/>
    <d v="2024-05-06T00:00:00"/>
    <m/>
    <d v="2024-01-06T00:00:00"/>
    <x v="18"/>
    <n v="17"/>
  </r>
  <r>
    <n v="9417"/>
    <s v="26.D.H.F."/>
    <s v="อนุธิดา พรหมพักตร"/>
    <m/>
    <s v="หญิง"/>
    <n v="12"/>
    <n v="7"/>
    <s v="นักเรียน"/>
    <s v="155"/>
    <x v="0"/>
    <x v="39"/>
    <x v="27"/>
    <x v="14"/>
    <m/>
    <d v="2024-04-20T00:00:00"/>
    <d v="2024-04-21T00:00:00"/>
    <m/>
    <d v="2024-01-06T00:00:00"/>
    <x v="11"/>
    <n v="16"/>
  </r>
  <r>
    <n v="9384"/>
    <s v="26.D.H.F."/>
    <s v="ธัญรดา แสนสุพรรณ"/>
    <m/>
    <s v="หญิง"/>
    <n v="19"/>
    <n v="10"/>
    <s v="นักเรียน"/>
    <s v="34"/>
    <x v="1"/>
    <x v="3"/>
    <x v="3"/>
    <x v="3"/>
    <m/>
    <d v="2024-04-11T00:00:00"/>
    <d v="2024-04-14T00:00:00"/>
    <m/>
    <d v="2024-01-06T00:00:00"/>
    <x v="1"/>
    <n v="14"/>
  </r>
  <r>
    <n v="11824"/>
    <s v="26.D.H.F."/>
    <s v="ณัฐพล ขาวสำอางค์"/>
    <m/>
    <s v="ชาย"/>
    <n v="27"/>
    <n v="8"/>
    <s v="ทหาร,ตำรวจ"/>
    <s v="81"/>
    <x v="6"/>
    <x v="40"/>
    <x v="14"/>
    <x v="3"/>
    <m/>
    <d v="2024-05-13T00:00:00"/>
    <d v="2024-05-13T00:00:00"/>
    <m/>
    <d v="2024-01-06T00:00:00"/>
    <x v="9"/>
    <n v="19"/>
  </r>
  <r>
    <n v="11893"/>
    <s v="26.D.H.F."/>
    <s v="สุทัศน์ ลาดหนองขุ่น"/>
    <m/>
    <s v="ชาย"/>
    <n v="40"/>
    <n v="8"/>
    <s v="เกษตร"/>
    <s v="112"/>
    <x v="1"/>
    <x v="3"/>
    <x v="3"/>
    <x v="3"/>
    <m/>
    <d v="2024-05-10T00:00:00"/>
    <d v="2024-05-12T00:00:00"/>
    <m/>
    <d v="2024-01-06T00:00:00"/>
    <x v="9"/>
    <n v="18"/>
  </r>
  <r>
    <n v="5674"/>
    <s v="26.D.H.F."/>
    <s v="วรรณา เพ็ญทองดี"/>
    <m/>
    <s v="หญิง"/>
    <n v="6"/>
    <n v="10"/>
    <s v="ไม่ทราบอาชีพ/ในปกครอง"/>
    <s v="148"/>
    <x v="14"/>
    <x v="37"/>
    <x v="0"/>
    <x v="0"/>
    <m/>
    <d v="2024-02-10T00:00:00"/>
    <d v="2024-02-14T00:00:00"/>
    <m/>
    <d v="2024-01-06T00:00:00"/>
    <x v="7"/>
    <n v="6"/>
  </r>
  <r>
    <n v="5651"/>
    <s v="26.D.H.F."/>
    <s v="ธีรดลย์ ผักขเชด"/>
    <m/>
    <s v="ชาย"/>
    <n v="15"/>
    <n v="2"/>
    <s v="นักเรียน"/>
    <s v="87"/>
    <x v="3"/>
    <x v="16"/>
    <x v="10"/>
    <x v="7"/>
    <m/>
    <d v="2024-02-27T00:00:00"/>
    <d v="2024-02-27T00:00:00"/>
    <m/>
    <d v="2024-01-06T00:00:00"/>
    <x v="17"/>
    <n v="8"/>
  </r>
  <r>
    <n v="12233"/>
    <s v="26.D.H.F."/>
    <s v="ธนพัฒน์ อุดทุม"/>
    <m/>
    <s v="ชาย"/>
    <n v="14"/>
    <n v="5"/>
    <s v="นักเรียน"/>
    <s v="30"/>
    <x v="1"/>
    <x v="41"/>
    <x v="28"/>
    <x v="6"/>
    <m/>
    <d v="2024-05-15T00:00:00"/>
    <d v="2024-05-16T00:00:00"/>
    <m/>
    <d v="2024-01-06T00:00:00"/>
    <x v="9"/>
    <n v="19"/>
  </r>
  <r>
    <n v="4287"/>
    <s v="26.D.H.F."/>
    <s v="จักรวาล วินทะชัย"/>
    <m/>
    <s v="ชาย"/>
    <n v="28"/>
    <n v="4"/>
    <s v="เกษตร"/>
    <s v="186"/>
    <x v="0"/>
    <x v="42"/>
    <x v="4"/>
    <x v="4"/>
    <m/>
    <d v="2024-02-06T00:00:00"/>
    <d v="2024-02-12T00:00:00"/>
    <m/>
    <d v="2024-01-06T00:00:00"/>
    <x v="7"/>
    <n v="5"/>
  </r>
  <r>
    <n v="10740"/>
    <s v="26.D.H.F."/>
    <s v="รุจิรา บุญโนนแต้"/>
    <m/>
    <s v="หญิง"/>
    <n v="24"/>
    <n v="10"/>
    <s v="นักเรียน"/>
    <s v="1"/>
    <x v="15"/>
    <x v="43"/>
    <x v="29"/>
    <x v="3"/>
    <m/>
    <d v="2024-04-26T00:00:00"/>
    <d v="2024-05-01T00:00:00"/>
    <m/>
    <d v="2024-01-06T00:00:00"/>
    <x v="4"/>
    <n v="16"/>
  </r>
  <r>
    <n v="1916"/>
    <s v="26.D.H.F."/>
    <s v="ธีรวัฒน์ ก้านเกตุ"/>
    <m/>
    <s v="ชาย"/>
    <n v="32"/>
    <n v="7"/>
    <s v="อื่นๆ"/>
    <s v="179"/>
    <x v="14"/>
    <x v="44"/>
    <x v="7"/>
    <x v="0"/>
    <m/>
    <d v="2024-01-11T00:00:00"/>
    <d v="2024-01-13T00:00:00"/>
    <m/>
    <d v="2024-01-06T00:00:00"/>
    <x v="19"/>
    <n v="1"/>
  </r>
  <r>
    <n v="2189"/>
    <s v="26.D.H.F."/>
    <s v="ศุภิสรา วลัยศรี"/>
    <m/>
    <s v="หญิง"/>
    <n v="23"/>
    <n v="6"/>
    <s v="รับจ้าง,กรรมกร"/>
    <s v="235"/>
    <x v="11"/>
    <x v="45"/>
    <x v="0"/>
    <x v="0"/>
    <m/>
    <d v="2024-01-12T00:00:00"/>
    <d v="2024-01-12T00:00:00"/>
    <m/>
    <d v="2024-01-06T00:00:00"/>
    <x v="20"/>
    <n v="1"/>
  </r>
  <r>
    <n v="2153"/>
    <s v="26.D.H.F."/>
    <s v="สมหมาย จันทคะมุด"/>
    <m/>
    <s v="หญิง"/>
    <n v="47"/>
    <n v="11"/>
    <s v="เกษตร"/>
    <s v="135"/>
    <x v="14"/>
    <x v="46"/>
    <x v="29"/>
    <x v="3"/>
    <m/>
    <d v="2024-01-18T00:00:00"/>
    <d v="2024-01-22T00:00:00"/>
    <m/>
    <d v="2024-01-06T00:00:00"/>
    <x v="15"/>
    <n v="2"/>
  </r>
  <r>
    <n v="2152"/>
    <s v="26.D.H.F."/>
    <s v="ลำพูล คำมาดี"/>
    <m/>
    <s v="หญิง"/>
    <n v="41"/>
    <n v="6"/>
    <s v="เกษตร"/>
    <s v="239"/>
    <x v="14"/>
    <x v="46"/>
    <x v="29"/>
    <x v="3"/>
    <m/>
    <d v="2024-01-18T00:00:00"/>
    <d v="2024-01-22T00:00:00"/>
    <m/>
    <d v="2024-01-06T00:00:00"/>
    <x v="15"/>
    <n v="2"/>
  </r>
  <r>
    <n v="18070"/>
    <s v="26.D.H.F."/>
    <s v="นภัสสรณ์ หงส์สิงห์"/>
    <m/>
    <s v="หญิง"/>
    <n v="7"/>
    <n v="11"/>
    <s v="ไม่ทราบอาชีพ/ในปกครอง"/>
    <s v="5"/>
    <x v="11"/>
    <x v="47"/>
    <x v="30"/>
    <x v="11"/>
    <m/>
    <d v="2024-06-24T00:00:00"/>
    <d v="2024-06-27T00:00:00"/>
    <m/>
    <d v="2024-01-06T00:00:00"/>
    <x v="21"/>
    <n v="25"/>
  </r>
  <r>
    <n v="18080"/>
    <s v="26.D.H.F."/>
    <s v="จิรฉัตร อภิทรัพย์โชคทวี"/>
    <m/>
    <s v="หญิง"/>
    <n v="10"/>
    <n v="10"/>
    <s v="นักเรียน"/>
    <s v="144"/>
    <x v="9"/>
    <x v="48"/>
    <x v="30"/>
    <x v="11"/>
    <m/>
    <d v="2024-06-15T00:00:00"/>
    <d v="2024-06-17T00:00:00"/>
    <m/>
    <d v="2024-01-06T00:00:00"/>
    <x v="10"/>
    <n v="24"/>
  </r>
  <r>
    <n v="18081"/>
    <s v="26.D.H.F."/>
    <s v="ดาวเด่น ศรีโยธา"/>
    <m/>
    <s v="ชาย"/>
    <n v="32"/>
    <n v="9"/>
    <s v="นักเรียน"/>
    <s v="71"/>
    <x v="2"/>
    <x v="49"/>
    <x v="30"/>
    <x v="11"/>
    <m/>
    <d v="2024-06-18T00:00:00"/>
    <d v="2024-06-20T00:00:00"/>
    <m/>
    <d v="2024-01-06T00:00:00"/>
    <x v="10"/>
    <n v="24"/>
  </r>
  <r>
    <n v="18153"/>
    <s v="26.D.H.F."/>
    <s v="สุนิสา แสงมะณี"/>
    <m/>
    <s v="หญิง"/>
    <n v="14"/>
    <n v="6"/>
    <s v="ไม่ทราบอาชีพ/ในปกครอง"/>
    <s v="127"/>
    <x v="14"/>
    <x v="50"/>
    <x v="31"/>
    <x v="14"/>
    <m/>
    <d v="2024-06-21T00:00:00"/>
    <d v="2024-06-26T00:00:00"/>
    <m/>
    <d v="2024-01-06T00:00:00"/>
    <x v="21"/>
    <n v="24"/>
  </r>
  <r>
    <n v="8305"/>
    <s v="26.D.H.F."/>
    <s v="Geninus Willem Albi"/>
    <m/>
    <s v="ชาย"/>
    <n v="58"/>
    <n v="2"/>
    <s v="ไม่ทราบอาชีพ/ในปกครอง"/>
    <s v="40"/>
    <x v="2"/>
    <x v="51"/>
    <x v="1"/>
    <x v="1"/>
    <m/>
    <d v="2024-03-28T00:00:00"/>
    <d v="2024-04-01T00:00:00"/>
    <m/>
    <d v="2024-01-06T00:00:00"/>
    <x v="16"/>
    <n v="12"/>
  </r>
  <r>
    <n v="8181"/>
    <s v="26.D.H.F."/>
    <s v="อภิเดช เหลาทอง"/>
    <m/>
    <s v="ชาย"/>
    <n v="16"/>
    <n v="0"/>
    <s v="นักเรียน"/>
    <s v="124"/>
    <x v="1"/>
    <x v="3"/>
    <x v="3"/>
    <x v="3"/>
    <m/>
    <d v="2024-03-28T00:00:00"/>
    <d v="2024-03-28T00:00:00"/>
    <m/>
    <d v="2024-01-06T00:00:00"/>
    <x v="12"/>
    <n v="12"/>
  </r>
  <r>
    <n v="1991"/>
    <s v="26.D.H.F."/>
    <s v="กัญญาภัค นามโสม"/>
    <m/>
    <s v="หญิง"/>
    <n v="22"/>
    <n v="9"/>
    <s v="ไม่ทราบอาชีพ/ในปกครอง"/>
    <s v="294"/>
    <x v="11"/>
    <x v="52"/>
    <x v="32"/>
    <x v="8"/>
    <m/>
    <d v="2024-01-14T00:00:00"/>
    <d v="2024-01-14T00:00:00"/>
    <m/>
    <d v="2024-01-06T00:00:00"/>
    <x v="19"/>
    <n v="2"/>
  </r>
  <r>
    <n v="1989"/>
    <s v="26.D.H.F."/>
    <s v="บัวสอน ผิวจันดา"/>
    <m/>
    <s v="หญิง"/>
    <n v="72"/>
    <n v="0"/>
    <s v="ไม่ทราบอาชีพ/ในปกครอง"/>
    <s v="32"/>
    <x v="14"/>
    <x v="53"/>
    <x v="33"/>
    <x v="8"/>
    <m/>
    <d v="2024-01-14T00:00:00"/>
    <d v="2024-01-14T00:00:00"/>
    <m/>
    <d v="2024-01-06T00:00:00"/>
    <x v="19"/>
    <n v="2"/>
  </r>
  <r>
    <n v="8180"/>
    <s v="26.D.H.F."/>
    <s v="ประดิษฐ คำกระจาย"/>
    <m/>
    <s v="ชาย"/>
    <n v="54"/>
    <n v="9"/>
    <s v="เกษตร"/>
    <s v="41"/>
    <x v="15"/>
    <x v="54"/>
    <x v="6"/>
    <x v="0"/>
    <m/>
    <d v="2024-03-26T00:00:00"/>
    <d v="2024-03-29T00:00:00"/>
    <m/>
    <d v="2024-01-06T00:00:00"/>
    <x v="12"/>
    <n v="12"/>
  </r>
  <r>
    <n v="2492"/>
    <s v="26.D.H.F."/>
    <s v="นวพร จงทวีเกียรติ"/>
    <m/>
    <s v="ชาย"/>
    <n v="28"/>
    <n v="9"/>
    <s v="ไม่ทราบอาชีพ/ในปกครอง"/>
    <s v="820"/>
    <x v="14"/>
    <x v="55"/>
    <x v="34"/>
    <x v="8"/>
    <m/>
    <d v="2024-01-24T00:00:00"/>
    <d v="2024-01-24T00:00:00"/>
    <m/>
    <d v="2024-01-06T00:00:00"/>
    <x v="15"/>
    <n v="3"/>
  </r>
  <r>
    <n v="18447"/>
    <s v="26.D.H.F."/>
    <s v="ชาโณช โพธิไช"/>
    <m/>
    <s v="ชาย"/>
    <n v="46"/>
    <n v="11"/>
    <s v="เกษตร"/>
    <s v="124"/>
    <x v="13"/>
    <x v="56"/>
    <x v="35"/>
    <x v="6"/>
    <m/>
    <d v="2024-06-29T00:00:00"/>
    <d v="2024-06-29T00:00:00"/>
    <m/>
    <d v="2024-01-06T00:00:00"/>
    <x v="22"/>
    <n v="26"/>
  </r>
  <r>
    <n v="8137"/>
    <s v="26.D.H.F."/>
    <s v="ศุภวุฒิ วิวาสุข"/>
    <m/>
    <s v="ชาย"/>
    <n v="4"/>
    <n v="2"/>
    <s v="ไม่ทราบอาชีพ/ในปกครอง"/>
    <s v="85"/>
    <x v="11"/>
    <x v="32"/>
    <x v="7"/>
    <x v="0"/>
    <m/>
    <d v="2024-03-28T00:00:00"/>
    <d v="2024-04-01T00:00:00"/>
    <m/>
    <d v="2024-01-06T00:00:00"/>
    <x v="16"/>
    <n v="12"/>
  </r>
  <r>
    <n v="18818"/>
    <s v="26.D.H.F."/>
    <s v="ปิยะวัฒน์ หลวงพรหม"/>
    <m/>
    <s v="ชาย"/>
    <n v="10"/>
    <n v="8"/>
    <s v="ไม่ทราบอาชีพ/ในปกครอง"/>
    <s v="87"/>
    <x v="9"/>
    <x v="48"/>
    <x v="30"/>
    <x v="11"/>
    <m/>
    <d v="2024-07-05T00:00:00"/>
    <d v="2024-07-05T00:00:00"/>
    <m/>
    <d v="2024-01-06T00:00:00"/>
    <x v="22"/>
    <n v="26"/>
  </r>
  <r>
    <n v="434"/>
    <s v="26.D.H.F."/>
    <s v="รำพูล อ่อนปัดชา"/>
    <m/>
    <s v="หญิง"/>
    <n v="41"/>
    <n v="8"/>
    <s v="เกษตร"/>
    <s v="40"/>
    <x v="8"/>
    <x v="57"/>
    <x v="15"/>
    <x v="11"/>
    <m/>
    <d v="2024-02-19T00:00:00"/>
    <d v="2024-02-19T00:00:00"/>
    <m/>
    <d v="2024-01-06T00:00:00"/>
    <x v="8"/>
    <n v="7"/>
  </r>
  <r>
    <n v="712"/>
    <s v="26.D.H.F."/>
    <s v="บุณยวัต บัวลอย"/>
    <m/>
    <s v="ชาย"/>
    <n v="8"/>
    <n v="7"/>
    <s v="ไม่ทราบอาชีพ/ในปกครอง"/>
    <s v="171"/>
    <x v="13"/>
    <x v="58"/>
    <x v="34"/>
    <x v="8"/>
    <m/>
    <d v="2024-01-05T00:00:00"/>
    <d v="2024-01-05T00:00:00"/>
    <m/>
    <d v="2024-01-06T00:00:00"/>
    <x v="23"/>
    <n v="0"/>
  </r>
  <r>
    <n v="18716"/>
    <s v="26.D.H.F."/>
    <s v="ณิชกุล สุวรรณ"/>
    <m/>
    <s v="หญิง"/>
    <n v="14"/>
    <n v="2"/>
    <s v="ไม่ทราบอาชีพ/ในปกครอง"/>
    <s v="42"/>
    <x v="12"/>
    <x v="59"/>
    <x v="36"/>
    <x v="12"/>
    <m/>
    <d v="2024-07-01T00:00:00"/>
    <d v="2024-07-02T00:00:00"/>
    <m/>
    <d v="2024-01-06T00:00:00"/>
    <x v="22"/>
    <n v="26"/>
  </r>
  <r>
    <n v="1918"/>
    <s v="26.D.H.F."/>
    <s v="ปารเมศ กะพุทธา"/>
    <m/>
    <s v="ชาย"/>
    <n v="11"/>
    <n v="2"/>
    <s v="ไม่ทราบอาชีพ/ในปกครอง"/>
    <s v="115"/>
    <x v="2"/>
    <x v="60"/>
    <x v="37"/>
    <x v="0"/>
    <m/>
    <d v="2024-01-12T00:00:00"/>
    <d v="2024-01-19T00:00:00"/>
    <m/>
    <d v="2024-01-06T00:00:00"/>
    <x v="19"/>
    <n v="1"/>
  </r>
  <r>
    <n v="843"/>
    <s v="26.D.H.F."/>
    <s v="ภควัฒ โฮมแพน"/>
    <m/>
    <s v="ชาย"/>
    <n v="16"/>
    <n v="8"/>
    <s v="นักเรียน"/>
    <s v="บ้านพักครู รร.เมยวดีพิทยาคม"/>
    <x v="3"/>
    <x v="61"/>
    <x v="38"/>
    <x v="7"/>
    <m/>
    <d v="2024-01-07T00:00:00"/>
    <d v="2024-01-07T00:00:00"/>
    <m/>
    <d v="2024-01-06T00:00:00"/>
    <x v="20"/>
    <n v="1"/>
  </r>
  <r>
    <n v="1917"/>
    <s v="26.D.H.F."/>
    <s v="พิชญา วิลาศ"/>
    <m/>
    <s v="หญิง"/>
    <n v="14"/>
    <n v="9"/>
    <s v="ไม่ทราบอาชีพ/ในปกครอง"/>
    <s v="115"/>
    <x v="2"/>
    <x v="60"/>
    <x v="37"/>
    <x v="0"/>
    <m/>
    <d v="2024-01-12T00:00:00"/>
    <d v="2024-01-17T00:00:00"/>
    <m/>
    <d v="2024-01-06T00:00:00"/>
    <x v="19"/>
    <n v="1"/>
  </r>
  <r>
    <n v="941"/>
    <s v="26.D.H.F."/>
    <s v="กัปตัน รัตนบุรี"/>
    <m/>
    <s v="ชาย"/>
    <n v="23"/>
    <n v="4"/>
    <s v="รับจ้าง,กรรมกร"/>
    <s v="232"/>
    <x v="7"/>
    <x v="62"/>
    <x v="39"/>
    <x v="3"/>
    <m/>
    <d v="2024-01-05T00:00:00"/>
    <d v="2024-01-10T00:00:00"/>
    <m/>
    <d v="2024-01-06T00:00:00"/>
    <x v="20"/>
    <n v="0"/>
  </r>
  <r>
    <n v="1480"/>
    <s v="26.D.H.F."/>
    <s v="ฐปนา บัวลอย"/>
    <m/>
    <s v="ชาย"/>
    <n v="15"/>
    <n v="8"/>
    <s v="นักเรียน"/>
    <s v="171"/>
    <x v="13"/>
    <x v="58"/>
    <x v="34"/>
    <x v="8"/>
    <m/>
    <d v="2024-01-16T00:00:00"/>
    <d v="2024-01-16T00:00:00"/>
    <m/>
    <d v="2024-01-06T00:00:00"/>
    <x v="19"/>
    <n v="2"/>
  </r>
  <r>
    <n v="8177"/>
    <s v="26.D.H.F."/>
    <s v="สิดาภรณ์ สุขแสง"/>
    <m/>
    <s v="หญิง"/>
    <n v="11"/>
    <n v="7"/>
    <s v="นักเรียน"/>
    <s v="27"/>
    <x v="11"/>
    <x v="32"/>
    <x v="7"/>
    <x v="0"/>
    <m/>
    <d v="2024-03-21T00:00:00"/>
    <d v="2024-03-25T00:00:00"/>
    <m/>
    <d v="2024-01-06T00:00:00"/>
    <x v="12"/>
    <n v="11"/>
  </r>
  <r>
    <n v="18359"/>
    <s v="26.D.H.F."/>
    <s v="สำเนียง จันทคัต"/>
    <m/>
    <s v="หญิง"/>
    <n v="46"/>
    <n v="7"/>
    <s v="เกษตร"/>
    <s v="87"/>
    <x v="1"/>
    <x v="3"/>
    <x v="3"/>
    <x v="3"/>
    <m/>
    <d v="2024-06-25T00:00:00"/>
    <d v="2024-06-28T00:00:00"/>
    <m/>
    <d v="2024-01-06T00:00:00"/>
    <x v="21"/>
    <n v="25"/>
  </r>
  <r>
    <n v="8179"/>
    <s v="26.D.H.F."/>
    <s v="จิรเดช มราชสีห์"/>
    <m/>
    <s v="ชาย"/>
    <n v="26"/>
    <n v="11"/>
    <s v="รับจ้าง,กรรมกร"/>
    <s v="333/1-2"/>
    <x v="5"/>
    <x v="63"/>
    <x v="24"/>
    <x v="14"/>
    <m/>
    <d v="2024-03-26T00:00:00"/>
    <d v="2024-03-27T00:00:00"/>
    <m/>
    <d v="2024-01-06T00:00:00"/>
    <x v="12"/>
    <n v="12"/>
  </r>
  <r>
    <n v="18020"/>
    <s v="26.D.H.F."/>
    <s v="เกวลิน เบียนขุนทศ"/>
    <m/>
    <s v="หญิง"/>
    <n v="27"/>
    <n v="7"/>
    <s v="ครู"/>
    <s v="หอพักปาล์มสีรุ้ง"/>
    <x v="15"/>
    <x v="24"/>
    <x v="39"/>
    <x v="3"/>
    <m/>
    <d v="2024-06-22T00:00:00"/>
    <d v="2024-06-23T00:00:00"/>
    <m/>
    <d v="2024-01-06T00:00:00"/>
    <x v="21"/>
    <n v="25"/>
  </r>
  <r>
    <n v="713"/>
    <s v="26.D.H.F."/>
    <s v="พันธวิศ ธรรมเสนา"/>
    <m/>
    <s v="ชาย"/>
    <n v="13"/>
    <n v="3"/>
    <s v="ไม่ทราบอาชีพ/ในปกครอง"/>
    <s v="196"/>
    <x v="11"/>
    <x v="64"/>
    <x v="40"/>
    <x v="8"/>
    <m/>
    <d v="2024-01-05T00:00:00"/>
    <d v="2024-01-05T00:00:00"/>
    <m/>
    <d v="2024-01-06T00:00:00"/>
    <x v="23"/>
    <n v="0"/>
  </r>
  <r>
    <n v="2839"/>
    <s v="26.D.H.F."/>
    <s v="มงคล ดาวเรือง"/>
    <m/>
    <s v="ชาย"/>
    <n v="23"/>
    <n v="5"/>
    <s v="ไม่ทราบอาชีพ/ในปกครอง"/>
    <s v="80/3"/>
    <x v="1"/>
    <x v="13"/>
    <x v="13"/>
    <x v="10"/>
    <m/>
    <d v="2024-01-29T00:00:00"/>
    <d v="2024-01-29T00:00:00"/>
    <m/>
    <d v="2024-01-06T00:00:00"/>
    <x v="0"/>
    <n v="4"/>
  </r>
  <r>
    <n v="17655"/>
    <s v="26.D.H.F."/>
    <s v="บุญเพ็ง มราฤทธิ์"/>
    <m/>
    <s v="หญิง"/>
    <n v="42"/>
    <n v="10"/>
    <s v="ไม่ทราบอาชีพ/ในปกครอง"/>
    <s v="105"/>
    <x v="7"/>
    <x v="65"/>
    <x v="41"/>
    <x v="5"/>
    <m/>
    <d v="2024-06-26T00:00:00"/>
    <d v="2024-06-26T00:00:00"/>
    <m/>
    <d v="2024-01-06T00:00:00"/>
    <x v="21"/>
    <n v="25"/>
  </r>
  <r>
    <n v="8659"/>
    <s v="26.D.H.F."/>
    <s v="ศศิประภา แพทย์เจริญ"/>
    <m/>
    <s v="หญิง"/>
    <n v="14"/>
    <n v="6"/>
    <s v="นักเรียน"/>
    <s v="27"/>
    <x v="7"/>
    <x v="66"/>
    <x v="42"/>
    <x v="13"/>
    <m/>
    <d v="2024-04-02T00:00:00"/>
    <d v="2024-04-05T00:00:00"/>
    <m/>
    <d v="2024-01-06T00:00:00"/>
    <x v="16"/>
    <n v="13"/>
  </r>
  <r>
    <n v="17668"/>
    <s v="26.D.H.F."/>
    <s v="ปริญา กีสาวัน"/>
    <m/>
    <s v="ชาย"/>
    <n v="5"/>
    <n v="0"/>
    <s v="นักเรียน"/>
    <s v="40"/>
    <x v="9"/>
    <x v="67"/>
    <x v="18"/>
    <x v="3"/>
    <m/>
    <d v="2024-06-20T00:00:00"/>
    <d v="2024-04-20T00:00:00"/>
    <m/>
    <d v="2024-01-06T00:00:00"/>
    <x v="11"/>
    <n v="24"/>
  </r>
  <r>
    <n v="7864"/>
    <s v="26.D.H.F."/>
    <s v="ณัฐณิชา หมีมะเริง"/>
    <m/>
    <s v="หญิง"/>
    <n v="15"/>
    <n v="0"/>
    <s v="นักเรียน"/>
    <s v="51"/>
    <x v="1"/>
    <x v="3"/>
    <x v="3"/>
    <x v="3"/>
    <m/>
    <d v="2024-03-20T00:00:00"/>
    <d v="2024-03-25T00:00:00"/>
    <m/>
    <d v="2024-01-06T00:00:00"/>
    <x v="12"/>
    <n v="11"/>
  </r>
  <r>
    <n v="2834"/>
    <s v="26.D.H.F."/>
    <s v="นลิตา วงค์มะณี"/>
    <m/>
    <s v="หญิง"/>
    <n v="20"/>
    <n v="4"/>
    <s v="ไม่ทราบอาชีพ/ในปกครอง"/>
    <s v="129"/>
    <x v="5"/>
    <x v="68"/>
    <x v="43"/>
    <x v="0"/>
    <m/>
    <d v="2024-01-24T00:00:00"/>
    <d v="2024-01-24T00:00:00"/>
    <m/>
    <d v="2024-01-06T00:00:00"/>
    <x v="15"/>
    <n v="3"/>
  </r>
  <r>
    <n v="17630"/>
    <s v="26.D.H.F."/>
    <s v="ขวัญจิรา วรรณะ"/>
    <m/>
    <s v="หญิง"/>
    <n v="6"/>
    <n v="6"/>
    <s v="ไม่ทราบอาชีพ/ในปกครอง"/>
    <s v="86"/>
    <x v="7"/>
    <x v="69"/>
    <x v="1"/>
    <x v="1"/>
    <m/>
    <d v="2024-06-14T00:00:00"/>
    <d v="2024-06-17T00:00:00"/>
    <m/>
    <d v="2024-01-06T00:00:00"/>
    <x v="10"/>
    <n v="23"/>
  </r>
  <r>
    <n v="17658"/>
    <s v="26.D.H.F."/>
    <s v="สุธาลินี ไกยสินธุ์"/>
    <m/>
    <s v="หญิง"/>
    <n v="9"/>
    <n v="0"/>
    <s v="ไม่ทราบอาชีพ/ในปกครอง"/>
    <s v="176"/>
    <x v="3"/>
    <x v="70"/>
    <x v="14"/>
    <x v="3"/>
    <m/>
    <d v="2024-06-21T00:00:00"/>
    <d v="2024-06-26T00:00:00"/>
    <m/>
    <d v="2024-01-06T00:00:00"/>
    <x v="21"/>
    <n v="24"/>
  </r>
  <r>
    <n v="17863"/>
    <s v="26.D.H.F."/>
    <s v="วัชราภรณ์ คามวัลย์"/>
    <m/>
    <s v="หญิง"/>
    <n v="31"/>
    <n v="7"/>
    <s v="รับจ้าง,กรรมกร"/>
    <s v="24"/>
    <x v="0"/>
    <x v="71"/>
    <x v="18"/>
    <x v="3"/>
    <m/>
    <d v="2024-06-20T00:00:00"/>
    <d v="2024-06-26T00:00:00"/>
    <m/>
    <d v="2024-01-06T00:00:00"/>
    <x v="21"/>
    <n v="24"/>
  </r>
  <r>
    <n v="8560"/>
    <s v="26.D.H.F."/>
    <s v="คำปอย นามไพร"/>
    <m/>
    <s v="หญิง"/>
    <n v="76"/>
    <n v="4"/>
    <s v="ไม่ทราบอาชีพ/ในปกครอง"/>
    <s v="49/1"/>
    <x v="8"/>
    <x v="72"/>
    <x v="27"/>
    <x v="14"/>
    <m/>
    <d v="2024-04-06T00:00:00"/>
    <d v="2024-04-09T00:00:00"/>
    <m/>
    <d v="2024-01-06T00:00:00"/>
    <x v="3"/>
    <n v="14"/>
  </r>
  <r>
    <n v="3391"/>
    <s v="26.D.H.F."/>
    <s v="ณัฐภูมิ สุดาทิพย์"/>
    <m/>
    <s v="ชาย"/>
    <n v="16"/>
    <n v="2"/>
    <s v="เกษตร"/>
    <s v="167"/>
    <x v="0"/>
    <x v="73"/>
    <x v="44"/>
    <x v="6"/>
    <m/>
    <d v="2024-02-04T00:00:00"/>
    <d v="2024-02-04T00:00:00"/>
    <m/>
    <d v="2024-01-06T00:00:00"/>
    <x v="24"/>
    <n v="5"/>
  </r>
  <r>
    <n v="7836"/>
    <s v="26.D.H.F."/>
    <s v="จักร์กิต ทับทิมหิน"/>
    <m/>
    <s v="ชาย"/>
    <n v="17"/>
    <n v="7"/>
    <s v="นักเรียน"/>
    <s v="190"/>
    <x v="2"/>
    <x v="74"/>
    <x v="3"/>
    <x v="3"/>
    <m/>
    <d v="2024-03-21T00:00:00"/>
    <d v="2024-03-24T00:00:00"/>
    <m/>
    <d v="2024-01-06T00:00:00"/>
    <x v="12"/>
    <n v="11"/>
  </r>
  <r>
    <n v="8706"/>
    <s v="26.D.H.F."/>
    <s v="ปนัตพงษ์ สัตยไพศาล"/>
    <m/>
    <s v="ชาย"/>
    <n v="37"/>
    <n v="6"/>
    <s v="ค้าขาย"/>
    <s v="559"/>
    <x v="11"/>
    <x v="45"/>
    <x v="0"/>
    <x v="0"/>
    <m/>
    <d v="2024-04-04T00:00:00"/>
    <d v="2024-04-09T00:00:00"/>
    <m/>
    <d v="2024-01-06T00:00:00"/>
    <x v="3"/>
    <n v="13"/>
  </r>
  <r>
    <n v="17425"/>
    <s v="26.D.H.F."/>
    <s v="ไอละดา สาระทรัพย์"/>
    <m/>
    <s v="หญิง"/>
    <n v="22"/>
    <n v="11"/>
    <s v="ไม่ทราบอาชีพ/ในปกครอง"/>
    <s v="27"/>
    <x v="0"/>
    <x v="6"/>
    <x v="6"/>
    <x v="0"/>
    <m/>
    <d v="2024-06-18T00:00:00"/>
    <d v="2024-06-18T00:00:00"/>
    <m/>
    <d v="2024-01-06T00:00:00"/>
    <x v="10"/>
    <n v="24"/>
  </r>
  <r>
    <n v="3542"/>
    <s v="26.D.H.F."/>
    <s v="ฉัตธพล   พรมลี"/>
    <m/>
    <s v="ชาย"/>
    <n v="17"/>
    <n v="7"/>
    <s v="ไม่ทราบอาชีพ/ในปกครอง"/>
    <s v="89"/>
    <x v="13"/>
    <x v="75"/>
    <x v="45"/>
    <x v="2"/>
    <m/>
    <d v="2024-01-12T00:00:00"/>
    <d v="2024-01-16T00:00:00"/>
    <m/>
    <d v="2024-01-06T00:00:00"/>
    <x v="19"/>
    <n v="1"/>
  </r>
  <r>
    <n v="17733"/>
    <s v="26.D.H.F."/>
    <s v="ปภัทธิดา ชิดรัมย์"/>
    <m/>
    <s v="หญิง"/>
    <n v="17"/>
    <n v="4"/>
    <s v="นักเรียน"/>
    <s v="87"/>
    <x v="11"/>
    <x v="76"/>
    <x v="46"/>
    <x v="9"/>
    <m/>
    <d v="2024-06-22T00:00:00"/>
    <d v="2024-06-26T00:00:00"/>
    <m/>
    <d v="2024-01-06T00:00:00"/>
    <x v="21"/>
    <n v="25"/>
  </r>
  <r>
    <n v="4902"/>
    <s v="27.D.H.F.shock syndrome"/>
    <s v="รัตติญา เมืองนาม"/>
    <m/>
    <s v="หญิง"/>
    <n v="42"/>
    <n v="11"/>
    <s v="ค้าขาย"/>
    <s v="63"/>
    <x v="8"/>
    <x v="57"/>
    <x v="15"/>
    <x v="11"/>
    <m/>
    <d v="2024-02-07T00:00:00"/>
    <d v="2024-02-14T00:00:00"/>
    <m/>
    <d v="2024-01-06T00:00:00"/>
    <x v="7"/>
    <n v="5"/>
  </r>
  <r>
    <n v="7837"/>
    <s v="66.Dengue fever"/>
    <s v="ศศิประภา ปัญญาเริง"/>
    <m/>
    <s v="หญิง"/>
    <n v="9"/>
    <n v="4"/>
    <s v="ไม่ทราบอาชีพ/ในปกครอง"/>
    <s v="102"/>
    <x v="11"/>
    <x v="64"/>
    <x v="40"/>
    <x v="8"/>
    <m/>
    <d v="2024-03-18T00:00:00"/>
    <d v="2024-03-20T00:00:00"/>
    <m/>
    <d v="2024-01-06T00:00:00"/>
    <x v="2"/>
    <n v="11"/>
  </r>
  <r>
    <n v="8131"/>
    <s v="66.Dengue fever"/>
    <s v="ปิยะวัชร์ มูลรัตน์"/>
    <m/>
    <s v="ชาย"/>
    <n v="14"/>
    <n v="9"/>
    <s v="ไม่ทราบอาชีพ/ในปกครอง"/>
    <s v="70"/>
    <x v="18"/>
    <x v="77"/>
    <x v="0"/>
    <x v="0"/>
    <m/>
    <d v="2024-03-12T00:00:00"/>
    <d v="2024-03-18T00:00:00"/>
    <m/>
    <d v="2024-01-06T00:00:00"/>
    <x v="2"/>
    <n v="10"/>
  </r>
  <r>
    <n v="7456"/>
    <s v="66.Dengue fever"/>
    <s v="เกษร พลอาษา"/>
    <m/>
    <s v="หญิง"/>
    <n v="73"/>
    <n v="2"/>
    <s v="รับจ้าง,กรรมกร"/>
    <s v="122"/>
    <x v="15"/>
    <x v="78"/>
    <x v="47"/>
    <x v="0"/>
    <m/>
    <d v="2024-02-20T00:00:00"/>
    <d v="2024-02-25T00:00:00"/>
    <m/>
    <d v="2024-01-06T00:00:00"/>
    <x v="17"/>
    <n v="7"/>
  </r>
  <r>
    <n v="7454"/>
    <s v="66.Dengue fever"/>
    <s v="อัยรดา อูปแก้ว"/>
    <m/>
    <s v="หญิง"/>
    <n v="15"/>
    <n v="1"/>
    <s v="ไม่ทราบอาชีพ/ในปกครอง"/>
    <s v="200"/>
    <x v="10"/>
    <x v="18"/>
    <x v="0"/>
    <x v="0"/>
    <m/>
    <d v="2024-03-06T00:00:00"/>
    <d v="2024-03-10T00:00:00"/>
    <m/>
    <d v="2024-01-06T00:00:00"/>
    <x v="13"/>
    <n v="9"/>
  </r>
  <r>
    <n v="7457"/>
    <s v="66.Dengue fever"/>
    <s v="ปุญญพัฒน์ สิงห์บรรณดิษฐ"/>
    <m/>
    <s v="ชาย"/>
    <n v="4"/>
    <n v="3"/>
    <s v="ไม่ทราบอาชีพ/ในปกครอง"/>
    <s v="92"/>
    <x v="12"/>
    <x v="79"/>
    <x v="48"/>
    <x v="0"/>
    <m/>
    <d v="2024-03-01T00:00:00"/>
    <d v="2024-03-03T00:00:00"/>
    <m/>
    <d v="2024-01-06T00:00:00"/>
    <x v="14"/>
    <n v="8"/>
  </r>
  <r>
    <n v="7712"/>
    <s v="66.Dengue fever"/>
    <s v="ภิญญาพัชร์ ไชยคิรินทร์"/>
    <m/>
    <s v="หญิง"/>
    <n v="29"/>
    <n v="7"/>
    <s v="ข้าราชการ"/>
    <s v="32/1"/>
    <x v="14"/>
    <x v="29"/>
    <x v="49"/>
    <x v="9"/>
    <m/>
    <d v="2024-03-16T00:00:00"/>
    <d v="2024-03-16T00:00:00"/>
    <m/>
    <d v="2024-01-06T00:00:00"/>
    <x v="2"/>
    <n v="11"/>
  </r>
  <r>
    <n v="6876"/>
    <s v="66.Dengue fever"/>
    <s v="จิรัฎติกานต์ โคตรเพชร"/>
    <m/>
    <s v="หญิง"/>
    <n v="24"/>
    <n v="5"/>
    <s v="เกษตร"/>
    <s v="69"/>
    <x v="0"/>
    <x v="73"/>
    <x v="44"/>
    <x v="6"/>
    <m/>
    <d v="2024-03-09T00:00:00"/>
    <d v="2024-03-09T00:00:00"/>
    <m/>
    <d v="2024-01-06T00:00:00"/>
    <x v="13"/>
    <n v="10"/>
  </r>
  <r>
    <n v="8031"/>
    <s v="66.Dengue fever"/>
    <s v="พัชรพร ชมบุตรศรี"/>
    <m/>
    <s v="หญิง"/>
    <n v="12"/>
    <n v="1"/>
    <s v="นักเรียน"/>
    <s v="92"/>
    <x v="3"/>
    <x v="16"/>
    <x v="10"/>
    <x v="7"/>
    <m/>
    <d v="2024-03-29T00:00:00"/>
    <d v="2024-03-31T00:00:00"/>
    <m/>
    <d v="2024-01-06T00:00:00"/>
    <x v="16"/>
    <n v="12"/>
  </r>
  <r>
    <n v="8134"/>
    <s v="66.Dengue fever"/>
    <s v="ภูรวิชญ์ รัตนศรี"/>
    <m/>
    <s v="ชาย"/>
    <n v="13"/>
    <n v="5"/>
    <s v="ไม่ทราบอาชีพ/ในปกครอง"/>
    <s v="73"/>
    <x v="8"/>
    <x v="80"/>
    <x v="16"/>
    <x v="0"/>
    <m/>
    <d v="2024-03-27T00:00:00"/>
    <d v="2024-03-28T00:00:00"/>
    <m/>
    <d v="2024-01-06T00:00:00"/>
    <x v="12"/>
    <n v="12"/>
  </r>
  <r>
    <n v="7003"/>
    <s v="66.Dengue fever"/>
    <s v="ทัศนีย์ บุญธรรม"/>
    <m/>
    <s v="หญิง"/>
    <n v="57"/>
    <n v="8"/>
    <s v="ไม่ทราบอาชีพ/ในปกครอง"/>
    <s v="7"/>
    <x v="7"/>
    <x v="81"/>
    <x v="48"/>
    <x v="0"/>
    <m/>
    <d v="2024-01-03T00:00:00"/>
    <d v="2024-01-08T00:00:00"/>
    <m/>
    <d v="2024-01-06T00:00:00"/>
    <x v="20"/>
    <n v="0"/>
  </r>
  <r>
    <n v="7665"/>
    <s v="66.Dengue fever"/>
    <s v="กัญญาภัค เพชรประไพ"/>
    <m/>
    <s v="หญิง"/>
    <n v="7"/>
    <n v="1"/>
    <s v="ไม่ทราบอาชีพ/ในปกครอง"/>
    <s v="62"/>
    <x v="13"/>
    <x v="22"/>
    <x v="50"/>
    <x v="8"/>
    <m/>
    <d v="2024-03-10T00:00:00"/>
    <d v="2024-03-11T00:00:00"/>
    <m/>
    <d v="2024-01-06T00:00:00"/>
    <x v="13"/>
    <n v="10"/>
  </r>
  <r>
    <n v="7039"/>
    <s v="66.Dengue fever"/>
    <s v="สุชัญญา อูปแก้ว"/>
    <m/>
    <s v="หญิง"/>
    <n v="8"/>
    <n v="9"/>
    <s v="ไม่ทราบอาชีพ/ในปกครอง"/>
    <s v="200"/>
    <x v="10"/>
    <x v="18"/>
    <x v="0"/>
    <x v="0"/>
    <m/>
    <d v="2024-03-09T00:00:00"/>
    <d v="2024-03-10T00:00:00"/>
    <m/>
    <d v="2024-01-06T00:00:00"/>
    <x v="13"/>
    <n v="10"/>
  </r>
  <r>
    <n v="7900"/>
    <s v="66.Dengue fever"/>
    <s v="สมาน บัวเลิง"/>
    <m/>
    <s v="ชาย"/>
    <n v="78"/>
    <n v="2"/>
    <s v="เกษตร"/>
    <s v="4"/>
    <x v="14"/>
    <x v="82"/>
    <x v="19"/>
    <x v="4"/>
    <m/>
    <d v="2024-03-14T00:00:00"/>
    <d v="2024-03-21T00:00:00"/>
    <m/>
    <d v="2024-01-06T00:00:00"/>
    <x v="2"/>
    <n v="10"/>
  </r>
  <r>
    <n v="7565"/>
    <s v="66.Dengue fever"/>
    <s v="คำจันทร์ จรบุรมย์"/>
    <m/>
    <s v="ชาย"/>
    <n v="108"/>
    <n v="2"/>
    <s v="ไม่ทราบอาชีพ/ในปกครอง"/>
    <s v="117"/>
    <x v="3"/>
    <x v="83"/>
    <x v="51"/>
    <x v="16"/>
    <m/>
    <d v="2024-03-17T00:00:00"/>
    <d v="2024-03-17T00:00:00"/>
    <m/>
    <d v="2024-01-06T00:00:00"/>
    <x v="2"/>
    <n v="11"/>
  </r>
  <r>
    <n v="7176"/>
    <s v="66.Dengue fever"/>
    <s v="ชัยณรงค์ พูนดี"/>
    <m/>
    <s v="ชาย"/>
    <n v="52"/>
    <n v="3"/>
    <s v="ข้าราชการ"/>
    <s v="63"/>
    <x v="18"/>
    <x v="77"/>
    <x v="0"/>
    <x v="0"/>
    <m/>
    <d v="2024-03-15T00:00:00"/>
    <d v="2024-03-15T00:00:00"/>
    <m/>
    <d v="2024-01-06T00:00:00"/>
    <x v="13"/>
    <n v="10"/>
  </r>
  <r>
    <n v="7148"/>
    <s v="66.Dengue fever"/>
    <s v="สุริยา ตรีเมฆ"/>
    <m/>
    <s v="ชาย"/>
    <n v="13"/>
    <n v="11"/>
    <s v="ไม่ทราบอาชีพ/ในปกครอง"/>
    <s v="7"/>
    <x v="17"/>
    <x v="84"/>
    <x v="52"/>
    <x v="13"/>
    <m/>
    <d v="2024-03-10T00:00:00"/>
    <d v="2024-03-15T00:00:00"/>
    <m/>
    <d v="2024-01-06T00:00:00"/>
    <x v="13"/>
    <n v="10"/>
  </r>
  <r>
    <n v="8132"/>
    <s v="66.Dengue fever"/>
    <s v="พชร จันที"/>
    <m/>
    <s v="ชาย"/>
    <n v="9"/>
    <n v="10"/>
    <s v="ไม่ทราบอาชีพ/ในปกครอง"/>
    <s v="25"/>
    <x v="11"/>
    <x v="32"/>
    <x v="7"/>
    <x v="0"/>
    <m/>
    <d v="2024-03-27T00:00:00"/>
    <d v="2024-03-27T00:00:00"/>
    <m/>
    <d v="2024-01-06T00:00:00"/>
    <x v="12"/>
    <n v="12"/>
  </r>
  <r>
    <n v="7071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85"/>
    <x v="53"/>
    <x v="17"/>
    <m/>
    <d v="2024-03-09T00:00:00"/>
    <d v="2024-03-12T00:00:00"/>
    <m/>
    <d v="2024-01-06T00:00:00"/>
    <x v="13"/>
    <n v="10"/>
  </r>
  <r>
    <n v="7610"/>
    <s v="66.Dengue fever"/>
    <s v="ขวัญชณิตา บุญอาษา"/>
    <m/>
    <s v="หญิง"/>
    <n v="19"/>
    <n v="0"/>
    <s v="นักเรียน"/>
    <s v="10"/>
    <x v="13"/>
    <x v="86"/>
    <x v="54"/>
    <x v="13"/>
    <m/>
    <d v="2024-03-16T00:00:00"/>
    <d v="2024-03-21T00:00:00"/>
    <m/>
    <d v="2024-01-06T00:00:00"/>
    <x v="2"/>
    <n v="11"/>
  </r>
  <r>
    <n v="7879"/>
    <s v="66.Dengue fever"/>
    <s v="ภูริพัฒน์ สุขจันทร์"/>
    <m/>
    <s v="ชาย"/>
    <n v="1"/>
    <n v="6"/>
    <s v="ไม่ทราบอาชีพ/ในปกครอง"/>
    <s v="67"/>
    <x v="8"/>
    <x v="87"/>
    <x v="55"/>
    <x v="16"/>
    <m/>
    <d v="2024-03-23T00:00:00"/>
    <d v="2024-03-23T00:00:00"/>
    <m/>
    <d v="2024-01-06T00:00:00"/>
    <x v="12"/>
    <n v="12"/>
  </r>
  <r>
    <n v="7582"/>
    <s v="66.Dengue fever"/>
    <s v="ธนภูมิ ไทยกล้า"/>
    <m/>
    <s v="ชาย"/>
    <n v="2"/>
    <n v="6"/>
    <s v="ไม่ทราบอาชีพ/ในปกครอง"/>
    <s v="179"/>
    <x v="2"/>
    <x v="88"/>
    <x v="55"/>
    <x v="16"/>
    <m/>
    <d v="2024-03-10T00:00:00"/>
    <d v="2024-03-10T00:00:00"/>
    <m/>
    <d v="2024-01-06T00:00:00"/>
    <x v="13"/>
    <n v="10"/>
  </r>
  <r>
    <n v="7267"/>
    <s v="66.Dengue fever"/>
    <s v="เกียรติชัย ศรีแสง"/>
    <m/>
    <s v="ชาย"/>
    <n v="11"/>
    <n v="9"/>
    <s v="นักเรียน"/>
    <s v="215"/>
    <x v="14"/>
    <x v="89"/>
    <x v="56"/>
    <x v="11"/>
    <m/>
    <d v="2024-03-13T00:00:00"/>
    <d v="2024-03-16T00:00:00"/>
    <m/>
    <d v="2024-01-06T00:00:00"/>
    <x v="2"/>
    <n v="10"/>
  </r>
  <r>
    <n v="8133"/>
    <s v="66.Dengue fever"/>
    <s v="ธันยพร สุขแสง"/>
    <m/>
    <s v="หญิง"/>
    <n v="10"/>
    <n v="3"/>
    <s v="ไม่ทราบอาชีพ/ในปกครอง"/>
    <s v="27"/>
    <x v="11"/>
    <x v="32"/>
    <x v="7"/>
    <x v="0"/>
    <m/>
    <d v="2024-03-27T00:00:00"/>
    <d v="2024-03-28T00:00:00"/>
    <m/>
    <d v="2024-01-06T00:00:00"/>
    <x v="12"/>
    <n v="12"/>
  </r>
  <r>
    <n v="7455"/>
    <s v="66.Dengue fever"/>
    <s v="จิตติพัฒน์ พูนดี"/>
    <m/>
    <s v="ชาย"/>
    <n v="16"/>
    <n v="5"/>
    <s v="ไม่ทราบอาชีพ/ในปกครอง"/>
    <s v="63"/>
    <x v="18"/>
    <x v="77"/>
    <x v="0"/>
    <x v="0"/>
    <m/>
    <d v="2024-03-13T00:00:00"/>
    <d v="2024-03-18T00:00:00"/>
    <m/>
    <d v="2024-01-06T00:00:00"/>
    <x v="2"/>
    <n v="10"/>
  </r>
  <r>
    <n v="7004"/>
    <s v="66.Dengue fever"/>
    <s v="ชัยยะ ไชยโย"/>
    <m/>
    <s v="ชาย"/>
    <n v="15"/>
    <n v="2"/>
    <s v="ไม่ทราบอาชีพ/ในปกครอง"/>
    <s v="47"/>
    <x v="13"/>
    <x v="75"/>
    <x v="45"/>
    <x v="2"/>
    <m/>
    <d v="2024-02-23T00:00:00"/>
    <d v="2024-02-28T00:00:00"/>
    <m/>
    <d v="2024-01-06T00:00:00"/>
    <x v="17"/>
    <n v="7"/>
  </r>
  <r>
    <n v="2634"/>
    <s v="66.Dengue fever"/>
    <s v="กฤติมุข อยู่มาก"/>
    <m/>
    <s v="ชาย"/>
    <n v="1"/>
    <n v="5"/>
    <s v="ไม่ทราบอาชีพ/ในปกครอง"/>
    <s v="130"/>
    <x v="1"/>
    <x v="90"/>
    <x v="57"/>
    <x v="18"/>
    <m/>
    <d v="2024-01-22T00:00:00"/>
    <d v="2024-01-22T00:00:00"/>
    <m/>
    <d v="2024-01-06T00:00:00"/>
    <x v="15"/>
    <n v="3"/>
  </r>
  <r>
    <n v="5181"/>
    <s v="66.Dengue fever"/>
    <s v="โชคศุภกานต์ ภูมิเรือง"/>
    <m/>
    <s v="หญิง"/>
    <n v="48"/>
    <n v="6"/>
    <s v="ข้าราชการ"/>
    <s v="50"/>
    <x v="13"/>
    <x v="91"/>
    <x v="58"/>
    <x v="5"/>
    <m/>
    <d v="2024-02-16T00:00:00"/>
    <d v="2024-02-19T00:00:00"/>
    <m/>
    <d v="2024-01-06T00:00:00"/>
    <x v="8"/>
    <n v="6"/>
  </r>
  <r>
    <n v="4664"/>
    <s v="66.Dengue fever"/>
    <s v="พรรณกร ผิวพรรณ์"/>
    <m/>
    <s v="ชาย"/>
    <n v="40"/>
    <n v="0"/>
    <s v="ทหาร,ตำรวจ"/>
    <s v="112"/>
    <x v="2"/>
    <x v="92"/>
    <x v="59"/>
    <x v="10"/>
    <m/>
    <d v="2024-02-16T00:00:00"/>
    <d v="2024-02-16T00:00:00"/>
    <m/>
    <d v="2024-01-06T00:00:00"/>
    <x v="7"/>
    <n v="6"/>
  </r>
  <r>
    <n v="3962"/>
    <s v="66.Dengue fever"/>
    <s v="ศุภโชติ เทียมสิงห์"/>
    <m/>
    <s v="ชาย"/>
    <n v="10"/>
    <n v="10"/>
    <s v="ไม่ทราบอาชีพ/ในปกครอง"/>
    <s v="41/1"/>
    <x v="0"/>
    <x v="93"/>
    <x v="26"/>
    <x v="11"/>
    <m/>
    <d v="2024-02-06T00:00:00"/>
    <d v="2024-02-09T00:00:00"/>
    <m/>
    <d v="2024-01-06T00:00:00"/>
    <x v="24"/>
    <n v="5"/>
  </r>
  <r>
    <n v="3958"/>
    <s v="66.Dengue fever"/>
    <s v="ณัชชา ตาลสันต์"/>
    <m/>
    <s v="หญิง"/>
    <n v="15"/>
    <n v="9"/>
    <s v="นักเรียน"/>
    <s v="193"/>
    <x v="3"/>
    <x v="94"/>
    <x v="54"/>
    <x v="13"/>
    <m/>
    <d v="2024-02-05T00:00:00"/>
    <d v="2024-02-09T00:00:00"/>
    <m/>
    <d v="2024-01-06T00:00:00"/>
    <x v="24"/>
    <n v="5"/>
  </r>
  <r>
    <n v="3952"/>
    <s v="66.Dengue fever"/>
    <s v="หัทยา ทองทา"/>
    <m/>
    <s v="หญิง"/>
    <n v="27"/>
    <n v="10"/>
    <s v="รับจ้าง,กรรมกร"/>
    <s v="152"/>
    <x v="8"/>
    <x v="57"/>
    <x v="15"/>
    <x v="11"/>
    <m/>
    <d v="2024-02-04T00:00:00"/>
    <d v="2024-02-08T00:00:00"/>
    <m/>
    <d v="2024-01-06T00:00:00"/>
    <x v="24"/>
    <n v="5"/>
  </r>
  <r>
    <n v="3713"/>
    <s v="66.Dengue fever"/>
    <s v="กานต์มณี สายทา"/>
    <m/>
    <s v="หญิง"/>
    <n v="27"/>
    <n v="7"/>
    <s v="รับจ้าง,กรรมกร"/>
    <s v="128"/>
    <x v="14"/>
    <x v="46"/>
    <x v="29"/>
    <x v="3"/>
    <m/>
    <d v="2024-02-05T00:00:00"/>
    <d v="2024-02-07T00:00:00"/>
    <m/>
    <d v="2024-01-06T00:00:00"/>
    <x v="24"/>
    <n v="5"/>
  </r>
  <r>
    <n v="3543"/>
    <s v="66.Dengue fever"/>
    <s v="สหัสเนตร  เสโน"/>
    <m/>
    <s v="ชาย"/>
    <n v="6"/>
    <n v="8"/>
    <s v="ไม่ทราบอาชีพ/ในปกครอง"/>
    <s v="39"/>
    <x v="9"/>
    <x v="21"/>
    <x v="2"/>
    <x v="2"/>
    <m/>
    <d v="2024-01-10T00:00:00"/>
    <d v="2024-01-11T00:00:00"/>
    <m/>
    <d v="2024-01-06T00:00:00"/>
    <x v="20"/>
    <n v="1"/>
  </r>
  <r>
    <n v="3539"/>
    <s v="66.Dengue fever"/>
    <s v="ภูธิป โคตุเคน"/>
    <m/>
    <s v="ชาย"/>
    <n v="15"/>
    <n v="8"/>
    <s v="นักเรียน"/>
    <s v="114"/>
    <x v="9"/>
    <x v="67"/>
    <x v="18"/>
    <x v="3"/>
    <m/>
    <d v="2024-02-01T00:00:00"/>
    <d v="2024-02-04T00:00:00"/>
    <m/>
    <d v="2024-01-06T00:00:00"/>
    <x v="24"/>
    <n v="4"/>
  </r>
  <r>
    <n v="3440"/>
    <s v="66.Dengue fever"/>
    <s v="ธัญญาภรณ์ ดงยางวัน"/>
    <m/>
    <s v="หญิง"/>
    <n v="11"/>
    <n v="4"/>
    <s v="ไม่ทราบอาชีพ/ในปกครอง"/>
    <s v="34"/>
    <x v="11"/>
    <x v="95"/>
    <x v="60"/>
    <x v="11"/>
    <m/>
    <d v="2024-02-02T00:00:00"/>
    <d v="2024-02-06T00:00:00"/>
    <m/>
    <d v="2024-01-06T00:00:00"/>
    <x v="24"/>
    <n v="4"/>
  </r>
  <r>
    <n v="3257"/>
    <s v="66.Dengue fever"/>
    <s v="พินนิภา บัวสีคำ"/>
    <m/>
    <s v="หญิง"/>
    <n v="35"/>
    <n v="9"/>
    <s v="รับจ้าง,กรรมกร"/>
    <s v="21"/>
    <x v="8"/>
    <x v="96"/>
    <x v="11"/>
    <x v="14"/>
    <m/>
    <d v="2024-01-13T00:00:00"/>
    <d v="2024-01-16T00:00:00"/>
    <m/>
    <d v="2024-01-06T00:00:00"/>
    <x v="19"/>
    <n v="2"/>
  </r>
  <r>
    <n v="3159"/>
    <s v="66.Dengue fever"/>
    <s v="พิชญาภร ศิริเกตุ"/>
    <m/>
    <s v="หญิง"/>
    <n v="34"/>
    <n v="1"/>
    <s v="ข้าราชการ"/>
    <s v="21/3"/>
    <x v="10"/>
    <x v="97"/>
    <x v="18"/>
    <x v="14"/>
    <m/>
    <d v="2024-01-30T00:00:00"/>
    <d v="2024-01-31T00:00:00"/>
    <m/>
    <d v="2024-01-06T00:00:00"/>
    <x v="0"/>
    <n v="4"/>
  </r>
  <r>
    <n v="4761"/>
    <s v="66.Dengue fever"/>
    <s v="ชนะเทพ ศรีวิสุทธิ์"/>
    <m/>
    <s v="ชาย"/>
    <n v="8"/>
    <n v="1"/>
    <s v="นักเรียน"/>
    <s v="33"/>
    <x v="8"/>
    <x v="98"/>
    <x v="61"/>
    <x v="11"/>
    <m/>
    <d v="2024-02-05T00:00:00"/>
    <d v="2024-02-05T00:00:00"/>
    <m/>
    <d v="2024-01-06T00:00:00"/>
    <x v="24"/>
    <n v="5"/>
  </r>
  <r>
    <n v="2635"/>
    <s v="66.Dengue fever"/>
    <s v="ณัชชวกร ผ่องนิคม"/>
    <m/>
    <s v="ชาย"/>
    <n v="7"/>
    <n v="8"/>
    <s v="นักเรียน"/>
    <s v="232"/>
    <x v="2"/>
    <x v="99"/>
    <x v="62"/>
    <x v="14"/>
    <m/>
    <d v="2024-01-22T00:00:00"/>
    <d v="2024-01-22T00:00:00"/>
    <m/>
    <d v="2024-01-06T00:00:00"/>
    <x v="15"/>
    <n v="3"/>
  </r>
  <r>
    <n v="4897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100"/>
    <x v="47"/>
    <x v="0"/>
    <m/>
    <d v="2024-01-27T00:00:00"/>
    <d v="2024-01-28T00:00:00"/>
    <m/>
    <d v="2024-01-06T00:00:00"/>
    <x v="0"/>
    <n v="4"/>
  </r>
  <r>
    <n v="2633"/>
    <s v="66.Dengue fever"/>
    <s v="ญารินดา ศรีหงษ์"/>
    <m/>
    <s v="หญิง"/>
    <n v="2"/>
    <n v="6"/>
    <s v="ไม่ทราบอาชีพ/ในปกครอง"/>
    <s v="30"/>
    <x v="3"/>
    <x v="101"/>
    <x v="34"/>
    <x v="8"/>
    <m/>
    <d v="2024-01-24T00:00:00"/>
    <d v="2024-01-24T00:00:00"/>
    <m/>
    <d v="2024-01-06T00:00:00"/>
    <x v="15"/>
    <n v="3"/>
  </r>
  <r>
    <n v="2521"/>
    <s v="66.Dengue fever"/>
    <s v="อิทธิพัทธ์ ดุจนาคี"/>
    <m/>
    <s v="ชาย"/>
    <n v="12"/>
    <n v="8"/>
    <s v="นักเรียน"/>
    <s v="28"/>
    <x v="14"/>
    <x v="46"/>
    <x v="29"/>
    <x v="3"/>
    <m/>
    <d v="2024-01-25T00:00:00"/>
    <d v="2024-01-28T00:00:00"/>
    <m/>
    <d v="2024-01-06T00:00:00"/>
    <x v="0"/>
    <n v="3"/>
  </r>
  <r>
    <n v="2520"/>
    <s v="66.Dengue fever"/>
    <s v="ณภัทราธร ขุมทรัพย์"/>
    <m/>
    <s v="ชาย"/>
    <n v="14"/>
    <n v="9"/>
    <s v="อื่นๆ"/>
    <s v="19/1"/>
    <x v="5"/>
    <x v="102"/>
    <x v="34"/>
    <x v="8"/>
    <m/>
    <d v="2024-01-27T00:00:00"/>
    <d v="2024-01-28T00:00:00"/>
    <m/>
    <d v="2024-01-06T00:00:00"/>
    <x v="0"/>
    <n v="4"/>
  </r>
  <r>
    <n v="2134"/>
    <s v="66.Dengue fever"/>
    <s v="คู่บุญ แก้วมะไฟ"/>
    <m/>
    <s v="ชาย"/>
    <n v="10"/>
    <n v="4"/>
    <s v="ไม่ทราบอาชีพ/ในปกครอง"/>
    <s v="52"/>
    <x v="3"/>
    <x v="103"/>
    <x v="63"/>
    <x v="17"/>
    <m/>
    <d v="2024-01-15T00:00:00"/>
    <d v="2024-01-19T00:00:00"/>
    <m/>
    <d v="2024-01-06T00:00:00"/>
    <x v="19"/>
    <n v="2"/>
  </r>
  <r>
    <n v="2121"/>
    <s v="66.Dengue fever"/>
    <s v="ศศิกานต์ วิลัยหล้า"/>
    <m/>
    <s v="หญิง"/>
    <n v="11"/>
    <n v="10"/>
    <s v="นักเรียน"/>
    <s v="149"/>
    <x v="3"/>
    <x v="104"/>
    <x v="64"/>
    <x v="13"/>
    <m/>
    <d v="2024-01-20T00:00:00"/>
    <d v="2024-01-23T00:00:00"/>
    <m/>
    <d v="2024-01-06T00:00:00"/>
    <x v="15"/>
    <n v="3"/>
  </r>
  <r>
    <n v="2024"/>
    <s v="66.Dengue fever"/>
    <s v="ระพีพงศ์ มีดอก"/>
    <m/>
    <s v="ชาย"/>
    <n v="15"/>
    <n v="1"/>
    <s v="นักเรียน"/>
    <s v="55"/>
    <x v="15"/>
    <x v="105"/>
    <x v="15"/>
    <x v="11"/>
    <m/>
    <d v="2024-01-17T00:00:00"/>
    <d v="2024-01-19T00:00:00"/>
    <m/>
    <d v="2024-01-06T00:00:00"/>
    <x v="19"/>
    <n v="2"/>
  </r>
  <r>
    <n v="2004"/>
    <s v="66.Dengue fever"/>
    <s v="ชลินทิพย์ ขนเปี้ยม"/>
    <m/>
    <s v="หญิง"/>
    <n v="8"/>
    <n v="6"/>
    <s v="ไม่ทราบอาชีพ/ในปกครอง"/>
    <s v="375/1"/>
    <x v="14"/>
    <x v="55"/>
    <x v="34"/>
    <x v="8"/>
    <m/>
    <d v="2024-01-21T00:00:00"/>
    <d v="2024-01-21T00:00:00"/>
    <m/>
    <d v="2024-01-06T00:00:00"/>
    <x v="15"/>
    <n v="3"/>
  </r>
  <r>
    <n v="1982"/>
    <s v="66.Dengue fever"/>
    <s v="อรรถพล สุริยา"/>
    <m/>
    <s v="ชาย"/>
    <n v="28"/>
    <n v="6"/>
    <s v="ข้าราชการ"/>
    <s v="14/1"/>
    <x v="11"/>
    <x v="95"/>
    <x v="60"/>
    <x v="11"/>
    <m/>
    <d v="2024-01-11T00:00:00"/>
    <d v="2024-01-18T00:00:00"/>
    <m/>
    <d v="2024-01-06T00:00:00"/>
    <x v="19"/>
    <n v="1"/>
  </r>
  <r>
    <n v="1915"/>
    <s v="66.Dengue fever"/>
    <s v="กังศฎา อำภาพันธ์"/>
    <m/>
    <s v="หญิง"/>
    <n v="39"/>
    <n v="11"/>
    <s v="ข้าราชการ"/>
    <s v="178"/>
    <x v="14"/>
    <x v="106"/>
    <x v="2"/>
    <x v="2"/>
    <m/>
    <d v="2024-01-11T00:00:00"/>
    <d v="2024-01-13T00:00:00"/>
    <m/>
    <d v="2024-01-06T00:00:00"/>
    <x v="19"/>
    <n v="1"/>
  </r>
  <r>
    <n v="1656"/>
    <s v="66.Dengue fever"/>
    <s v="ประภารัตน์ กะการดี"/>
    <m/>
    <s v="หญิง"/>
    <n v="30"/>
    <n v="3"/>
    <s v="ข้าราชการ"/>
    <s v="57"/>
    <x v="7"/>
    <x v="107"/>
    <x v="1"/>
    <x v="11"/>
    <m/>
    <d v="2024-01-15T00:00:00"/>
    <d v="2024-01-18T00:00:00"/>
    <m/>
    <d v="2024-01-06T00:00:00"/>
    <x v="19"/>
    <n v="2"/>
  </r>
  <r>
    <n v="553"/>
    <s v="66.Dengue fever"/>
    <s v="กัลย์สุดา โพธิ์ขาว"/>
    <m/>
    <s v="หญิง"/>
    <n v="23"/>
    <n v="8"/>
    <s v="รับจ้าง,กรรมกร"/>
    <s v="11"/>
    <x v="17"/>
    <x v="108"/>
    <x v="3"/>
    <x v="3"/>
    <m/>
    <d v="2024-01-04T00:00:00"/>
    <d v="2024-01-06T00:00:00"/>
    <m/>
    <d v="2024-01-06T00:00:00"/>
    <x v="20"/>
    <n v="0"/>
  </r>
  <r>
    <n v="420"/>
    <s v="66.Dengue fever"/>
    <s v="ฐิติกาญจน์ ยอดคำ"/>
    <m/>
    <s v="หญิง"/>
    <n v="45"/>
    <n v="1"/>
    <s v="รับจ้าง,กรรมกร"/>
    <s v="121"/>
    <x v="5"/>
    <x v="109"/>
    <x v="65"/>
    <x v="15"/>
    <m/>
    <d v="2024-02-03T00:00:00"/>
    <d v="2024-02-05T00:00:00"/>
    <m/>
    <d v="2024-01-06T00:00:00"/>
    <x v="24"/>
    <n v="5"/>
  </r>
  <r>
    <n v="3043"/>
    <s v="66.Dengue fever"/>
    <s v="พรชฎา ลือจันดา"/>
    <m/>
    <s v="หญิง"/>
    <n v="13"/>
    <n v="8"/>
    <s v="ไม่ทราบอาชีพ/ในปกครอง"/>
    <s v="52"/>
    <x v="9"/>
    <x v="110"/>
    <x v="66"/>
    <x v="8"/>
    <m/>
    <d v="2024-01-26T00:00:00"/>
    <d v="2024-01-31T00:00:00"/>
    <m/>
    <d v="2024-01-06T00:00:00"/>
    <x v="0"/>
    <n v="3"/>
  </r>
  <r>
    <n v="5782"/>
    <s v="66.Dengue fever"/>
    <s v="กชกาญจน์ แก้วหิน"/>
    <m/>
    <s v="หญิง"/>
    <n v="10"/>
    <n v="4"/>
    <s v="ไม่ทราบอาชีพ/ในปกครอง"/>
    <s v="90"/>
    <x v="11"/>
    <x v="64"/>
    <x v="40"/>
    <x v="8"/>
    <m/>
    <d v="2024-02-19T00:00:00"/>
    <d v="2024-02-19T00:00:00"/>
    <m/>
    <d v="2024-01-06T00:00:00"/>
    <x v="8"/>
    <n v="7"/>
  </r>
  <r>
    <n v="6721"/>
    <s v="66.Dengue fever"/>
    <s v="เสาวลักษณ์ คุ้นเคย"/>
    <m/>
    <s v="หญิง"/>
    <n v="16"/>
    <n v="2"/>
    <s v="นักเรียน"/>
    <s v="59"/>
    <x v="8"/>
    <x v="25"/>
    <x v="19"/>
    <x v="3"/>
    <m/>
    <d v="2024-03-04T00:00:00"/>
    <d v="2024-03-08T00:00:00"/>
    <m/>
    <d v="2024-01-06T00:00:00"/>
    <x v="14"/>
    <n v="9"/>
  </r>
  <r>
    <n v="6677"/>
    <s v="66.Dengue fever"/>
    <s v="ปริวัฒน์ วงศ์เมืองแด"/>
    <m/>
    <s v="ชาย"/>
    <n v="27"/>
    <n v="10"/>
    <s v="ข้าราชการ"/>
    <s v="138"/>
    <x v="3"/>
    <x v="16"/>
    <x v="10"/>
    <x v="7"/>
    <m/>
    <d v="2024-03-08T00:00:00"/>
    <d v="2024-03-08T00:00:00"/>
    <m/>
    <d v="2024-01-06T00:00:00"/>
    <x v="14"/>
    <n v="9"/>
  </r>
  <r>
    <n v="6650"/>
    <s v="66.Dengue fever"/>
    <s v="พัฒนศักดิ์ น้ำคำ"/>
    <m/>
    <s v="ชาย"/>
    <n v="5"/>
    <n v="10"/>
    <s v="ไม่ทราบอาชีพ/ในปกครอง"/>
    <s v="113"/>
    <x v="17"/>
    <x v="31"/>
    <x v="14"/>
    <x v="3"/>
    <m/>
    <d v="2024-03-24T00:00:00"/>
    <d v="2024-03-28T00:00:00"/>
    <m/>
    <d v="2024-01-06T00:00:00"/>
    <x v="12"/>
    <n v="12"/>
  </r>
  <r>
    <n v="6541"/>
    <s v="66.Dengue fever"/>
    <s v="ดุลยวัตร ไชยธงรัตน์"/>
    <m/>
    <s v="ชาย"/>
    <n v="26"/>
    <n v="11"/>
    <s v="ไม่ทราบอาชีพ/ในปกครอง"/>
    <s v="13"/>
    <x v="7"/>
    <x v="111"/>
    <x v="3"/>
    <x v="3"/>
    <m/>
    <d v="2024-03-26T00:00:00"/>
    <d v="2024-03-29T00:00:00"/>
    <m/>
    <d v="2024-01-06T00:00:00"/>
    <x v="12"/>
    <n v="12"/>
  </r>
  <r>
    <n v="6540"/>
    <s v="66.Dengue fever"/>
    <s v="ธนา โปร่งพรมมา"/>
    <m/>
    <s v="ชาย"/>
    <n v="10"/>
    <n v="7"/>
    <s v="ไม่ทราบอาชีพ/ในปกครอง"/>
    <s v="8"/>
    <x v="11"/>
    <x v="112"/>
    <x v="19"/>
    <x v="3"/>
    <m/>
    <d v="2024-02-14T00:00:00"/>
    <d v="2024-02-19T00:00:00"/>
    <m/>
    <d v="2024-01-06T00:00:00"/>
    <x v="8"/>
    <n v="6"/>
  </r>
  <r>
    <n v="6539"/>
    <s v="66.Dengue fever"/>
    <s v="พุฒิเมธ เฉิดเจือ"/>
    <m/>
    <s v="ชาย"/>
    <n v="8"/>
    <n v="3"/>
    <s v="ไม่ทราบอาชีพ/ในปกครอง"/>
    <s v="47"/>
    <x v="8"/>
    <x v="25"/>
    <x v="19"/>
    <x v="3"/>
    <m/>
    <d v="2024-03-01T00:00:00"/>
    <d v="2024-03-08T00:00:00"/>
    <m/>
    <d v="2024-01-06T00:00:00"/>
    <x v="14"/>
    <n v="8"/>
  </r>
  <r>
    <n v="6538"/>
    <s v="66.Dengue fever"/>
    <s v="พรไพลิน เจริญพันธ์"/>
    <m/>
    <s v="หญิง"/>
    <n v="17"/>
    <n v="5"/>
    <s v="ไม่ทราบอาชีพ/ในปกครอง"/>
    <s v="107"/>
    <x v="11"/>
    <x v="112"/>
    <x v="19"/>
    <x v="3"/>
    <m/>
    <d v="2024-03-04T00:00:00"/>
    <d v="2024-03-07T00:00:00"/>
    <m/>
    <d v="2024-01-06T00:00:00"/>
    <x v="14"/>
    <n v="9"/>
  </r>
  <r>
    <n v="6349"/>
    <s v="66.Dengue fever"/>
    <s v="อนุชิต โชคบัณฑิต"/>
    <m/>
    <s v="ชาย"/>
    <n v="29"/>
    <n v="5"/>
    <s v="ไม่ทราบอาชีพ/ในปกครอง"/>
    <s v="48"/>
    <x v="0"/>
    <x v="113"/>
    <x v="67"/>
    <x v="4"/>
    <m/>
    <d v="2024-03-01T00:00:00"/>
    <d v="2024-03-05T00:00:00"/>
    <m/>
    <d v="2024-01-06T00:00:00"/>
    <x v="14"/>
    <n v="8"/>
  </r>
  <r>
    <n v="6327"/>
    <s v="66.Dengue fever"/>
    <s v="ปิยะราช สุทธิชัย"/>
    <m/>
    <s v="ชาย"/>
    <n v="14"/>
    <n v="4"/>
    <s v="นักเรียน"/>
    <s v="38"/>
    <x v="11"/>
    <x v="19"/>
    <x v="10"/>
    <x v="7"/>
    <m/>
    <d v="2024-03-06T00:00:00"/>
    <d v="2024-03-06T00:00:00"/>
    <m/>
    <d v="2024-01-06T00:00:00"/>
    <x v="14"/>
    <n v="9"/>
  </r>
  <r>
    <n v="6224"/>
    <s v="66.Dengue fever"/>
    <s v="ณรงค์ชัย หวายฤทธิ์"/>
    <m/>
    <s v="ชาย"/>
    <n v="13"/>
    <n v="4"/>
    <s v="นักเรียน"/>
    <s v="158"/>
    <x v="5"/>
    <x v="114"/>
    <x v="38"/>
    <x v="7"/>
    <m/>
    <d v="2024-03-04T00:00:00"/>
    <d v="2024-03-04T00:00:00"/>
    <m/>
    <d v="2024-01-06T00:00:00"/>
    <x v="14"/>
    <n v="9"/>
  </r>
  <r>
    <n v="6139"/>
    <s v="66.Dengue fever"/>
    <s v="วรโชติ พิลาทา"/>
    <m/>
    <s v="ชาย"/>
    <n v="8"/>
    <n v="6"/>
    <s v="ไม่ทราบอาชีพ/ในปกครอง"/>
    <s v="154"/>
    <x v="11"/>
    <x v="115"/>
    <x v="26"/>
    <x v="11"/>
    <m/>
    <d v="2024-02-28T00:00:00"/>
    <d v="2024-03-02T00:00:00"/>
    <m/>
    <d v="2024-01-06T00:00:00"/>
    <x v="14"/>
    <n v="8"/>
  </r>
  <r>
    <n v="4758"/>
    <s v="66.Dengue fever"/>
    <s v="เรวดี เหมัง"/>
    <m/>
    <s v="หญิง"/>
    <n v="34"/>
    <n v="6"/>
    <s v="รับจ้าง,กรรมกร"/>
    <s v="225"/>
    <x v="17"/>
    <x v="116"/>
    <x v="15"/>
    <x v="11"/>
    <m/>
    <d v="2024-02-16T00:00:00"/>
    <d v="2024-02-16T00:00:00"/>
    <m/>
    <d v="2024-01-06T00:00:00"/>
    <x v="7"/>
    <n v="6"/>
  </r>
  <r>
    <n v="5870"/>
    <s v="66.Dengue fever"/>
    <s v="พริสร นากอก"/>
    <m/>
    <s v="ชาย"/>
    <n v="12"/>
    <n v="11"/>
    <s v="ไม่ทราบอาชีพ/ในปกครอง"/>
    <s v="93"/>
    <x v="11"/>
    <x v="32"/>
    <x v="7"/>
    <x v="0"/>
    <m/>
    <d v="2024-02-26T00:00:00"/>
    <d v="2024-02-29T00:00:00"/>
    <m/>
    <d v="2024-01-06T00:00:00"/>
    <x v="17"/>
    <n v="8"/>
  </r>
  <r>
    <n v="6873"/>
    <s v="66.Dengue fever"/>
    <s v="นิติกร เต็มฟู"/>
    <m/>
    <s v="ชาย"/>
    <n v="9"/>
    <n v="5"/>
    <s v="ไม่ทราบอาชีพ/ในปกครอง"/>
    <s v="9809"/>
    <x v="11"/>
    <x v="6"/>
    <x v="34"/>
    <x v="8"/>
    <m/>
    <d v="2024-02-29T00:00:00"/>
    <d v="2024-02-29T00:00:00"/>
    <m/>
    <d v="2024-01-06T00:00:00"/>
    <x v="17"/>
    <n v="8"/>
  </r>
  <r>
    <n v="5650"/>
    <s v="66.Dengue fever"/>
    <s v="ธีระวุฒิ โชติประเดิม"/>
    <m/>
    <s v="ชาย"/>
    <n v="13"/>
    <n v="10"/>
    <s v="ไม่ทราบอาชีพ/ในปกครอง"/>
    <s v="60"/>
    <x v="11"/>
    <x v="19"/>
    <x v="10"/>
    <x v="7"/>
    <m/>
    <d v="2024-02-24T00:00:00"/>
    <d v="2024-02-24T00:00:00"/>
    <m/>
    <d v="2024-01-06T00:00:00"/>
    <x v="17"/>
    <n v="8"/>
  </r>
  <r>
    <n v="5438"/>
    <s v="66.Dengue fever"/>
    <s v="ฐาปกรณ์ โคตรเพชร"/>
    <m/>
    <s v="ชาย"/>
    <n v="33"/>
    <n v="0"/>
    <s v="รับจ้าง,กรรมกร"/>
    <s v="69"/>
    <x v="0"/>
    <x v="73"/>
    <x v="44"/>
    <x v="6"/>
    <m/>
    <d v="2024-02-26T00:00:00"/>
    <d v="2024-02-26T00:00:00"/>
    <m/>
    <d v="2024-01-06T00:00:00"/>
    <x v="17"/>
    <n v="8"/>
  </r>
  <r>
    <n v="5407"/>
    <s v="66.Dengue fever"/>
    <s v="ภราดร อินทมล"/>
    <m/>
    <s v="ชาย"/>
    <n v="22"/>
    <n v="7"/>
    <s v="นักเรียน"/>
    <s v="91"/>
    <x v="11"/>
    <x v="117"/>
    <x v="56"/>
    <x v="11"/>
    <m/>
    <d v="2024-02-26T00:00:00"/>
    <d v="2024-02-26T00:00:00"/>
    <m/>
    <d v="2024-01-06T00:00:00"/>
    <x v="17"/>
    <n v="8"/>
  </r>
  <r>
    <n v="5180"/>
    <s v="66.Dengue fever"/>
    <s v="กมลชนก สาธารณ์"/>
    <m/>
    <s v="หญิง"/>
    <n v="8"/>
    <n v="11"/>
    <s v="ไม่ทราบอาชีพ/ในปกครอง"/>
    <s v="95"/>
    <x v="8"/>
    <x v="57"/>
    <x v="15"/>
    <x v="11"/>
    <m/>
    <d v="2024-02-21T00:00:00"/>
    <d v="2024-02-23T00:00:00"/>
    <m/>
    <d v="2024-01-06T00:00:00"/>
    <x v="8"/>
    <n v="7"/>
  </r>
  <r>
    <n v="9095"/>
    <s v="66.Dengue fever"/>
    <s v="หงส์ลดา แพงกัญญา"/>
    <m/>
    <s v="หญิง"/>
    <n v="28"/>
    <n v="8"/>
    <s v="รับจ้าง,กรรมกร"/>
    <s v="119"/>
    <x v="11"/>
    <x v="32"/>
    <x v="7"/>
    <x v="0"/>
    <m/>
    <d v="2024-04-04T00:00:00"/>
    <d v="2024-04-06T00:00:00"/>
    <m/>
    <d v="2024-01-06T00:00:00"/>
    <x v="3"/>
    <n v="13"/>
  </r>
  <r>
    <n v="5177"/>
    <s v="66.Dengue fever"/>
    <s v="ปวีณ์นุช เดชะ"/>
    <m/>
    <s v="หญิง"/>
    <n v="12"/>
    <n v="4"/>
    <s v="ไม่ทราบอาชีพ/ในปกครอง"/>
    <s v="36"/>
    <x v="14"/>
    <x v="118"/>
    <x v="13"/>
    <x v="10"/>
    <m/>
    <d v="2024-02-22T00:00:00"/>
    <d v="2024-02-22T00:00:00"/>
    <m/>
    <d v="2024-01-06T00:00:00"/>
    <x v="8"/>
    <n v="7"/>
  </r>
  <r>
    <n v="5165"/>
    <s v="66.Dengue fever"/>
    <s v="วรวิชญ์ แพงโพนทอง"/>
    <m/>
    <s v="ชาย"/>
    <n v="14"/>
    <n v="1"/>
    <s v="นักเรียน"/>
    <s v="245"/>
    <x v="15"/>
    <x v="119"/>
    <x v="52"/>
    <x v="13"/>
    <m/>
    <d v="2024-02-20T00:00:00"/>
    <d v="2024-02-23T00:00:00"/>
    <m/>
    <d v="2024-01-06T00:00:00"/>
    <x v="8"/>
    <n v="7"/>
  </r>
  <r>
    <n v="5132"/>
    <s v="66.Dengue fever"/>
    <s v="พรศิลป์ เสาร์แก้ว"/>
    <m/>
    <s v="หญิง"/>
    <n v="5"/>
    <n v="7"/>
    <s v="ไม่ทราบอาชีพ/ในปกครอง"/>
    <s v="49"/>
    <x v="16"/>
    <x v="120"/>
    <x v="68"/>
    <x v="12"/>
    <m/>
    <d v="2024-02-17T00:00:00"/>
    <d v="2024-02-22T00:00:00"/>
    <m/>
    <d v="2024-01-06T00:00:00"/>
    <x v="8"/>
    <n v="7"/>
  </r>
  <r>
    <n v="4987"/>
    <s v="66.Dengue fever"/>
    <s v="กชกร ศรีไชยวาลย์"/>
    <m/>
    <s v="หญิง"/>
    <n v="8"/>
    <n v="0"/>
    <s v="ไม่ทราบอาชีพ/ในปกครอง"/>
    <s v="59"/>
    <x v="8"/>
    <x v="25"/>
    <x v="19"/>
    <x v="3"/>
    <m/>
    <d v="2024-02-14T00:00:00"/>
    <d v="2024-02-19T00:00:00"/>
    <m/>
    <d v="2024-01-06T00:00:00"/>
    <x v="8"/>
    <n v="6"/>
  </r>
  <r>
    <n v="4925"/>
    <s v="66.Dengue fever"/>
    <s v="อัฑฒวีร์ เศษโถ"/>
    <m/>
    <s v="ชาย"/>
    <n v="13"/>
    <n v="6"/>
    <s v="ไม่ทราบอาชีพ/ในปกครอง"/>
    <s v="19"/>
    <x v="16"/>
    <x v="121"/>
    <x v="0"/>
    <x v="0"/>
    <m/>
    <d v="2024-02-04T00:00:00"/>
    <d v="2024-02-07T00:00:00"/>
    <m/>
    <d v="2024-01-06T00:00:00"/>
    <x v="24"/>
    <n v="5"/>
  </r>
  <r>
    <n v="4899"/>
    <s v="66.Dengue fever"/>
    <s v="อรทัย วงศ์ณรัตน์"/>
    <m/>
    <s v="ชาย"/>
    <n v="63"/>
    <n v="7"/>
    <s v="ไม่ทราบอาชีพ/ในปกครอง"/>
    <s v="77"/>
    <x v="13"/>
    <x v="122"/>
    <x v="0"/>
    <x v="0"/>
    <m/>
    <d v="2024-02-02T00:00:00"/>
    <d v="2024-02-05T00:00:00"/>
    <m/>
    <d v="2024-01-06T00:00:00"/>
    <x v="24"/>
    <n v="4"/>
  </r>
  <r>
    <n v="5886"/>
    <s v="66.Dengue fever"/>
    <s v="จิรภัทร โอ้อารีย์"/>
    <m/>
    <s v="ชาย"/>
    <n v="10"/>
    <n v="5"/>
    <s v="นักเรียน"/>
    <s v="9"/>
    <x v="8"/>
    <x v="25"/>
    <x v="19"/>
    <x v="3"/>
    <m/>
    <d v="2024-02-23T00:00:00"/>
    <d v="2024-02-27T00:00:00"/>
    <m/>
    <d v="2024-01-06T00:00:00"/>
    <x v="17"/>
    <n v="7"/>
  </r>
  <r>
    <n v="17423"/>
    <s v="66.Dengue fever"/>
    <s v="กฤษกร จาปรุง"/>
    <m/>
    <s v="ชาย"/>
    <n v="12"/>
    <n v="5"/>
    <s v="ไม่ทราบอาชีพ/ในปกครอง"/>
    <s v="70"/>
    <x v="0"/>
    <x v="6"/>
    <x v="6"/>
    <x v="0"/>
    <m/>
    <d v="2024-06-14T00:00:00"/>
    <d v="2024-06-16T00:00:00"/>
    <m/>
    <d v="2024-01-06T00:00:00"/>
    <x v="10"/>
    <n v="23"/>
  </r>
  <r>
    <n v="17063"/>
    <s v="66.Dengue fever"/>
    <s v="พรรษา คชแพทย์"/>
    <m/>
    <s v="หญิง"/>
    <n v="5"/>
    <n v="7"/>
    <s v="นักเรียน"/>
    <s v="42"/>
    <x v="6"/>
    <x v="123"/>
    <x v="69"/>
    <x v="3"/>
    <m/>
    <d v="2024-04-14T00:00:00"/>
    <d v="2024-06-14T00:00:00"/>
    <m/>
    <d v="2024-01-06T00:00:00"/>
    <x v="6"/>
    <n v="15"/>
  </r>
  <r>
    <n v="17072"/>
    <s v="66.Dengue fever"/>
    <s v="ชนกันต์ ชมจุมจัง"/>
    <m/>
    <s v="ชาย"/>
    <n v="5"/>
    <n v="5"/>
    <s v="ไม่ทราบอาชีพ/ในปกครอง"/>
    <s v="75"/>
    <x v="5"/>
    <x v="124"/>
    <x v="70"/>
    <x v="3"/>
    <m/>
    <d v="2024-06-13T00:00:00"/>
    <d v="2024-06-14T00:00:00"/>
    <m/>
    <d v="2024-01-06T00:00:00"/>
    <x v="6"/>
    <n v="23"/>
  </r>
  <r>
    <n v="17078"/>
    <s v="66.Dengue fever"/>
    <s v="เอกลักษณ์ แย้มมูล"/>
    <m/>
    <s v="ชาย"/>
    <n v="38"/>
    <n v="9"/>
    <s v="ไม่ทราบอาชีพ/ในปกครอง"/>
    <s v="33"/>
    <x v="3"/>
    <x v="70"/>
    <x v="14"/>
    <x v="3"/>
    <m/>
    <d v="2024-06-14T00:00:00"/>
    <d v="2024-06-17T00:00:00"/>
    <m/>
    <d v="2024-01-06T00:00:00"/>
    <x v="10"/>
    <n v="23"/>
  </r>
  <r>
    <n v="17079"/>
    <s v="66.Dengue fever"/>
    <s v="จิรภัฒน์ ราชขวัญ"/>
    <m/>
    <s v="ชาย"/>
    <n v="13"/>
    <n v="11"/>
    <s v="ไม่ทราบอาชีพ/ในปกครอง"/>
    <s v="77"/>
    <x v="7"/>
    <x v="111"/>
    <x v="3"/>
    <x v="3"/>
    <m/>
    <d v="2024-06-14T00:00:00"/>
    <d v="2024-06-14T00:00:00"/>
    <m/>
    <d v="2024-01-06T00:00:00"/>
    <x v="6"/>
    <n v="23"/>
  </r>
  <r>
    <n v="17256"/>
    <s v="66.Dengue fever"/>
    <s v="สุรนาท อึ้งตระกูล"/>
    <m/>
    <s v="ชาย"/>
    <n v="3"/>
    <n v="11"/>
    <s v="ไม่ทราบอาชีพ/ในปกครอง"/>
    <s v="98"/>
    <x v="9"/>
    <x v="125"/>
    <x v="11"/>
    <x v="14"/>
    <m/>
    <d v="2024-06-22T00:00:00"/>
    <d v="2024-06-22T00:00:00"/>
    <m/>
    <d v="2024-01-06T00:00:00"/>
    <x v="21"/>
    <n v="25"/>
  </r>
  <r>
    <n v="17641"/>
    <s v="66.Dengue fever"/>
    <s v="ปาลิตา แสนเมือง"/>
    <m/>
    <s v="หญิง"/>
    <n v="7"/>
    <n v="7"/>
    <s v="ไม่ทราบอาชีพ/ในปกครอง"/>
    <s v="4"/>
    <x v="3"/>
    <x v="126"/>
    <x v="71"/>
    <x v="1"/>
    <m/>
    <d v="2024-06-15T00:00:00"/>
    <d v="2024-06-20T00:00:00"/>
    <m/>
    <d v="2024-01-06T00:00:00"/>
    <x v="10"/>
    <n v="24"/>
  </r>
  <r>
    <n v="17418"/>
    <s v="66.Dengue fever"/>
    <s v="ปิยพัชร์ ผิวขำ"/>
    <m/>
    <s v="ชาย"/>
    <n v="14"/>
    <n v="6"/>
    <s v="ไม่ทราบอาชีพ/ในปกครอง"/>
    <s v="98"/>
    <x v="19"/>
    <x v="127"/>
    <x v="0"/>
    <x v="0"/>
    <m/>
    <d v="2024-06-12T00:00:00"/>
    <d v="2024-06-16T00:00:00"/>
    <m/>
    <d v="2024-01-06T00:00:00"/>
    <x v="10"/>
    <n v="23"/>
  </r>
  <r>
    <n v="16897"/>
    <s v="66.Dengue fever"/>
    <s v="ศรทักษิณ ทองใหญ่"/>
    <m/>
    <s v="ชาย"/>
    <n v="15"/>
    <n v="5"/>
    <s v="ไม่ทราบอาชีพ/ในปกครอง"/>
    <s v="51"/>
    <x v="17"/>
    <x v="128"/>
    <x v="13"/>
    <x v="10"/>
    <m/>
    <d v="2024-06-19T00:00:00"/>
    <d v="2024-06-19T00:00:00"/>
    <m/>
    <d v="2024-01-06T00:00:00"/>
    <x v="10"/>
    <n v="24"/>
  </r>
  <r>
    <n v="17426"/>
    <s v="66.Dengue fever"/>
    <s v="ปิติ สามพัน"/>
    <m/>
    <s v="ชาย"/>
    <n v="13"/>
    <n v="4"/>
    <s v="ไม่ทราบอาชีพ/ในปกครอง"/>
    <s v="35"/>
    <x v="0"/>
    <x v="6"/>
    <x v="6"/>
    <x v="0"/>
    <m/>
    <d v="2024-06-14T00:00:00"/>
    <d v="2024-06-18T00:00:00"/>
    <m/>
    <d v="2024-01-06T00:00:00"/>
    <x v="10"/>
    <n v="23"/>
  </r>
  <r>
    <n v="17427"/>
    <s v="66.Dengue fever"/>
    <s v="นิสาชล สหุนันท์"/>
    <m/>
    <s v="หญิง"/>
    <n v="18"/>
    <n v="2"/>
    <s v="ไม่ทราบอาชีพ/ในปกครอง"/>
    <s v="28"/>
    <x v="0"/>
    <x v="6"/>
    <x v="6"/>
    <x v="0"/>
    <m/>
    <d v="2024-06-15T00:00:00"/>
    <d v="2024-06-18T00:00:00"/>
    <m/>
    <d v="2024-01-06T00:00:00"/>
    <x v="10"/>
    <n v="24"/>
  </r>
  <r>
    <n v="17429"/>
    <s v="66.Dengue fever"/>
    <s v="ปริยากร แสงเพ็ชร"/>
    <m/>
    <s v="หญิง"/>
    <n v="14"/>
    <n v="0"/>
    <s v="ไม่ทราบอาชีพ/ในปกครอง"/>
    <s v="129"/>
    <x v="19"/>
    <x v="127"/>
    <x v="0"/>
    <x v="0"/>
    <m/>
    <d v="2024-06-18T00:00:00"/>
    <d v="2024-06-21T00:00:00"/>
    <m/>
    <d v="2024-01-06T00:00:00"/>
    <x v="10"/>
    <n v="24"/>
  </r>
  <r>
    <n v="17482"/>
    <s v="66.Dengue fever"/>
    <s v="ศรันย์ ภูมิพนา"/>
    <m/>
    <s v="ชาย"/>
    <n v="26"/>
    <n v="1"/>
    <s v="ไม่ทราบอาชีพ/ในปกครอง"/>
    <s v="144"/>
    <x v="2"/>
    <x v="129"/>
    <x v="72"/>
    <x v="16"/>
    <m/>
    <d v="2024-06-20T00:00:00"/>
    <d v="2024-06-20T00:00:00"/>
    <m/>
    <d v="2024-01-06T00:00:00"/>
    <x v="10"/>
    <n v="24"/>
  </r>
  <r>
    <n v="17519"/>
    <s v="66.Dengue fever"/>
    <s v="วิชญาพร แสงปาก"/>
    <m/>
    <s v="หญิง"/>
    <n v="15"/>
    <n v="8"/>
    <s v="นักเรียน"/>
    <s v="58"/>
    <x v="6"/>
    <x v="40"/>
    <x v="14"/>
    <x v="3"/>
    <m/>
    <d v="2024-06-25T00:00:00"/>
    <d v="2024-06-25T00:00:00"/>
    <m/>
    <d v="2024-01-06T00:00:00"/>
    <x v="21"/>
    <n v="25"/>
  </r>
  <r>
    <n v="14472"/>
    <s v="66.Dengue fever"/>
    <s v="จักรภัทร  บุญสินชัย"/>
    <m/>
    <s v="ชาย"/>
    <n v="4"/>
    <n v="6"/>
    <s v="ไม่ทราบอาชีพ/ในปกครอง"/>
    <s v="26"/>
    <x v="1"/>
    <x v="130"/>
    <x v="51"/>
    <x v="16"/>
    <m/>
    <d v="2024-05-28T00:00:00"/>
    <d v="2024-05-31T00:00:00"/>
    <m/>
    <d v="2024-01-06T00:00:00"/>
    <x v="25"/>
    <n v="21"/>
  </r>
  <r>
    <n v="17380"/>
    <s v="66.Dengue fever"/>
    <s v="อัญญาดา อุปัญ"/>
    <m/>
    <s v="หญิง"/>
    <n v="0"/>
    <n v="7"/>
    <s v="ไม่ทราบอาชีพ/ในปกครอง"/>
    <s v="117"/>
    <x v="15"/>
    <x v="131"/>
    <x v="73"/>
    <x v="14"/>
    <m/>
    <d v="2024-06-24T00:00:00"/>
    <d v="2024-06-28T00:00:00"/>
    <m/>
    <d v="2024-01-06T00:00:00"/>
    <x v="21"/>
    <n v="25"/>
  </r>
  <r>
    <n v="16025"/>
    <s v="66.Dengue fever"/>
    <s v="สิทธิชัย สุภรักษ์"/>
    <m/>
    <s v="ชาย"/>
    <n v="14"/>
    <n v="9"/>
    <s v="นักเรียน"/>
    <s v="68"/>
    <x v="1"/>
    <x v="132"/>
    <x v="74"/>
    <x v="6"/>
    <m/>
    <d v="2024-06-09T00:00:00"/>
    <d v="2024-06-13T00:00:00"/>
    <m/>
    <d v="2024-01-06T00:00:00"/>
    <x v="6"/>
    <n v="23"/>
  </r>
  <r>
    <n v="9093"/>
    <s v="66.Dengue fever"/>
    <s v="ก้องภพ ใจช่วง"/>
    <m/>
    <s v="ชาย"/>
    <n v="12"/>
    <n v="8"/>
    <s v="ไม่ทราบอาชีพ/ในปกครอง"/>
    <s v="106"/>
    <x v="0"/>
    <x v="133"/>
    <x v="75"/>
    <x v="5"/>
    <m/>
    <d v="2024-04-09T00:00:00"/>
    <d v="2024-04-10T00:00:00"/>
    <m/>
    <d v="2024-01-06T00:00:00"/>
    <x v="3"/>
    <n v="14"/>
  </r>
  <r>
    <n v="14817"/>
    <s v="66.Dengue fever"/>
    <s v="ศิวัช ศิริวัฒนานนท์"/>
    <m/>
    <s v="ชาย"/>
    <n v="4"/>
    <n v="11"/>
    <s v="ไม่ทราบอาชีพ/ในปกครอง"/>
    <s v="55"/>
    <x v="0"/>
    <x v="134"/>
    <x v="76"/>
    <x v="5"/>
    <m/>
    <d v="2024-06-04T00:00:00"/>
    <d v="2024-06-06T00:00:00"/>
    <m/>
    <d v="2024-01-06T00:00:00"/>
    <x v="5"/>
    <n v="22"/>
  </r>
  <r>
    <n v="15403"/>
    <s v="66.Dengue fever"/>
    <s v="หฤทัย สุระพินิจ"/>
    <m/>
    <s v="หญิง"/>
    <n v="14"/>
    <n v="1"/>
    <s v="นักเรียน"/>
    <s v="66"/>
    <x v="3"/>
    <x v="135"/>
    <x v="77"/>
    <x v="4"/>
    <m/>
    <d v="2024-06-08T00:00:00"/>
    <d v="2024-06-11T00:00:00"/>
    <m/>
    <d v="2024-01-06T00:00:00"/>
    <x v="6"/>
    <n v="23"/>
  </r>
  <r>
    <n v="15640"/>
    <s v="66.Dengue fever"/>
    <s v="ธนภัทร รองพล"/>
    <m/>
    <s v="ชาย"/>
    <n v="3"/>
    <n v="2"/>
    <s v="ไม่ทราบอาชีพ/ในปกครอง"/>
    <s v="379"/>
    <x v="14"/>
    <x v="136"/>
    <x v="78"/>
    <x v="18"/>
    <m/>
    <d v="2024-06-05T00:00:00"/>
    <d v="2024-06-12T00:00:00"/>
    <m/>
    <d v="2024-01-06T00:00:00"/>
    <x v="6"/>
    <n v="22"/>
  </r>
  <r>
    <n v="15822"/>
    <s v="66.Dengue fever"/>
    <s v="ประไพร นนทะมา"/>
    <m/>
    <s v="หญิง"/>
    <n v="68"/>
    <n v="7"/>
    <s v="อื่นๆ"/>
    <s v="30"/>
    <x v="1"/>
    <x v="137"/>
    <x v="26"/>
    <x v="0"/>
    <m/>
    <d v="2024-05-17T00:00:00"/>
    <d v="2024-05-22T00:00:00"/>
    <m/>
    <d v="2024-01-06T00:00:00"/>
    <x v="26"/>
    <n v="19"/>
  </r>
  <r>
    <n v="15889"/>
    <s v="66.Dengue fever"/>
    <s v="มินญาดา เหมนวล"/>
    <m/>
    <s v="หญิง"/>
    <n v="2"/>
    <n v="6"/>
    <s v="ไม่ทราบอาชีพ/ในปกครอง"/>
    <s v="57"/>
    <x v="15"/>
    <x v="138"/>
    <x v="79"/>
    <x v="6"/>
    <m/>
    <d v="2024-06-09T00:00:00"/>
    <d v="2024-06-10T00:00:00"/>
    <m/>
    <d v="2024-01-06T00:00:00"/>
    <x v="6"/>
    <n v="23"/>
  </r>
  <r>
    <n v="17050"/>
    <s v="66.Dengue fever"/>
    <s v="กนกพร ยาสี"/>
    <m/>
    <s v="หญิง"/>
    <n v="13"/>
    <n v="7"/>
    <s v="ไม่ทราบอาชีพ/ในปกครอง"/>
    <s v="92"/>
    <x v="3"/>
    <x v="70"/>
    <x v="14"/>
    <x v="3"/>
    <m/>
    <d v="2024-06-12T00:00:00"/>
    <d v="2024-06-18T00:00:00"/>
    <m/>
    <d v="2024-01-06T00:00:00"/>
    <x v="10"/>
    <n v="23"/>
  </r>
  <r>
    <n v="15973"/>
    <s v="66.Dengue fever"/>
    <s v="สัมริด คําศรี"/>
    <m/>
    <s v="ชาย"/>
    <n v="72"/>
    <n v="2"/>
    <s v="อื่นๆ"/>
    <s v="68"/>
    <x v="8"/>
    <x v="139"/>
    <x v="80"/>
    <x v="10"/>
    <m/>
    <d v="2024-06-14T00:00:00"/>
    <d v="2024-06-14T00:00:00"/>
    <m/>
    <d v="2024-01-06T00:00:00"/>
    <x v="6"/>
    <n v="23"/>
  </r>
  <r>
    <n v="16898"/>
    <s v="66.Dengue fever"/>
    <s v="ศรันย์ สิมมี"/>
    <m/>
    <s v="ชาย"/>
    <n v="16"/>
    <n v="10"/>
    <s v="ไม่ทราบอาชีพ/ในปกครอง"/>
    <s v="14"/>
    <x v="2"/>
    <x v="92"/>
    <x v="59"/>
    <x v="10"/>
    <m/>
    <d v="2024-06-19T00:00:00"/>
    <d v="2024-06-19T00:00:00"/>
    <m/>
    <d v="2024-01-06T00:00:00"/>
    <x v="10"/>
    <n v="24"/>
  </r>
  <r>
    <n v="16205"/>
    <s v="66.Dengue fever"/>
    <s v="จารุเกียรติื สุขอึ้ง"/>
    <m/>
    <s v="ชาย"/>
    <n v="0"/>
    <n v="8"/>
    <s v="ไม่ทราบอาชีพ/ในปกครอง"/>
    <s v="19"/>
    <x v="20"/>
    <x v="140"/>
    <x v="18"/>
    <x v="14"/>
    <m/>
    <d v="2024-06-08T00:00:00"/>
    <d v="2024-06-16T00:00:00"/>
    <m/>
    <d v="2024-01-06T00:00:00"/>
    <x v="10"/>
    <n v="23"/>
  </r>
  <r>
    <n v="16321"/>
    <s v="66.Dengue fever"/>
    <s v="นริศรา แก่นจันทร์"/>
    <m/>
    <s v="หญิง"/>
    <n v="9"/>
    <n v="7"/>
    <s v="ไม่ทราบอาชีพ/ในปกครอง"/>
    <s v="87"/>
    <x v="5"/>
    <x v="141"/>
    <x v="81"/>
    <x v="14"/>
    <m/>
    <d v="2024-06-14T00:00:00"/>
    <d v="2024-06-16T00:00:00"/>
    <m/>
    <d v="2024-01-06T00:00:00"/>
    <x v="10"/>
    <n v="23"/>
  </r>
  <r>
    <n v="16600"/>
    <s v="66.Dengue fever"/>
    <s v="สวัสดิ์ รักบุญ"/>
    <m/>
    <s v="ชาย"/>
    <n v="38"/>
    <n v="9"/>
    <s v="รับจ้าง,กรรมกร"/>
    <s v="00"/>
    <x v="11"/>
    <x v="142"/>
    <x v="9"/>
    <x v="0"/>
    <m/>
    <d v="2024-06-17T00:00:00"/>
    <d v="2024-06-17T00:00:00"/>
    <m/>
    <d v="2024-01-06T00:00:00"/>
    <x v="10"/>
    <n v="24"/>
  </r>
  <r>
    <n v="16691"/>
    <s v="66.Dengue fever"/>
    <s v="กมลภพ ครองยุติ"/>
    <m/>
    <s v="ชาย"/>
    <n v="2"/>
    <n v="2"/>
    <s v="ไม่ทราบอาชีพ/ในปกครอง"/>
    <s v="23"/>
    <x v="17"/>
    <x v="143"/>
    <x v="58"/>
    <x v="5"/>
    <m/>
    <d v="2024-06-18T00:00:00"/>
    <d v="2024-06-18T00:00:00"/>
    <m/>
    <d v="2024-01-06T00:00:00"/>
    <x v="10"/>
    <n v="24"/>
  </r>
  <r>
    <n v="16851"/>
    <s v="66.Dengue fever"/>
    <s v="ภควัต ธนาไสย์"/>
    <m/>
    <s v="ชาย"/>
    <n v="9"/>
    <n v="1"/>
    <s v="นักเรียน"/>
    <s v="124"/>
    <x v="13"/>
    <x v="83"/>
    <x v="51"/>
    <x v="16"/>
    <m/>
    <d v="2024-06-15T00:00:00"/>
    <d v="2024-06-19T00:00:00"/>
    <m/>
    <d v="2024-01-06T00:00:00"/>
    <x v="10"/>
    <n v="24"/>
  </r>
  <r>
    <n v="17651"/>
    <s v="66.Dengue fever"/>
    <s v="ลลิตภัทร หิตะยะโส"/>
    <m/>
    <s v="หญิง"/>
    <n v="12"/>
    <n v="7"/>
    <s v="ไม่ทราบอาชีพ/ในปกครอง"/>
    <s v="94"/>
    <x v="13"/>
    <x v="144"/>
    <x v="19"/>
    <x v="4"/>
    <m/>
    <d v="2024-06-22T00:00:00"/>
    <d v="2024-06-26T00:00:00"/>
    <m/>
    <d v="2024-01-06T00:00:00"/>
    <x v="21"/>
    <n v="25"/>
  </r>
  <r>
    <n v="15894"/>
    <s v="66.Dengue fever"/>
    <s v="ปวิมล อาสาราช"/>
    <m/>
    <s v="หญิง"/>
    <n v="26"/>
    <n v="10"/>
    <s v="นักเรียน"/>
    <s v="265"/>
    <x v="3"/>
    <x v="145"/>
    <x v="70"/>
    <x v="3"/>
    <m/>
    <d v="2024-06-08T00:00:00"/>
    <d v="2024-06-10T00:00:00"/>
    <m/>
    <d v="2024-01-06T00:00:00"/>
    <x v="6"/>
    <n v="23"/>
  </r>
  <r>
    <n v="18362"/>
    <s v="66.Dengue fever"/>
    <s v="พุทธิพงษ์   จันทะคัด"/>
    <m/>
    <s v="ชาย"/>
    <n v="13"/>
    <n v="1"/>
    <s v="นักเรียน"/>
    <s v="73"/>
    <x v="1"/>
    <x v="146"/>
    <x v="82"/>
    <x v="16"/>
    <m/>
    <d v="2024-06-28T00:00:00"/>
    <d v="2024-07-01T00:00:00"/>
    <m/>
    <d v="2024-01-06T00:00:00"/>
    <x v="22"/>
    <n v="25"/>
  </r>
  <r>
    <n v="18354"/>
    <s v="66.Dengue fever"/>
    <s v="ธวัชชัย ลาหลายเลิศ"/>
    <m/>
    <s v="ชาย"/>
    <n v="5"/>
    <n v="8"/>
    <s v="ไม่ทราบอาชีพ/ในปกครอง"/>
    <s v="8"/>
    <x v="1"/>
    <x v="147"/>
    <x v="19"/>
    <x v="3"/>
    <m/>
    <d v="2024-06-28T00:00:00"/>
    <d v="2024-06-28T00:00:00"/>
    <m/>
    <d v="2024-01-06T00:00:00"/>
    <x v="21"/>
    <n v="25"/>
  </r>
  <r>
    <n v="18355"/>
    <s v="66.Dengue fever"/>
    <s v="ขวัญชัย ชัยปัดถา"/>
    <m/>
    <s v="ชาย"/>
    <n v="13"/>
    <n v="8"/>
    <s v="ไม่ทราบอาชีพ/ในปกครอง"/>
    <s v="160"/>
    <x v="3"/>
    <x v="70"/>
    <x v="14"/>
    <x v="3"/>
    <m/>
    <d v="2024-06-25T00:00:00"/>
    <d v="2024-06-27T00:00:00"/>
    <m/>
    <d v="2024-01-06T00:00:00"/>
    <x v="21"/>
    <n v="25"/>
  </r>
  <r>
    <n v="18356"/>
    <s v="66.Dengue fever"/>
    <s v="วาสนา   นันกลาง"/>
    <m/>
    <s v="หญิง"/>
    <n v="51"/>
    <n v="0"/>
    <s v="ไม่ทราบอาชีพ/ในปกครอง"/>
    <s v="19"/>
    <x v="1"/>
    <x v="146"/>
    <x v="82"/>
    <x v="16"/>
    <m/>
    <d v="2024-06-24T00:00:00"/>
    <d v="2024-06-24T00:00:00"/>
    <m/>
    <d v="2024-01-06T00:00:00"/>
    <x v="21"/>
    <n v="25"/>
  </r>
  <r>
    <n v="18357"/>
    <s v="66.Dengue fever"/>
    <s v="กุลวาลี กองสิงคุณ"/>
    <m/>
    <s v="หญิง"/>
    <n v="10"/>
    <n v="6"/>
    <s v="ไม่ทราบอาชีพ/ในปกครอง"/>
    <s v="102"/>
    <x v="6"/>
    <x v="148"/>
    <x v="39"/>
    <x v="3"/>
    <m/>
    <d v="2024-06-28T00:00:00"/>
    <d v="2024-06-28T00:00:00"/>
    <m/>
    <d v="2024-01-06T00:00:00"/>
    <x v="21"/>
    <n v="25"/>
  </r>
  <r>
    <n v="18358"/>
    <s v="66.Dengue fever"/>
    <s v="กัลยา โพธิวัฒน์"/>
    <m/>
    <s v="หญิง"/>
    <n v="11"/>
    <n v="10"/>
    <s v="นักเรียน"/>
    <s v="86"/>
    <x v="3"/>
    <x v="70"/>
    <x v="14"/>
    <x v="3"/>
    <m/>
    <d v="2024-06-24T00:00:00"/>
    <d v="2024-06-28T00:00:00"/>
    <m/>
    <d v="2024-01-06T00:00:00"/>
    <x v="21"/>
    <n v="25"/>
  </r>
  <r>
    <n v="17525"/>
    <s v="66.Dengue fever"/>
    <s v="สรยุทธ ป้องแก้ว"/>
    <m/>
    <s v="ชาย"/>
    <n v="18"/>
    <n v="3"/>
    <s v="ไม่ทราบอาชีพ/ในปกครอง"/>
    <s v="94"/>
    <x v="17"/>
    <x v="149"/>
    <x v="83"/>
    <x v="18"/>
    <m/>
    <d v="2024-06-20T00:00:00"/>
    <d v="2024-06-24T00:00:00"/>
    <m/>
    <d v="2024-01-06T00:00:00"/>
    <x v="21"/>
    <n v="24"/>
  </r>
  <r>
    <n v="18361"/>
    <s v="66.Dengue fever"/>
    <s v="ปาริชาติ   แสนเมือง"/>
    <m/>
    <s v="หญิง"/>
    <n v="14"/>
    <n v="2"/>
    <s v="ไม่ทราบอาชีพ/ในปกครอง"/>
    <s v="84"/>
    <x v="1"/>
    <x v="146"/>
    <x v="82"/>
    <x v="16"/>
    <m/>
    <d v="2024-06-25T00:00:00"/>
    <d v="2024-06-28T00:00:00"/>
    <m/>
    <d v="2024-01-06T00:00:00"/>
    <x v="21"/>
    <n v="25"/>
  </r>
  <r>
    <n v="18342"/>
    <s v="66.Dengue fever"/>
    <s v="อภิวัฒน์ แสนบัว"/>
    <m/>
    <s v="ชาย"/>
    <n v="17"/>
    <n v="6"/>
    <s v="ไม่ทราบอาชีพ/ในปกครอง"/>
    <s v="12"/>
    <x v="11"/>
    <x v="150"/>
    <x v="84"/>
    <x v="16"/>
    <m/>
    <d v="2024-04-03T00:00:00"/>
    <d v="2024-04-03T00:00:00"/>
    <m/>
    <d v="2024-01-06T00:00:00"/>
    <x v="16"/>
    <n v="13"/>
  </r>
  <r>
    <n v="18593"/>
    <s v="66.Dengue fever"/>
    <s v="นุช สีดี"/>
    <m/>
    <s v="หญิง"/>
    <n v="59"/>
    <n v="11"/>
    <s v="ไม่ทราบอาชีพ/ในปกครอง"/>
    <s v="305"/>
    <x v="5"/>
    <x v="63"/>
    <x v="24"/>
    <x v="14"/>
    <m/>
    <d v="2024-07-01T00:00:00"/>
    <d v="2024-07-02T00:00:00"/>
    <m/>
    <d v="2024-01-06T00:00:00"/>
    <x v="22"/>
    <n v="26"/>
  </r>
  <r>
    <n v="18607"/>
    <s v="66.Dengue fever"/>
    <s v="ดนัยธยา  ทิพเจริญ"/>
    <m/>
    <s v="ชาย"/>
    <n v="12"/>
    <n v="10"/>
    <s v="ไม่ทราบอาชีพ/ในปกครอง"/>
    <s v="64"/>
    <x v="13"/>
    <x v="86"/>
    <x v="54"/>
    <x v="13"/>
    <m/>
    <d v="2024-07-03T00:00:00"/>
    <d v="2024-07-03T00:00:00"/>
    <m/>
    <d v="2024-01-06T00:00:00"/>
    <x v="22"/>
    <n v="26"/>
  </r>
  <r>
    <n v="18655"/>
    <s v="66.Dengue fever"/>
    <s v="นที มหานุภาพ"/>
    <m/>
    <s v="ชาย"/>
    <n v="10"/>
    <n v="11"/>
    <s v="ไม่ทราบอาชีพ/ในปกครอง"/>
    <s v="94"/>
    <x v="5"/>
    <x v="151"/>
    <x v="85"/>
    <x v="19"/>
    <m/>
    <d v="2024-07-03T00:00:00"/>
    <d v="2024-07-03T00:00:00"/>
    <m/>
    <d v="2024-01-06T00:00:00"/>
    <x v="22"/>
    <n v="26"/>
  </r>
  <r>
    <n v="18797"/>
    <s v="66.Dengue fever"/>
    <s v="ศิวัฒน์   มุขมนตรี"/>
    <m/>
    <s v="ชาย"/>
    <n v="11"/>
    <n v="6"/>
    <s v="ไม่ทราบอาชีพ/ในปกครอง"/>
    <s v="92"/>
    <x v="6"/>
    <x v="152"/>
    <x v="86"/>
    <x v="2"/>
    <m/>
    <d v="2024-07-03T00:00:00"/>
    <d v="2024-07-04T00:00:00"/>
    <m/>
    <d v="2024-01-06T00:00:00"/>
    <x v="22"/>
    <n v="26"/>
  </r>
  <r>
    <n v="18806"/>
    <s v="66.Dengue fever"/>
    <s v="ณัฐธยาภรณ์ เอี่ยมศรี"/>
    <m/>
    <s v="หญิง"/>
    <n v="0"/>
    <n v="9"/>
    <s v="ไม่ทราบอาชีพ/ในปกครอง"/>
    <s v="87"/>
    <x v="8"/>
    <x v="153"/>
    <x v="87"/>
    <x v="0"/>
    <m/>
    <d v="2024-07-03T00:00:00"/>
    <d v="2024-07-04T00:00:00"/>
    <m/>
    <d v="2024-01-06T00:00:00"/>
    <x v="22"/>
    <n v="26"/>
  </r>
  <r>
    <n v="18855"/>
    <s v="66.Dengue fever"/>
    <s v="อัครพนธ์ กรมแสง"/>
    <m/>
    <s v="ชาย"/>
    <n v="15"/>
    <n v="9"/>
    <s v="ไม่ทราบอาชีพ/ในปกครอง"/>
    <s v="120"/>
    <x v="0"/>
    <x v="133"/>
    <x v="75"/>
    <x v="5"/>
    <m/>
    <d v="2024-07-02T00:00:00"/>
    <d v="2024-07-05T00:00:00"/>
    <m/>
    <d v="2024-01-06T00:00:00"/>
    <x v="22"/>
    <n v="26"/>
  </r>
  <r>
    <n v="18360"/>
    <s v="66.Dengue fever"/>
    <s v="ปริญญา ชะรารัตน์"/>
    <m/>
    <s v="ชาย"/>
    <n v="11"/>
    <n v="9"/>
    <s v="ไม่ทราบอาชีพ/ในปกครอง"/>
    <s v="27"/>
    <x v="1"/>
    <x v="3"/>
    <x v="3"/>
    <x v="3"/>
    <m/>
    <d v="2024-06-27T00:00:00"/>
    <d v="2024-06-27T00:00:00"/>
    <m/>
    <d v="2024-01-06T00:00:00"/>
    <x v="21"/>
    <n v="25"/>
  </r>
  <r>
    <n v="17868"/>
    <s v="66.Dengue fever"/>
    <s v="ภัทรบดินทร์ แท่นศิลา"/>
    <m/>
    <s v="ชาย"/>
    <n v="6"/>
    <n v="0"/>
    <s v="ไม่ทราบอาชีพ/ในปกครอง"/>
    <s v="132"/>
    <x v="13"/>
    <x v="154"/>
    <x v="88"/>
    <x v="14"/>
    <m/>
    <d v="2024-06-26T00:00:00"/>
    <d v="2024-06-28T00:00:00"/>
    <m/>
    <d v="2024-01-06T00:00:00"/>
    <x v="21"/>
    <n v="25"/>
  </r>
  <r>
    <n v="17659"/>
    <s v="66.Dengue fever"/>
    <s v="นพฤทธิ์ บุญมั่ง"/>
    <m/>
    <s v="ชาย"/>
    <n v="10"/>
    <n v="11"/>
    <s v="นักเรียน"/>
    <s v="63"/>
    <x v="1"/>
    <x v="3"/>
    <x v="3"/>
    <x v="3"/>
    <m/>
    <d v="2024-06-22T00:00:00"/>
    <d v="2024-06-26T00:00:00"/>
    <m/>
    <d v="2024-01-06T00:00:00"/>
    <x v="21"/>
    <n v="25"/>
  </r>
  <r>
    <n v="17660"/>
    <s v="66.Dengue fever"/>
    <s v="วนิดา เจริญบุตร"/>
    <m/>
    <s v="หญิง"/>
    <n v="5"/>
    <n v="10"/>
    <s v="ไม่ทราบอาชีพ/ในปกครอง"/>
    <s v="109"/>
    <x v="11"/>
    <x v="155"/>
    <x v="69"/>
    <x v="3"/>
    <m/>
    <d v="2024-06-21T00:00:00"/>
    <d v="2024-06-24T00:00:00"/>
    <m/>
    <d v="2024-01-06T00:00:00"/>
    <x v="21"/>
    <n v="24"/>
  </r>
  <r>
    <n v="17661"/>
    <s v="66.Dengue fever"/>
    <s v="พิมลรัตน์ จริตน้อม"/>
    <m/>
    <s v="หญิง"/>
    <n v="14"/>
    <n v="8"/>
    <s v="ไม่ทราบอาชีพ/ในปกครอง"/>
    <s v="58"/>
    <x v="2"/>
    <x v="156"/>
    <x v="67"/>
    <x v="4"/>
    <m/>
    <d v="2024-06-21T00:00:00"/>
    <d v="2024-06-25T00:00:00"/>
    <m/>
    <d v="2024-01-06T00:00:00"/>
    <x v="21"/>
    <n v="24"/>
  </r>
  <r>
    <n v="17745"/>
    <s v="66.Dengue fever"/>
    <s v="พุฒิสรรค์ แสงปาก"/>
    <m/>
    <s v="ชาย"/>
    <n v="11"/>
    <n v="0"/>
    <s v="นักเรียน"/>
    <s v="58"/>
    <x v="6"/>
    <x v="40"/>
    <x v="14"/>
    <x v="3"/>
    <m/>
    <d v="2024-06-27T00:00:00"/>
    <d v="2024-06-27T00:00:00"/>
    <m/>
    <d v="2024-01-06T00:00:00"/>
    <x v="21"/>
    <n v="25"/>
  </r>
  <r>
    <n v="17864"/>
    <s v="66.Dengue fever"/>
    <s v="ขวัญทิพย์ ปากหวาน"/>
    <m/>
    <s v="หญิง"/>
    <n v="6"/>
    <n v="7"/>
    <s v="ไม่ทราบอาชีพ/ในปกครอง"/>
    <s v="117"/>
    <x v="15"/>
    <x v="157"/>
    <x v="69"/>
    <x v="3"/>
    <m/>
    <d v="2024-06-21T00:00:00"/>
    <d v="2024-06-27T00:00:00"/>
    <m/>
    <d v="2024-01-06T00:00:00"/>
    <x v="21"/>
    <n v="24"/>
  </r>
  <r>
    <n v="17865"/>
    <s v="66.Dengue fever"/>
    <s v="ธนโชติ พงษ์สมบูรณ์"/>
    <m/>
    <s v="ชาย"/>
    <n v="8"/>
    <n v="7"/>
    <s v="ไม่ทราบอาชีพ/ในปกครอง"/>
    <s v="26"/>
    <x v="13"/>
    <x v="158"/>
    <x v="89"/>
    <x v="6"/>
    <m/>
    <d v="2024-06-21T00:00:00"/>
    <d v="2024-06-28T00:00:00"/>
    <m/>
    <d v="2024-01-06T00:00:00"/>
    <x v="21"/>
    <n v="24"/>
  </r>
  <r>
    <n v="18349"/>
    <s v="66.Dengue fever"/>
    <s v="ปภาวรินท์   วังกาวรรณ์"/>
    <m/>
    <s v="หญิง"/>
    <n v="10"/>
    <n v="9"/>
    <s v="ไม่ทราบอาชีพ/ในปกครอง"/>
    <s v="13"/>
    <x v="1"/>
    <x v="146"/>
    <x v="82"/>
    <x v="16"/>
    <m/>
    <d v="2024-06-17T00:00:00"/>
    <d v="2024-06-17T00:00:00"/>
    <m/>
    <d v="2024-01-06T00:00:00"/>
    <x v="10"/>
    <n v="24"/>
  </r>
  <r>
    <n v="17867"/>
    <s v="66.Dengue fever"/>
    <s v="ปิยะ พลอยกระโทก"/>
    <m/>
    <s v="ชาย"/>
    <n v="12"/>
    <n v="0"/>
    <s v="นักเรียน"/>
    <s v="150"/>
    <x v="6"/>
    <x v="40"/>
    <x v="14"/>
    <x v="3"/>
    <m/>
    <d v="2024-06-28T00:00:00"/>
    <d v="2024-06-28T00:00:00"/>
    <m/>
    <d v="2024-01-06T00:00:00"/>
    <x v="21"/>
    <n v="25"/>
  </r>
  <r>
    <n v="18343"/>
    <s v="66.Dengue fever"/>
    <s v="สวรรยา เมืองวัง"/>
    <m/>
    <s v="หญิง"/>
    <n v="13"/>
    <n v="9"/>
    <s v="นักเรียน"/>
    <s v="9"/>
    <x v="6"/>
    <x v="40"/>
    <x v="14"/>
    <x v="3"/>
    <m/>
    <d v="2024-07-02T00:00:00"/>
    <d v="2024-07-02T00:00:00"/>
    <m/>
    <d v="2024-01-06T00:00:00"/>
    <x v="22"/>
    <n v="26"/>
  </r>
  <r>
    <n v="17907"/>
    <s v="66.Dengue fever"/>
    <s v="ธนดล  เวียงอินทร์"/>
    <m/>
    <s v="ชาย"/>
    <n v="3"/>
    <n v="6"/>
    <s v="ไม่ทราบอาชีพ/ในปกครอง"/>
    <s v="156"/>
    <x v="1"/>
    <x v="146"/>
    <x v="82"/>
    <x v="16"/>
    <m/>
    <d v="2024-06-27T00:00:00"/>
    <d v="2024-06-27T00:00:00"/>
    <m/>
    <d v="2024-01-06T00:00:00"/>
    <x v="21"/>
    <n v="25"/>
  </r>
  <r>
    <n v="18025"/>
    <s v="66.Dengue fever"/>
    <s v="ปภัสรินทร์ ธารินมณีโรจน์"/>
    <m/>
    <s v="หญิง"/>
    <n v="30"/>
    <n v="5"/>
    <s v="ไม่ทราบอาชีพ/ในปกครอง"/>
    <s v="94"/>
    <x v="17"/>
    <x v="159"/>
    <x v="90"/>
    <x v="6"/>
    <m/>
    <d v="2024-06-27T00:00:00"/>
    <d v="2024-06-28T00:00:00"/>
    <m/>
    <d v="2024-01-06T00:00:00"/>
    <x v="21"/>
    <n v="25"/>
  </r>
  <r>
    <n v="18086"/>
    <s v="66.Dengue fever"/>
    <s v="ธนภัทร  ภูมิผักแว่น"/>
    <m/>
    <s v="ชาย"/>
    <n v="6"/>
    <n v="6"/>
    <s v="ไม่ทราบอาชีพ/ในปกครอง"/>
    <s v="73"/>
    <x v="2"/>
    <x v="160"/>
    <x v="91"/>
    <x v="15"/>
    <m/>
    <d v="2024-06-30T00:00:00"/>
    <d v="2024-07-01T00:00:00"/>
    <m/>
    <d v="2024-01-06T00:00:00"/>
    <x v="22"/>
    <n v="26"/>
  </r>
  <r>
    <n v="18261"/>
    <s v="66.Dengue fever"/>
    <s v="คิรากร บาลเย็น"/>
    <m/>
    <s v="ชาย"/>
    <n v="3"/>
    <n v="1"/>
    <s v="ไม่ทราบอาชีพ/ในปกครอง"/>
    <s v="76"/>
    <x v="11"/>
    <x v="161"/>
    <x v="92"/>
    <x v="18"/>
    <m/>
    <d v="2024-06-10T00:00:00"/>
    <d v="2024-06-13T00:00:00"/>
    <m/>
    <d v="2024-01-06T00:00:00"/>
    <x v="6"/>
    <n v="23"/>
  </r>
  <r>
    <n v="18339"/>
    <s v="66.Dengue fever"/>
    <s v="ทินวัฒน์ บุญโสดา"/>
    <m/>
    <s v="ชาย"/>
    <n v="11"/>
    <n v="5"/>
    <s v="นักเรียน"/>
    <s v="66"/>
    <x v="3"/>
    <x v="70"/>
    <x v="14"/>
    <x v="3"/>
    <m/>
    <d v="2024-06-28T00:00:00"/>
    <d v="2024-07-02T00:00:00"/>
    <m/>
    <d v="2024-01-06T00:00:00"/>
    <x v="22"/>
    <n v="25"/>
  </r>
  <r>
    <n v="14017"/>
    <s v="66.Dengue fever"/>
    <s v="สุดธิดา ไชยดำ"/>
    <m/>
    <s v="หญิง"/>
    <n v="25"/>
    <n v="3"/>
    <s v="นักเรียน"/>
    <s v="81"/>
    <x v="6"/>
    <x v="40"/>
    <x v="14"/>
    <x v="3"/>
    <m/>
    <d v="2024-06-30T00:00:00"/>
    <d v="2024-06-30T00:00:00"/>
    <m/>
    <d v="2024-01-06T00:00:00"/>
    <x v="22"/>
    <n v="26"/>
  </r>
  <r>
    <n v="17866"/>
    <s v="66.Dengue fever"/>
    <s v="ชนากานต์ บุญหนัก"/>
    <m/>
    <s v="หญิง"/>
    <n v="29"/>
    <n v="9"/>
    <s v="รับจ้าง,กรรมกร"/>
    <s v="1/1"/>
    <x v="6"/>
    <x v="162"/>
    <x v="93"/>
    <x v="11"/>
    <m/>
    <d v="2024-06-21T00:00:00"/>
    <d v="2024-06-24T00:00:00"/>
    <m/>
    <d v="2024-01-06T00:00:00"/>
    <x v="21"/>
    <n v="24"/>
  </r>
  <r>
    <n v="9338"/>
    <s v="66.Dengue fever"/>
    <s v="ศศินิภาศ์ ชันพรมมา"/>
    <m/>
    <s v="หญิง"/>
    <n v="11"/>
    <n v="1"/>
    <s v="นักเรียน"/>
    <s v="83"/>
    <x v="8"/>
    <x v="28"/>
    <x v="22"/>
    <x v="13"/>
    <m/>
    <d v="2024-04-16T00:00:00"/>
    <d v="2024-04-21T00:00:00"/>
    <m/>
    <d v="2024-01-06T00:00:00"/>
    <x v="11"/>
    <n v="15"/>
  </r>
  <r>
    <n v="18861"/>
    <s v="66.Dengue fever"/>
    <s v="ปราณี ถานัดดี"/>
    <m/>
    <s v="หญิง"/>
    <n v="55"/>
    <n v="10"/>
    <s v="อื่นๆ"/>
    <s v="32"/>
    <x v="11"/>
    <x v="12"/>
    <x v="41"/>
    <x v="5"/>
    <m/>
    <d v="2024-06-30T00:00:00"/>
    <d v="2024-07-05T00:00:00"/>
    <m/>
    <d v="2024-01-06T00:00:00"/>
    <x v="22"/>
    <n v="26"/>
  </r>
  <r>
    <n v="9099"/>
    <s v="66.Dengue fever"/>
    <s v="ศิริลักษณ์ หงษ์หนองหว้า"/>
    <m/>
    <s v="หญิง"/>
    <n v="24"/>
    <n v="0"/>
    <s v="รับจ้าง,กรรมกร"/>
    <s v="64"/>
    <x v="10"/>
    <x v="18"/>
    <x v="0"/>
    <x v="0"/>
    <m/>
    <d v="2024-04-04T00:00:00"/>
    <d v="2024-04-09T00:00:00"/>
    <m/>
    <d v="2024-01-06T00:00:00"/>
    <x v="3"/>
    <n v="13"/>
  </r>
  <r>
    <n v="9108"/>
    <s v="66.Dengue fever"/>
    <s v="นวรัตน์ สวัสนะที"/>
    <m/>
    <s v="หญิง"/>
    <n v="14"/>
    <n v="7"/>
    <s v="ไม่ทราบอาชีพ/ในปกครอง"/>
    <s v="189"/>
    <x v="8"/>
    <x v="17"/>
    <x v="14"/>
    <x v="3"/>
    <m/>
    <d v="2024-04-13T00:00:00"/>
    <d v="2024-04-17T00:00:00"/>
    <m/>
    <d v="2024-01-06T00:00:00"/>
    <x v="1"/>
    <n v="15"/>
  </r>
  <r>
    <n v="9148"/>
    <s v="66.Dengue fever"/>
    <s v="เพียงขวัญ ศรีชนะ"/>
    <m/>
    <s v="หญิง"/>
    <n v="10"/>
    <n v="9"/>
    <s v="นักเรียน"/>
    <s v="113"/>
    <x v="17"/>
    <x v="31"/>
    <x v="14"/>
    <x v="3"/>
    <m/>
    <d v="2024-04-18T00:00:00"/>
    <d v="2024-04-18T00:00:00"/>
    <m/>
    <d v="2024-01-06T00:00:00"/>
    <x v="1"/>
    <n v="15"/>
  </r>
  <r>
    <n v="10016"/>
    <s v="66.Dengue fever"/>
    <s v="กมลชนก กะตะโท"/>
    <m/>
    <s v="หญิง"/>
    <n v="9"/>
    <n v="6"/>
    <s v="ไม่ทราบอาชีพ/ในปกครอง"/>
    <s v="147"/>
    <x v="13"/>
    <x v="163"/>
    <x v="94"/>
    <x v="8"/>
    <m/>
    <d v="2024-04-27T00:00:00"/>
    <d v="2024-04-27T00:00:00"/>
    <m/>
    <d v="2024-01-06T00:00:00"/>
    <x v="4"/>
    <n v="17"/>
  </r>
  <r>
    <n v="9206"/>
    <s v="66.Dengue fever"/>
    <s v="ชานน จันทร์มณี"/>
    <m/>
    <s v="ชาย"/>
    <n v="14"/>
    <n v="7"/>
    <s v="นักเรียน"/>
    <s v="63"/>
    <x v="0"/>
    <x v="11"/>
    <x v="10"/>
    <x v="7"/>
    <m/>
    <d v="2024-04-19T00:00:00"/>
    <d v="2024-04-19T00:00:00"/>
    <m/>
    <d v="2024-01-06T00:00:00"/>
    <x v="1"/>
    <n v="15"/>
  </r>
  <r>
    <n v="9092"/>
    <s v="66.Dengue fever"/>
    <s v="ชลดา บุญชัยมาตย์"/>
    <m/>
    <s v="หญิง"/>
    <n v="58"/>
    <n v="8"/>
    <s v="รับจ้าง,กรรมกร"/>
    <s v="159"/>
    <x v="2"/>
    <x v="164"/>
    <x v="95"/>
    <x v="16"/>
    <m/>
    <d v="2024-04-11T00:00:00"/>
    <d v="2024-04-11T00:00:00"/>
    <m/>
    <d v="2024-01-06T00:00:00"/>
    <x v="3"/>
    <n v="14"/>
  </r>
  <r>
    <n v="9339"/>
    <s v="66.Dengue fever"/>
    <s v="เทียนแก้ว ปีไธสง"/>
    <m/>
    <s v="หญิง"/>
    <n v="21"/>
    <n v="5"/>
    <s v="รับจ้าง,กรรมกร"/>
    <s v="95"/>
    <x v="7"/>
    <x v="66"/>
    <x v="42"/>
    <x v="13"/>
    <m/>
    <d v="2024-04-18T00:00:00"/>
    <d v="2024-04-21T00:00:00"/>
    <m/>
    <d v="2024-01-06T00:00:00"/>
    <x v="11"/>
    <n v="15"/>
  </r>
  <r>
    <n v="9358"/>
    <s v="66.Dengue fever"/>
    <s v="ชลดา แสงสว่าง"/>
    <m/>
    <s v="หญิง"/>
    <n v="36"/>
    <n v="8"/>
    <s v="รับจ้าง,กรรมกร"/>
    <s v="121"/>
    <x v="13"/>
    <x v="165"/>
    <x v="22"/>
    <x v="13"/>
    <m/>
    <d v="2024-04-18T00:00:00"/>
    <d v="2024-04-21T00:00:00"/>
    <m/>
    <d v="2024-01-06T00:00:00"/>
    <x v="11"/>
    <n v="15"/>
  </r>
  <r>
    <n v="9429"/>
    <s v="66.Dengue fever"/>
    <s v="ทิพวรรณ หนองขุ่นสาร"/>
    <m/>
    <s v="หญิง"/>
    <n v="25"/>
    <n v="0"/>
    <s v="เกษตร"/>
    <s v="187"/>
    <x v="1"/>
    <x v="3"/>
    <x v="3"/>
    <x v="3"/>
    <m/>
    <d v="2024-04-17T00:00:00"/>
    <d v="2024-04-20T00:00:00"/>
    <m/>
    <d v="2024-01-06T00:00:00"/>
    <x v="11"/>
    <n v="15"/>
  </r>
  <r>
    <n v="9619"/>
    <s v="66.Dengue fever"/>
    <s v="ปัญญาภา มงคลแก่นทราย"/>
    <m/>
    <s v="หญิง"/>
    <n v="7"/>
    <n v="10"/>
    <s v="นักเรียน"/>
    <s v="45"/>
    <x v="9"/>
    <x v="166"/>
    <x v="18"/>
    <x v="14"/>
    <m/>
    <d v="2024-04-18T00:00:00"/>
    <d v="2024-04-21T00:00:00"/>
    <m/>
    <d v="2024-01-06T00:00:00"/>
    <x v="11"/>
    <n v="15"/>
  </r>
  <r>
    <n v="9703"/>
    <s v="66.Dengue fever"/>
    <s v="ชยันต์ มะณี"/>
    <m/>
    <s v="ชาย"/>
    <n v="11"/>
    <n v="10"/>
    <s v="นักเรียน"/>
    <s v="68"/>
    <x v="13"/>
    <x v="165"/>
    <x v="22"/>
    <x v="13"/>
    <m/>
    <d v="2024-04-21T00:00:00"/>
    <d v="2024-04-25T00:00:00"/>
    <m/>
    <d v="2024-01-06T00:00:00"/>
    <x v="11"/>
    <n v="16"/>
  </r>
  <r>
    <n v="14762"/>
    <s v="66.Dengue fever"/>
    <s v="ปฐพี ศรีแก้ว"/>
    <m/>
    <s v="ชาย"/>
    <n v="14"/>
    <n v="1"/>
    <s v="ไม่ทราบอาชีพ/ในปกครอง"/>
    <s v="101"/>
    <x v="0"/>
    <x v="167"/>
    <x v="96"/>
    <x v="18"/>
    <m/>
    <d v="2024-05-25T00:00:00"/>
    <d v="2024-05-29T00:00:00"/>
    <m/>
    <d v="2024-01-06T00:00:00"/>
    <x v="25"/>
    <n v="21"/>
  </r>
  <r>
    <n v="9156"/>
    <s v="66.Dengue fever"/>
    <s v="ธีรพล ผักขเชด"/>
    <m/>
    <s v="ชาย"/>
    <n v="12"/>
    <n v="9"/>
    <s v="ไม่ทราบอาชีพ/ในปกครอง"/>
    <s v="87"/>
    <x v="3"/>
    <x v="16"/>
    <x v="10"/>
    <x v="7"/>
    <m/>
    <d v="2024-04-13T00:00:00"/>
    <d v="2024-04-15T00:00:00"/>
    <m/>
    <d v="2024-01-06T00:00:00"/>
    <x v="1"/>
    <n v="15"/>
  </r>
  <r>
    <n v="8664"/>
    <s v="66.Dengue fever"/>
    <s v="ธนศร พลเยี่ยม"/>
    <m/>
    <s v="ชาย"/>
    <n v="11"/>
    <n v="7"/>
    <s v="นักเรียน"/>
    <s v="57"/>
    <x v="8"/>
    <x v="28"/>
    <x v="22"/>
    <x v="13"/>
    <m/>
    <d v="2024-04-05T00:00:00"/>
    <d v="2024-04-10T00:00:00"/>
    <m/>
    <d v="2024-01-06T00:00:00"/>
    <x v="3"/>
    <n v="13"/>
  </r>
  <r>
    <n v="8138"/>
    <s v="66.Dengue fever"/>
    <s v="ชนัญญา พูลดำริห์"/>
    <m/>
    <s v="หญิง"/>
    <n v="16"/>
    <n v="11"/>
    <s v="ไม่ทราบอาชีพ/ในปกครอง"/>
    <s v="41"/>
    <x v="11"/>
    <x v="32"/>
    <x v="7"/>
    <x v="0"/>
    <m/>
    <d v="2024-03-28T00:00:00"/>
    <d v="2024-04-02T00:00:00"/>
    <m/>
    <d v="2024-01-06T00:00:00"/>
    <x v="16"/>
    <n v="12"/>
  </r>
  <r>
    <n v="8350"/>
    <s v="66.Dengue fever"/>
    <s v="อภิชญานันท์ พรจิรวัฒน์"/>
    <m/>
    <s v="หญิง"/>
    <n v="14"/>
    <n v="5"/>
    <s v="นักเรียน"/>
    <s v="9"/>
    <x v="7"/>
    <x v="168"/>
    <x v="22"/>
    <x v="13"/>
    <m/>
    <d v="2024-04-02T00:00:00"/>
    <d v="2024-04-05T00:00:00"/>
    <m/>
    <d v="2024-01-06T00:00:00"/>
    <x v="16"/>
    <n v="13"/>
  </r>
  <r>
    <n v="8422"/>
    <s v="66.Dengue fever"/>
    <s v="ชานนท์ ทิพศาลา"/>
    <m/>
    <s v="ชาย"/>
    <n v="17"/>
    <n v="8"/>
    <s v="รับจ้าง,กรรมกร"/>
    <s v="68"/>
    <x v="13"/>
    <x v="165"/>
    <x v="22"/>
    <x v="13"/>
    <m/>
    <d v="2024-03-31T00:00:00"/>
    <d v="2024-04-07T00:00:00"/>
    <m/>
    <d v="2024-01-06T00:00:00"/>
    <x v="3"/>
    <n v="13"/>
  </r>
  <r>
    <n v="8423"/>
    <s v="66.Dengue fever"/>
    <s v="กมลทิพย์ แสงจันดา"/>
    <m/>
    <s v="หญิง"/>
    <n v="18"/>
    <n v="1"/>
    <s v="นักเรียน"/>
    <s v="96"/>
    <x v="8"/>
    <x v="28"/>
    <x v="22"/>
    <x v="13"/>
    <m/>
    <d v="2024-04-06T00:00:00"/>
    <d v="2024-04-07T00:00:00"/>
    <m/>
    <d v="2024-01-06T00:00:00"/>
    <x v="3"/>
    <n v="14"/>
  </r>
  <r>
    <n v="8518"/>
    <s v="66.Dengue fever"/>
    <s v="อาทิชา อนันตภูมิ"/>
    <m/>
    <s v="หญิง"/>
    <n v="29"/>
    <n v="8"/>
    <s v="รับจ้าง,กรรมกร"/>
    <s v="67"/>
    <x v="8"/>
    <x v="28"/>
    <x v="22"/>
    <x v="13"/>
    <m/>
    <d v="2024-04-07T00:00:00"/>
    <d v="2024-04-09T00:00:00"/>
    <m/>
    <d v="2024-01-06T00:00:00"/>
    <x v="3"/>
    <n v="14"/>
  </r>
  <r>
    <n v="8585"/>
    <s v="66.Dengue fever"/>
    <s v="GEZINUS WILLEM ALBERT KLEIN VELDINK"/>
    <m/>
    <s v="ชาย"/>
    <n v="58"/>
    <n v="2"/>
    <s v="ไม่ทราบอาชีพ/ในปกครอง"/>
    <s v="40"/>
    <x v="2"/>
    <x v="51"/>
    <x v="1"/>
    <x v="1"/>
    <m/>
    <d v="2024-03-30T00:00:00"/>
    <d v="2024-04-01T00:00:00"/>
    <m/>
    <d v="2024-01-06T00:00:00"/>
    <x v="16"/>
    <n v="13"/>
  </r>
  <r>
    <n v="9094"/>
    <s v="66.Dengue fever"/>
    <s v="ศิลป์สุรสีห์ ปิยะรัตน์"/>
    <m/>
    <s v="ชาย"/>
    <n v="29"/>
    <n v="2"/>
    <s v="อื่นๆ"/>
    <s v="2"/>
    <x v="11"/>
    <x v="32"/>
    <x v="7"/>
    <x v="0"/>
    <m/>
    <d v="2024-04-03T00:00:00"/>
    <d v="2024-04-05T00:00:00"/>
    <m/>
    <d v="2024-01-06T00:00:00"/>
    <x v="16"/>
    <n v="13"/>
  </r>
  <r>
    <n v="8660"/>
    <s v="66.Dengue fever"/>
    <s v="ประดิษ วะลัยใจ"/>
    <m/>
    <s v="ชาย"/>
    <n v="46"/>
    <n v="2"/>
    <s v="เกษตร"/>
    <s v="16"/>
    <x v="1"/>
    <x v="3"/>
    <x v="3"/>
    <x v="3"/>
    <m/>
    <d v="2024-04-05T00:00:00"/>
    <d v="2024-04-10T00:00:00"/>
    <m/>
    <d v="2024-01-06T00:00:00"/>
    <x v="3"/>
    <n v="13"/>
  </r>
  <r>
    <n v="293"/>
    <s v="66.Dengue fever"/>
    <s v="ณภัทร อาจเดช"/>
    <m/>
    <s v="ชาย"/>
    <n v="7"/>
    <n v="5"/>
    <s v="ไม่ทราบอาชีพ/ในปกครอง"/>
    <s v="39"/>
    <x v="13"/>
    <x v="169"/>
    <x v="82"/>
    <x v="16"/>
    <m/>
    <d v="2024-01-12T00:00:00"/>
    <d v="2024-01-12T00:00:00"/>
    <m/>
    <d v="2024-01-06T00:00:00"/>
    <x v="20"/>
    <n v="1"/>
  </r>
  <r>
    <n v="8665"/>
    <s v="66.Dengue fever"/>
    <s v="ปกรณ์ธรรม พลเยี่ยม"/>
    <m/>
    <s v="ชาย"/>
    <n v="11"/>
    <n v="7"/>
    <s v="ไม่ทราบอาชีพ/ในปกครอง"/>
    <s v="57"/>
    <x v="8"/>
    <x v="28"/>
    <x v="22"/>
    <x v="13"/>
    <m/>
    <d v="2024-04-08T00:00:00"/>
    <d v="2024-04-11T00:00:00"/>
    <m/>
    <d v="2024-01-06T00:00:00"/>
    <x v="3"/>
    <n v="14"/>
  </r>
  <r>
    <n v="8711"/>
    <s v="66.Dengue fever"/>
    <s v="ศิริกัญญา ทิพอาจ"/>
    <m/>
    <s v="หญิง"/>
    <n v="10"/>
    <n v="5"/>
    <s v="ไม่ทราบอาชีพ/ในปกครอง"/>
    <s v="19"/>
    <x v="13"/>
    <x v="165"/>
    <x v="22"/>
    <x v="13"/>
    <m/>
    <d v="2024-04-08T00:00:00"/>
    <d v="2024-04-12T00:00:00"/>
    <m/>
    <d v="2024-01-06T00:00:00"/>
    <x v="3"/>
    <n v="14"/>
  </r>
  <r>
    <n v="8833"/>
    <s v="66.Dengue fever"/>
    <s v="เมธี แซ่เตีย"/>
    <m/>
    <s v="ชาย"/>
    <n v="14"/>
    <n v="1"/>
    <s v="นักเรียน"/>
    <s v="3"/>
    <x v="13"/>
    <x v="165"/>
    <x v="22"/>
    <x v="13"/>
    <m/>
    <d v="2024-04-13T00:00:00"/>
    <d v="2024-04-15T00:00:00"/>
    <m/>
    <d v="2024-01-06T00:00:00"/>
    <x v="1"/>
    <n v="15"/>
  </r>
  <r>
    <n v="8909"/>
    <s v="66.Dengue fever"/>
    <s v="วริศยา เฟื่องขจร"/>
    <m/>
    <s v="หญิง"/>
    <n v="13"/>
    <n v="7"/>
    <s v="งานบ้าน"/>
    <s v="147"/>
    <x v="8"/>
    <x v="17"/>
    <x v="14"/>
    <x v="3"/>
    <m/>
    <d v="2024-04-12T00:00:00"/>
    <d v="2024-04-12T00:00:00"/>
    <m/>
    <d v="2024-01-06T00:00:00"/>
    <x v="3"/>
    <n v="14"/>
  </r>
  <r>
    <n v="8912"/>
    <s v="66.Dengue fever"/>
    <s v="ศิริขวัญ โอชาผล"/>
    <m/>
    <s v="หญิง"/>
    <n v="30"/>
    <n v="8"/>
    <s v="ไม่ทราบอาชีพ/ในปกครอง"/>
    <s v="251"/>
    <x v="16"/>
    <x v="170"/>
    <x v="14"/>
    <x v="3"/>
    <m/>
    <d v="2024-04-16T00:00:00"/>
    <d v="2024-04-16T00:00:00"/>
    <m/>
    <d v="2024-01-06T00:00:00"/>
    <x v="1"/>
    <n v="15"/>
  </r>
  <r>
    <n v="10101"/>
    <s v="66.Dengue fever"/>
    <s v="ภานุเดช โพโสลี"/>
    <m/>
    <s v="ชาย"/>
    <n v="24"/>
    <n v="8"/>
    <s v="นักเรียน"/>
    <s v="9/1"/>
    <x v="2"/>
    <x v="171"/>
    <x v="60"/>
    <x v="11"/>
    <m/>
    <d v="2024-04-25T00:00:00"/>
    <d v="2024-04-29T00:00:00"/>
    <m/>
    <d v="2024-01-06T00:00:00"/>
    <x v="4"/>
    <n v="16"/>
  </r>
  <r>
    <n v="12247"/>
    <s v="66.Dengue fever"/>
    <s v="ปรีชา หงษ์ทอง"/>
    <m/>
    <s v="ชาย"/>
    <n v="34"/>
    <n v="2"/>
    <s v="ไม่ทราบอาชีพ/ในปกครอง"/>
    <s v="78"/>
    <x v="3"/>
    <x v="4"/>
    <x v="4"/>
    <x v="4"/>
    <m/>
    <d v="2024-05-08T00:00:00"/>
    <d v="2024-05-14T00:00:00"/>
    <m/>
    <d v="2024-01-06T00:00:00"/>
    <x v="9"/>
    <n v="18"/>
  </r>
  <r>
    <n v="11480"/>
    <s v="66.Dengue fever"/>
    <s v="ทักษ์ดนัย สหัสนา"/>
    <m/>
    <s v="ชาย"/>
    <n v="16"/>
    <n v="10"/>
    <s v="นักเรียน"/>
    <s v="115"/>
    <x v="0"/>
    <x v="133"/>
    <x v="75"/>
    <x v="5"/>
    <m/>
    <d v="2024-05-10T00:00:00"/>
    <d v="2024-05-10T00:00:00"/>
    <m/>
    <d v="2024-01-06T00:00:00"/>
    <x v="18"/>
    <n v="18"/>
  </r>
  <r>
    <n v="11677"/>
    <s v="66.Dengue fever"/>
    <s v="นิธิกร อ่อนพุทธา"/>
    <m/>
    <s v="ชาย"/>
    <n v="8"/>
    <n v="2"/>
    <s v="นักเรียน"/>
    <s v="158"/>
    <x v="16"/>
    <x v="170"/>
    <x v="14"/>
    <x v="3"/>
    <m/>
    <d v="2024-05-11T00:00:00"/>
    <d v="2024-05-11T00:00:00"/>
    <m/>
    <d v="2024-01-06T00:00:00"/>
    <x v="9"/>
    <n v="19"/>
  </r>
  <r>
    <n v="11794"/>
    <s v="66.Dengue fever"/>
    <s v="อำนวย สุวรรณวงค์"/>
    <m/>
    <s v="ชาย"/>
    <n v="52"/>
    <n v="4"/>
    <s v="เกษตร"/>
    <s v="23"/>
    <x v="1"/>
    <x v="172"/>
    <x v="48"/>
    <x v="0"/>
    <m/>
    <d v="2024-05-05T00:00:00"/>
    <d v="2024-05-12T00:00:00"/>
    <m/>
    <d v="2024-01-06T00:00:00"/>
    <x v="9"/>
    <n v="18"/>
  </r>
  <r>
    <n v="11895"/>
    <s v="66.Dengue fever"/>
    <s v="ภูริทัต แก้วเรือง"/>
    <m/>
    <s v="ชาย"/>
    <n v="6"/>
    <n v="3"/>
    <s v="นักเรียน"/>
    <s v="73/1"/>
    <x v="9"/>
    <x v="166"/>
    <x v="18"/>
    <x v="14"/>
    <m/>
    <d v="2024-05-10T00:00:00"/>
    <d v="2024-05-13T00:00:00"/>
    <m/>
    <d v="2024-01-06T00:00:00"/>
    <x v="9"/>
    <n v="18"/>
  </r>
  <r>
    <n v="11899"/>
    <s v="66.Dengue fever"/>
    <s v="กิตติโชค ชุมณี"/>
    <m/>
    <s v="ชาย"/>
    <n v="13"/>
    <n v="2"/>
    <s v="นักเรียน"/>
    <s v="3"/>
    <x v="0"/>
    <x v="173"/>
    <x v="3"/>
    <x v="3"/>
    <m/>
    <d v="2024-05-09T00:00:00"/>
    <d v="2024-05-13T00:00:00"/>
    <m/>
    <d v="2024-01-06T00:00:00"/>
    <x v="9"/>
    <n v="18"/>
  </r>
  <r>
    <n v="9929"/>
    <s v="66.Dengue fever"/>
    <s v="ภาวิณี ชอบบุญ"/>
    <m/>
    <s v="หญิง"/>
    <n v="16"/>
    <n v="9"/>
    <s v="นักเรียน"/>
    <s v="33"/>
    <x v="7"/>
    <x v="62"/>
    <x v="39"/>
    <x v="3"/>
    <m/>
    <d v="2024-04-21T00:00:00"/>
    <d v="2024-04-26T00:00:00"/>
    <m/>
    <d v="2024-01-06T00:00:00"/>
    <x v="11"/>
    <n v="16"/>
  </r>
  <r>
    <n v="12070"/>
    <s v="66.Dengue fever"/>
    <s v="วรันธร คำบุดดี"/>
    <m/>
    <s v="หญิง"/>
    <n v="2"/>
    <n v="11"/>
    <s v="ไม่ทราบอาชีพ/ในปกครอง"/>
    <s v="75"/>
    <x v="14"/>
    <x v="174"/>
    <x v="97"/>
    <x v="19"/>
    <m/>
    <d v="2024-05-10T00:00:00"/>
    <d v="2024-05-14T00:00:00"/>
    <m/>
    <d v="2024-01-06T00:00:00"/>
    <x v="9"/>
    <n v="18"/>
  </r>
  <r>
    <n v="11133"/>
    <s v="66.Dengue fever"/>
    <s v="ธีรดา เพชรคีรีสกุล"/>
    <m/>
    <s v="หญิง"/>
    <n v="10"/>
    <n v="2"/>
    <s v="นักเรียน"/>
    <s v="8"/>
    <x v="8"/>
    <x v="28"/>
    <x v="22"/>
    <x v="13"/>
    <m/>
    <d v="2024-05-04T00:00:00"/>
    <d v="2024-05-07T00:00:00"/>
    <m/>
    <d v="2024-01-06T00:00:00"/>
    <x v="18"/>
    <n v="18"/>
  </r>
  <r>
    <n v="12636"/>
    <s v="66.Dengue fever"/>
    <s v="กนกพล  บุตรพรม"/>
    <m/>
    <s v="ชาย"/>
    <n v="2"/>
    <n v="9"/>
    <s v="ไม่ทราบอาชีพ/ในปกครอง"/>
    <s v="59"/>
    <x v="12"/>
    <x v="175"/>
    <x v="47"/>
    <x v="0"/>
    <m/>
    <d v="2024-06-25T00:00:00"/>
    <d v="2024-06-28T00:00:00"/>
    <m/>
    <d v="2024-01-06T00:00:00"/>
    <x v="21"/>
    <n v="25"/>
  </r>
  <r>
    <n v="12836"/>
    <s v="66.Dengue fever"/>
    <s v="พลวริษฐ์ มาดิษฐ์"/>
    <m/>
    <s v="ชาย"/>
    <n v="1"/>
    <n v="1"/>
    <s v="ไม่ทราบอาชีพ/ในปกครอง"/>
    <s v="55"/>
    <x v="9"/>
    <x v="78"/>
    <x v="47"/>
    <x v="0"/>
    <m/>
    <d v="2024-05-21T00:00:00"/>
    <d v="2024-05-23T00:00:00"/>
    <m/>
    <d v="2024-01-06T00:00:00"/>
    <x v="26"/>
    <n v="20"/>
  </r>
  <r>
    <n v="12867"/>
    <s v="66.Dengue fever"/>
    <s v="เคน อำพินธ์"/>
    <m/>
    <s v="ชาย"/>
    <n v="85"/>
    <n v="4"/>
    <s v="เกษตร"/>
    <s v="21"/>
    <x v="3"/>
    <x v="176"/>
    <x v="93"/>
    <x v="11"/>
    <m/>
    <d v="2024-05-17T00:00:00"/>
    <d v="2024-05-18T00:00:00"/>
    <m/>
    <d v="2024-01-06T00:00:00"/>
    <x v="26"/>
    <n v="19"/>
  </r>
  <r>
    <n v="13176"/>
    <s v="66.Dengue fever"/>
    <s v="ธนาธร ทิวาพัตร"/>
    <m/>
    <s v="ชาย"/>
    <n v="3"/>
    <n v="9"/>
    <s v="นักเรียน"/>
    <s v="62"/>
    <x v="6"/>
    <x v="40"/>
    <x v="14"/>
    <x v="3"/>
    <m/>
    <d v="2024-05-26T00:00:00"/>
    <d v="2024-05-26T00:00:00"/>
    <m/>
    <d v="2024-01-06T00:00:00"/>
    <x v="25"/>
    <n v="21"/>
  </r>
  <r>
    <n v="13295"/>
    <s v="66.Dengue fever"/>
    <s v="ศิวกร พลอยบุตร"/>
    <m/>
    <s v="ชาย"/>
    <n v="5"/>
    <n v="1"/>
    <s v="ไม่ทราบอาชีพ/ในปกครอง"/>
    <s v="6"/>
    <x v="10"/>
    <x v="18"/>
    <x v="0"/>
    <x v="0"/>
    <m/>
    <d v="2024-05-18T00:00:00"/>
    <d v="2024-05-21T00:00:00"/>
    <m/>
    <d v="2024-01-06T00:00:00"/>
    <x v="26"/>
    <n v="20"/>
  </r>
  <r>
    <n v="11904"/>
    <s v="66.Dengue fever"/>
    <s v="กนกพิชญ์ เนตรวงษ์"/>
    <m/>
    <s v="หญิง"/>
    <n v="9"/>
    <n v="9"/>
    <s v="ไม่ทราบอาชีพ/ในปกครอง"/>
    <s v="139"/>
    <x v="0"/>
    <x v="122"/>
    <x v="58"/>
    <x v="5"/>
    <m/>
    <d v="2024-05-14T00:00:00"/>
    <d v="2024-05-14T00:00:00"/>
    <m/>
    <d v="2024-01-06T00:00:00"/>
    <x v="9"/>
    <n v="19"/>
  </r>
  <r>
    <n v="10360"/>
    <s v="66.Dengue fever"/>
    <s v="สราวุฒ อบอุ่น"/>
    <m/>
    <s v="ชาย"/>
    <n v="14"/>
    <n v="10"/>
    <s v="ไม่ทราบอาชีพ/ในปกครอง"/>
    <s v="28"/>
    <x v="10"/>
    <x v="18"/>
    <x v="0"/>
    <x v="0"/>
    <m/>
    <d v="2024-04-17T00:00:00"/>
    <d v="2024-04-17T00:00:00"/>
    <m/>
    <d v="2024-01-06T00:00:00"/>
    <x v="1"/>
    <n v="15"/>
  </r>
  <r>
    <n v="10182"/>
    <s v="66.Dengue fever"/>
    <s v="ชิษณุพงศ์ ภูมิภาค"/>
    <m/>
    <s v="ชาย"/>
    <n v="10"/>
    <n v="7"/>
    <s v="นักเรียน"/>
    <s v="3"/>
    <x v="8"/>
    <x v="28"/>
    <x v="22"/>
    <x v="13"/>
    <m/>
    <d v="2024-04-26T00:00:00"/>
    <d v="2024-04-29T00:00:00"/>
    <m/>
    <d v="2024-01-06T00:00:00"/>
    <x v="4"/>
    <n v="16"/>
  </r>
  <r>
    <n v="10209"/>
    <s v="66.Dengue fever"/>
    <s v="อติวิชญ์ ประมวลรัมย์"/>
    <m/>
    <s v="ชาย"/>
    <n v="11"/>
    <n v="3"/>
    <s v="ไม่ทราบอาชีพ/ในปกครอง"/>
    <s v="89"/>
    <x v="1"/>
    <x v="1"/>
    <x v="1"/>
    <x v="1"/>
    <m/>
    <d v="2024-04-21T00:00:00"/>
    <d v="2024-04-24T00:00:00"/>
    <m/>
    <d v="2024-01-06T00:00:00"/>
    <x v="11"/>
    <n v="16"/>
  </r>
  <r>
    <n v="10336"/>
    <s v="66.Dengue fever"/>
    <s v="จิรภัทร ศรศาสตร์"/>
    <m/>
    <s v="ชาย"/>
    <n v="10"/>
    <n v="11"/>
    <s v="ไม่ทราบอาชีพ/ในปกครอง"/>
    <s v="225"/>
    <x v="11"/>
    <x v="45"/>
    <x v="0"/>
    <x v="0"/>
    <m/>
    <d v="2024-04-13T00:00:00"/>
    <d v="2024-04-18T00:00:00"/>
    <m/>
    <d v="2024-01-06T00:00:00"/>
    <x v="1"/>
    <n v="15"/>
  </r>
  <r>
    <n v="10339"/>
    <s v="66.Dengue fever"/>
    <s v="ศราวิน สุขแสวง"/>
    <m/>
    <s v="ชาย"/>
    <n v="11"/>
    <n v="10"/>
    <s v="ไม่ทราบอาชีพ/ในปกครอง"/>
    <s v="77"/>
    <x v="10"/>
    <x v="18"/>
    <x v="0"/>
    <x v="0"/>
    <m/>
    <d v="2024-04-17T00:00:00"/>
    <d v="2024-04-22T00:00:00"/>
    <m/>
    <d v="2024-01-06T00:00:00"/>
    <x v="11"/>
    <n v="15"/>
  </r>
  <r>
    <n v="10343"/>
    <s v="66.Dengue fever"/>
    <s v="ระดม สุขแสวง"/>
    <m/>
    <s v="ชาย"/>
    <n v="50"/>
    <n v="2"/>
    <s v="อื่นๆ"/>
    <s v="77"/>
    <x v="10"/>
    <x v="18"/>
    <x v="0"/>
    <x v="0"/>
    <m/>
    <d v="2024-04-21T00:00:00"/>
    <d v="2024-04-24T00:00:00"/>
    <m/>
    <d v="2024-01-06T00:00:00"/>
    <x v="11"/>
    <n v="16"/>
  </r>
  <r>
    <n v="10344"/>
    <s v="66.Dengue fever"/>
    <s v="วิชุดา แก้วสมบัติ"/>
    <m/>
    <s v="หญิง"/>
    <n v="18"/>
    <n v="1"/>
    <s v="ไม่ทราบอาชีพ/ในปกครอง"/>
    <s v="120"/>
    <x v="14"/>
    <x v="177"/>
    <x v="98"/>
    <x v="0"/>
    <m/>
    <d v="2024-04-22T00:00:00"/>
    <d v="2024-04-25T00:00:00"/>
    <m/>
    <d v="2024-01-06T00:00:00"/>
    <x v="11"/>
    <n v="16"/>
  </r>
  <r>
    <n v="11290"/>
    <s v="66.Dengue fever"/>
    <s v="สุรวุฒิ โคตุเคน"/>
    <m/>
    <s v="ชาย"/>
    <n v="20"/>
    <n v="9"/>
    <s v="นักเรียน"/>
    <s v="111"/>
    <x v="13"/>
    <x v="165"/>
    <x v="22"/>
    <x v="13"/>
    <m/>
    <d v="2024-05-02T00:00:00"/>
    <d v="2024-05-05T00:00:00"/>
    <m/>
    <d v="2024-01-06T00:00:00"/>
    <x v="18"/>
    <n v="17"/>
  </r>
  <r>
    <n v="10347"/>
    <s v="66.Dengue fever"/>
    <s v="ณัฎฐา สุขแสวง"/>
    <m/>
    <s v="หญิง"/>
    <n v="14"/>
    <n v="8"/>
    <s v="ไม่ทราบอาชีพ/ในปกครอง"/>
    <s v="77"/>
    <x v="10"/>
    <x v="18"/>
    <x v="0"/>
    <x v="0"/>
    <m/>
    <d v="2024-04-19T00:00:00"/>
    <d v="2024-04-22T00:00:00"/>
    <m/>
    <d v="2024-01-06T00:00:00"/>
    <x v="11"/>
    <n v="15"/>
  </r>
  <r>
    <n v="11265"/>
    <s v="66.Dengue fever"/>
    <s v="ฐิติคุณ สุนทรโชติ"/>
    <m/>
    <s v="ชาย"/>
    <n v="13"/>
    <n v="9"/>
    <s v="นักเรียน"/>
    <s v="9"/>
    <x v="13"/>
    <x v="178"/>
    <x v="18"/>
    <x v="14"/>
    <m/>
    <d v="2024-04-26T00:00:00"/>
    <d v="2024-05-01T00:00:00"/>
    <m/>
    <d v="2024-01-06T00:00:00"/>
    <x v="4"/>
    <n v="16"/>
  </r>
  <r>
    <n v="10369"/>
    <s v="66.Dengue fever"/>
    <s v="ชลธิชา ใจตรง"/>
    <m/>
    <s v="หญิง"/>
    <n v="13"/>
    <n v="4"/>
    <s v="ไม่ทราบอาชีพ/ในปกครอง"/>
    <s v="376"/>
    <x v="11"/>
    <x v="45"/>
    <x v="0"/>
    <x v="0"/>
    <m/>
    <d v="2024-04-17T00:00:00"/>
    <d v="2024-04-17T00:00:00"/>
    <m/>
    <d v="2024-01-06T00:00:00"/>
    <x v="1"/>
    <n v="15"/>
  </r>
  <r>
    <n v="10417"/>
    <s v="66.Dengue fever"/>
    <s v="ธีรภัทร์ เพชรคีรีสกุล"/>
    <m/>
    <s v="ชาย"/>
    <n v="14"/>
    <n v="8"/>
    <s v="นักเรียน"/>
    <s v="8"/>
    <x v="8"/>
    <x v="28"/>
    <x v="22"/>
    <x v="13"/>
    <m/>
    <d v="2024-04-27T00:00:00"/>
    <d v="2024-05-01T00:00:00"/>
    <m/>
    <d v="2024-01-06T00:00:00"/>
    <x v="4"/>
    <n v="17"/>
  </r>
  <r>
    <n v="10613"/>
    <s v="66.Dengue fever"/>
    <s v="นฤบดินทร์   บุตรสาสินธุ์"/>
    <m/>
    <s v="ชาย"/>
    <n v="6"/>
    <n v="4"/>
    <s v="ไม่ทราบอาชีพ/ในปกครอง"/>
    <s v="64"/>
    <x v="2"/>
    <x v="179"/>
    <x v="82"/>
    <x v="16"/>
    <m/>
    <d v="2024-04-27T00:00:00"/>
    <d v="2024-04-27T00:00:00"/>
    <m/>
    <d v="2024-01-06T00:00:00"/>
    <x v="4"/>
    <n v="17"/>
  </r>
  <r>
    <n v="10896"/>
    <s v="66.Dengue fever"/>
    <s v="ณริศรา สมสา"/>
    <m/>
    <s v="หญิง"/>
    <n v="21"/>
    <n v="1"/>
    <s v="นักเรียน"/>
    <s v="102"/>
    <x v="8"/>
    <x v="28"/>
    <x v="22"/>
    <x v="13"/>
    <m/>
    <d v="2024-05-01T00:00:00"/>
    <d v="2024-05-05T00:00:00"/>
    <m/>
    <d v="2024-01-06T00:00:00"/>
    <x v="18"/>
    <n v="17"/>
  </r>
  <r>
    <n v="10971"/>
    <s v="66.Dengue fever"/>
    <s v="นฤเบศร์ หงษ์ลอยลม"/>
    <m/>
    <s v="ชาย"/>
    <n v="19"/>
    <n v="11"/>
    <s v="นักเรียน"/>
    <s v="59"/>
    <x v="5"/>
    <x v="180"/>
    <x v="83"/>
    <x v="18"/>
    <m/>
    <d v="2024-05-01T00:00:00"/>
    <d v="2024-05-01T00:00:00"/>
    <m/>
    <d v="2024-01-06T00:00:00"/>
    <x v="4"/>
    <n v="17"/>
  </r>
  <r>
    <n v="8135"/>
    <s v="66.Dengue fever"/>
    <s v="นิจฐากร ช่างแกะ"/>
    <m/>
    <s v="หญิง"/>
    <n v="10"/>
    <n v="2"/>
    <s v="ไม่ทราบอาชีพ/ในปกครอง"/>
    <s v="92"/>
    <x v="11"/>
    <x v="32"/>
    <x v="7"/>
    <x v="0"/>
    <m/>
    <d v="2024-03-31T00:00:00"/>
    <d v="2024-03-31T00:00:00"/>
    <m/>
    <d v="2024-01-06T00:00:00"/>
    <x v="16"/>
    <n v="13"/>
  </r>
  <r>
    <n v="10345"/>
    <s v="66.Dengue fever"/>
    <s v="หนึ่งฤทัย สินเนือง"/>
    <m/>
    <s v="หญิง"/>
    <n v="31"/>
    <n v="4"/>
    <s v="อื่นๆ"/>
    <s v="4"/>
    <x v="11"/>
    <x v="32"/>
    <x v="7"/>
    <x v="0"/>
    <m/>
    <d v="2024-04-19T00:00:00"/>
    <d v="2024-04-22T00:00:00"/>
    <m/>
    <d v="2024-01-06T00:00:00"/>
    <x v="1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E31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14"/>
        <item x="1"/>
        <item sd="0" x="11"/>
        <item sd="0" x="0"/>
        <item sd="0" x="13"/>
        <item x="8"/>
        <item x="2"/>
        <item x="3"/>
        <item x="7"/>
        <item x="5"/>
        <item x="15"/>
        <item x="6"/>
        <item sd="0" x="17"/>
        <item x="9"/>
        <item x="12"/>
        <item sd="0" x="16"/>
        <item sd="0" x="10"/>
        <item sd="0" x="18"/>
        <item x="20"/>
        <item sd="0" x="4"/>
        <item sd="0" x="19"/>
        <item t="default"/>
      </items>
    </pivotField>
    <pivotField axis="axisRow" compact="0" outline="0" subtotalTop="0" showAll="0" includeNewItemsInFilter="1" sortType="ascending">
      <items count="182">
        <item x="3"/>
        <item x="7"/>
        <item x="20"/>
        <item x="38"/>
        <item x="43"/>
        <item x="127"/>
        <item x="30"/>
        <item x="101"/>
        <item x="102"/>
        <item x="55"/>
        <item x="166"/>
        <item x="131"/>
        <item x="80"/>
        <item x="162"/>
        <item x="65"/>
        <item x="46"/>
        <item x="114"/>
        <item x="11"/>
        <item x="37"/>
        <item x="54"/>
        <item x="91"/>
        <item x="122"/>
        <item x="0"/>
        <item x="45"/>
        <item x="115"/>
        <item x="163"/>
        <item x="41"/>
        <item x="48"/>
        <item x="148"/>
        <item x="125"/>
        <item x="56"/>
        <item x="113"/>
        <item x="151"/>
        <item x="83"/>
        <item x="155"/>
        <item x="86"/>
        <item x="116"/>
        <item x="111"/>
        <item x="173"/>
        <item x="95"/>
        <item x="68"/>
        <item x="5"/>
        <item x="128"/>
        <item x="29"/>
        <item x="143"/>
        <item x="94"/>
        <item x="121"/>
        <item x="75"/>
        <item x="33"/>
        <item x="77"/>
        <item x="139"/>
        <item x="14"/>
        <item x="171"/>
        <item x="8"/>
        <item x="78"/>
        <item x="73"/>
        <item x="109"/>
        <item x="145"/>
        <item x="156"/>
        <item x="134"/>
        <item x="60"/>
        <item x="178"/>
        <item x="108"/>
        <item x="88"/>
        <item x="146"/>
        <item x="138"/>
        <item x="100"/>
        <item x="82"/>
        <item x="175"/>
        <item x="87"/>
        <item x="9"/>
        <item x="89"/>
        <item x="168"/>
        <item x="176"/>
        <item x="64"/>
        <item x="28"/>
        <item x="103"/>
        <item x="12"/>
        <item x="157"/>
        <item x="27"/>
        <item x="66"/>
        <item x="120"/>
        <item x="22"/>
        <item x="170"/>
        <item x="71"/>
        <item x="26"/>
        <item x="124"/>
        <item x="23"/>
        <item x="164"/>
        <item x="179"/>
        <item x="31"/>
        <item x="62"/>
        <item x="126"/>
        <item x="1"/>
        <item x="177"/>
        <item x="19"/>
        <item x="129"/>
        <item x="105"/>
        <item x="133"/>
        <item x="67"/>
        <item x="106"/>
        <item x="52"/>
        <item x="79"/>
        <item x="158"/>
        <item x="169"/>
        <item x="160"/>
        <item x="180"/>
        <item x="165"/>
        <item x="50"/>
        <item x="39"/>
        <item x="132"/>
        <item x="117"/>
        <item x="42"/>
        <item x="10"/>
        <item x="61"/>
        <item x="172"/>
        <item x="51"/>
        <item x="144"/>
        <item x="123"/>
        <item x="104"/>
        <item x="118"/>
        <item x="59"/>
        <item x="84"/>
        <item x="72"/>
        <item x="136"/>
        <item x="53"/>
        <item x="154"/>
        <item x="21"/>
        <item x="18"/>
        <item x="74"/>
        <item x="112"/>
        <item x="25"/>
        <item x="92"/>
        <item x="137"/>
        <item x="140"/>
        <item x="96"/>
        <item x="150"/>
        <item x="63"/>
        <item x="2"/>
        <item x="98"/>
        <item x="107"/>
        <item x="34"/>
        <item x="24"/>
        <item x="32"/>
        <item x="153"/>
        <item x="57"/>
        <item x="35"/>
        <item x="16"/>
        <item x="161"/>
        <item x="6"/>
        <item x="85"/>
        <item x="147"/>
        <item x="81"/>
        <item x="58"/>
        <item x="159"/>
        <item x="47"/>
        <item x="17"/>
        <item x="97"/>
        <item x="149"/>
        <item x="135"/>
        <item x="130"/>
        <item x="13"/>
        <item x="15"/>
        <item x="4"/>
        <item x="142"/>
        <item x="174"/>
        <item x="36"/>
        <item x="152"/>
        <item x="44"/>
        <item x="141"/>
        <item x="76"/>
        <item x="70"/>
        <item x="49"/>
        <item x="167"/>
        <item x="99"/>
        <item x="69"/>
        <item x="90"/>
        <item x="110"/>
        <item x="40"/>
        <item x="119"/>
        <item x="93"/>
        <item t="default"/>
      </items>
    </pivotField>
    <pivotField axis="axisRow" compact="0" outline="0" subtotalTop="0" showAll="0" includeNewItemsInFilter="1" sortType="descending">
      <items count="100">
        <item x="18"/>
        <item x="27"/>
        <item x="11"/>
        <item x="24"/>
        <item x="73"/>
        <item x="62"/>
        <item x="81"/>
        <item x="21"/>
        <item x="31"/>
        <item x="88"/>
        <item x="0"/>
        <item x="7"/>
        <item x="6"/>
        <item x="47"/>
        <item x="9"/>
        <item x="48"/>
        <item x="16"/>
        <item x="37"/>
        <item x="25"/>
        <item x="43"/>
        <item x="98"/>
        <item x="87"/>
        <item x="26"/>
        <item x="1"/>
        <item x="2"/>
        <item x="3"/>
        <item x="4"/>
        <item x="5"/>
        <item x="8"/>
        <item x="10"/>
        <item x="12"/>
        <item x="13"/>
        <item x="14"/>
        <item x="15"/>
        <item x="17"/>
        <item x="19"/>
        <item x="20"/>
        <item x="22"/>
        <item x="23"/>
        <item x="28"/>
        <item x="29"/>
        <item x="30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4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89"/>
        <item x="90"/>
        <item x="91"/>
        <item x="92"/>
        <item x="93"/>
        <item x="94"/>
        <item x="95"/>
        <item x="96"/>
        <item x="9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8"/>
        <item x="11"/>
        <item x="15"/>
        <item x="19"/>
        <item x="4"/>
        <item x="9"/>
        <item x="12"/>
        <item x="5"/>
        <item x="16"/>
        <item x="2"/>
        <item x="13"/>
        <item x="7"/>
        <item x="14"/>
        <item x="1"/>
        <item x="17"/>
        <item x="0"/>
        <item x="6"/>
        <item x="3"/>
        <item x="10"/>
        <item x="18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8">
        <item x="23"/>
        <item x="20"/>
        <item x="19"/>
        <item x="15"/>
        <item x="0"/>
        <item x="24"/>
        <item x="7"/>
        <item x="8"/>
        <item x="17"/>
        <item x="14"/>
        <item x="13"/>
        <item x="2"/>
        <item x="12"/>
        <item x="16"/>
        <item x="3"/>
        <item x="1"/>
        <item x="11"/>
        <item x="4"/>
        <item x="18"/>
        <item x="9"/>
        <item x="26"/>
        <item x="25"/>
        <item x="5"/>
        <item x="6"/>
        <item x="10"/>
        <item x="21"/>
        <item x="2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13">
    <i>
      <x/>
      <x v="44"/>
      <x v="7"/>
    </i>
    <i r="2">
      <x v="8"/>
    </i>
    <i r="2">
      <x v="9"/>
    </i>
    <i r="2">
      <x v="149"/>
    </i>
    <i r="2">
      <x v="153"/>
    </i>
    <i t="default" r="1">
      <x v="44"/>
    </i>
    <i r="1">
      <x v="49"/>
      <x v="74"/>
    </i>
    <i t="default" r="1">
      <x v="49"/>
    </i>
    <i r="1">
      <x v="56"/>
      <x v="82"/>
    </i>
    <i t="default" r="1">
      <x v="56"/>
    </i>
    <i r="1">
      <x v="95"/>
      <x v="25"/>
    </i>
    <i t="default" r="1">
      <x v="95"/>
    </i>
    <i r="1">
      <x v="71"/>
      <x v="177"/>
    </i>
    <i t="default" r="1">
      <x v="71"/>
    </i>
    <i r="1">
      <x v="2"/>
      <x v="161"/>
    </i>
    <i t="default" r="1">
      <x v="2"/>
    </i>
    <i r="1">
      <x v="43"/>
      <x v="125"/>
    </i>
    <i t="default" r="1">
      <x v="43"/>
    </i>
    <i r="1">
      <x v="42"/>
      <x v="101"/>
    </i>
    <i t="default" r="1">
      <x v="42"/>
    </i>
    <i t="default">
      <x/>
    </i>
    <i>
      <x v="1"/>
      <x v="33"/>
      <x v="2"/>
    </i>
    <i r="2">
      <x v="36"/>
    </i>
    <i r="2">
      <x v="97"/>
    </i>
    <i r="2">
      <x v="145"/>
    </i>
    <i t="default" r="1">
      <x v="33"/>
    </i>
    <i r="1">
      <x v="41"/>
      <x v="27"/>
    </i>
    <i r="2">
      <x v="155"/>
    </i>
    <i r="2">
      <x v="172"/>
    </i>
    <i t="default" r="1">
      <x v="41"/>
    </i>
    <i r="1">
      <x v="66"/>
      <x v="39"/>
    </i>
    <i r="2">
      <x v="52"/>
    </i>
    <i t="default" r="1">
      <x v="66"/>
    </i>
    <i r="1">
      <x v="22"/>
      <x v="24"/>
    </i>
    <i r="2">
      <x v="166"/>
    </i>
    <i r="2">
      <x v="180"/>
    </i>
    <i t="default" r="1">
      <x v="22"/>
    </i>
    <i r="1">
      <x v="94"/>
      <x v="13"/>
    </i>
    <i r="2">
      <x v="73"/>
    </i>
    <i t="default" r="1">
      <x v="94"/>
    </i>
    <i r="1">
      <x v="62"/>
      <x v="71"/>
    </i>
    <i r="2">
      <x v="111"/>
    </i>
    <i t="default" r="1">
      <x v="62"/>
    </i>
    <i r="1">
      <x v="23"/>
      <x v="140"/>
    </i>
    <i t="default" r="1">
      <x v="23"/>
    </i>
    <i r="1">
      <x v="67"/>
      <x v="139"/>
    </i>
    <i t="default" r="1">
      <x v="67"/>
    </i>
    <i t="default">
      <x v="1"/>
    </i>
    <i>
      <x v="2"/>
      <x v="38"/>
      <x v="43"/>
    </i>
    <i t="default" r="1">
      <x v="38"/>
    </i>
    <i r="1">
      <x v="92"/>
      <x v="105"/>
    </i>
    <i t="default" r="1">
      <x v="92"/>
    </i>
    <i r="1">
      <x v="70"/>
      <x v="56"/>
    </i>
    <i t="default" r="1">
      <x v="70"/>
    </i>
    <i t="default">
      <x v="2"/>
    </i>
    <i>
      <x v="3"/>
      <x v="98"/>
      <x v="165"/>
    </i>
    <i t="default" r="1">
      <x v="98"/>
    </i>
    <i r="1">
      <x v="88"/>
      <x v="32"/>
    </i>
    <i t="default" r="1">
      <x v="88"/>
    </i>
    <i t="default">
      <x v="3"/>
    </i>
    <i>
      <x v="4"/>
      <x v="26"/>
      <x v="112"/>
    </i>
    <i r="2">
      <x v="163"/>
    </i>
    <i t="default" r="1">
      <x v="26"/>
    </i>
    <i r="1">
      <x v="72"/>
      <x v="31"/>
    </i>
    <i r="2">
      <x v="58"/>
    </i>
    <i t="default" r="1">
      <x v="72"/>
    </i>
    <i r="1">
      <x v="35"/>
      <x v="67"/>
    </i>
    <i r="2">
      <x v="117"/>
    </i>
    <i t="default" r="1">
      <x v="35"/>
    </i>
    <i r="1">
      <x v="81"/>
      <x v="159"/>
    </i>
    <i t="default" r="1">
      <x v="81"/>
    </i>
    <i t="default">
      <x v="4"/>
    </i>
    <i>
      <x v="5"/>
      <x v="30"/>
      <x v="162"/>
    </i>
    <i t="default" r="1">
      <x v="30"/>
    </i>
    <i r="1">
      <x v="55"/>
      <x v="43"/>
    </i>
    <i t="default" r="1">
      <x v="55"/>
    </i>
    <i r="1">
      <x v="54"/>
      <x v="170"/>
    </i>
    <i t="default" r="1">
      <x v="54"/>
    </i>
    <i t="default">
      <x v="5"/>
    </i>
    <i>
      <x v="6"/>
      <x v="34"/>
      <x v="87"/>
    </i>
    <i t="default" r="1">
      <x v="34"/>
    </i>
    <i r="1">
      <x v="73"/>
      <x v="81"/>
    </i>
    <i t="default" r="1">
      <x v="73"/>
    </i>
    <i r="1">
      <x v="46"/>
      <x v="121"/>
    </i>
    <i t="default" r="1">
      <x v="46"/>
    </i>
    <i t="default">
      <x v="6"/>
    </i>
    <i>
      <x v="7"/>
      <x v="79"/>
      <x v="98"/>
    </i>
    <i t="default" r="1">
      <x v="79"/>
    </i>
    <i r="1">
      <x v="64"/>
      <x v="20"/>
    </i>
    <i r="2">
      <x v="21"/>
    </i>
    <i r="2">
      <x v="44"/>
    </i>
    <i t="default" r="1">
      <x v="64"/>
    </i>
    <i r="1">
      <x v="27"/>
      <x v="41"/>
    </i>
    <i t="default" r="1">
      <x v="27"/>
    </i>
    <i r="1">
      <x v="50"/>
      <x v="14"/>
    </i>
    <i r="2">
      <x v="77"/>
    </i>
    <i t="default" r="1">
      <x v="50"/>
    </i>
    <i r="1">
      <x v="80"/>
      <x v="59"/>
    </i>
    <i t="default" r="1">
      <x v="80"/>
    </i>
    <i t="default">
      <x v="7"/>
    </i>
    <i>
      <x v="8"/>
      <x v="85"/>
      <x v="64"/>
    </i>
    <i r="2">
      <x v="89"/>
    </i>
    <i r="2">
      <x v="104"/>
    </i>
    <i t="default" r="1">
      <x v="85"/>
    </i>
    <i r="1">
      <x v="57"/>
      <x v="33"/>
    </i>
    <i r="2">
      <x v="160"/>
    </i>
    <i t="default" r="1">
      <x v="57"/>
    </i>
    <i r="1">
      <x v="61"/>
      <x v="63"/>
    </i>
    <i r="2">
      <x v="69"/>
    </i>
    <i t="default" r="1">
      <x v="61"/>
    </i>
    <i r="1">
      <x v="87"/>
      <x v="136"/>
    </i>
    <i t="default" r="1">
      <x v="87"/>
    </i>
    <i r="1">
      <x v="96"/>
      <x v="88"/>
    </i>
    <i t="default" r="1">
      <x v="96"/>
    </i>
    <i r="1">
      <x v="77"/>
      <x v="96"/>
    </i>
    <i t="default" r="1">
      <x v="77"/>
    </i>
    <i t="default">
      <x v="8"/>
    </i>
    <i>
      <x v="9"/>
      <x v="24"/>
      <x v="100"/>
    </i>
    <i r="2">
      <x v="127"/>
    </i>
    <i r="2">
      <x v="138"/>
    </i>
    <i t="default" r="1">
      <x v="24"/>
    </i>
    <i r="1">
      <x v="53"/>
      <x v="47"/>
    </i>
    <i t="default" r="1">
      <x v="53"/>
    </i>
    <i r="1">
      <x v="89"/>
      <x v="167"/>
    </i>
    <i t="default" r="1">
      <x v="89"/>
    </i>
    <i t="default">
      <x v="9"/>
    </i>
    <i>
      <x v="10"/>
      <x v="37"/>
      <x v="72"/>
    </i>
    <i r="2">
      <x v="75"/>
    </i>
    <i r="2">
      <x v="107"/>
    </i>
    <i t="default" r="1">
      <x v="37"/>
    </i>
    <i r="1">
      <x v="60"/>
      <x v="35"/>
    </i>
    <i r="2">
      <x v="45"/>
    </i>
    <i t="default" r="1">
      <x v="60"/>
    </i>
    <i r="1">
      <x v="58"/>
      <x v="122"/>
    </i>
    <i r="2">
      <x v="179"/>
    </i>
    <i t="default" r="1">
      <x v="58"/>
    </i>
    <i r="1">
      <x v="51"/>
      <x v="80"/>
    </i>
    <i t="default" r="1">
      <x v="51"/>
    </i>
    <i r="1">
      <x v="69"/>
      <x v="119"/>
    </i>
    <i t="default" r="1">
      <x v="69"/>
    </i>
    <i r="1">
      <x v="36"/>
      <x v="85"/>
    </i>
    <i t="default" r="1">
      <x v="36"/>
    </i>
    <i t="default">
      <x v="10"/>
    </i>
    <i>
      <x v="11"/>
      <x v="29"/>
      <x v="17"/>
    </i>
    <i r="2">
      <x v="95"/>
    </i>
    <i r="2">
      <x v="147"/>
    </i>
    <i t="default" r="1">
      <x v="29"/>
    </i>
    <i r="1">
      <x v="47"/>
      <x v="16"/>
    </i>
    <i r="2">
      <x v="114"/>
    </i>
    <i t="default" r="1">
      <x v="47"/>
    </i>
    <i t="default">
      <x v="11"/>
    </i>
    <i>
      <x v="12"/>
      <x/>
      <x v="10"/>
    </i>
    <i r="2">
      <x v="61"/>
    </i>
    <i r="2">
      <x v="134"/>
    </i>
    <i r="2">
      <x v="157"/>
    </i>
    <i t="default" r="1">
      <x/>
    </i>
    <i r="1">
      <x v="2"/>
      <x v="6"/>
    </i>
    <i r="2">
      <x v="29"/>
    </i>
    <i r="2">
      <x v="135"/>
    </i>
    <i t="default" r="1">
      <x v="2"/>
    </i>
    <i r="1">
      <x v="3"/>
      <x v="137"/>
    </i>
    <i r="2">
      <x v="141"/>
    </i>
    <i t="default" r="1">
      <x v="3"/>
    </i>
    <i r="1">
      <x v="1"/>
      <x v="3"/>
    </i>
    <i r="2">
      <x v="109"/>
    </i>
    <i r="2">
      <x v="123"/>
    </i>
    <i t="default" r="1">
      <x v="1"/>
    </i>
    <i r="1">
      <x v="7"/>
      <x v="79"/>
    </i>
    <i t="default" r="1">
      <x v="7"/>
    </i>
    <i r="1">
      <x v="6"/>
      <x v="169"/>
    </i>
    <i t="default" r="1">
      <x v="6"/>
    </i>
    <i r="1">
      <x v="8"/>
      <x v="108"/>
    </i>
    <i t="default" r="1">
      <x v="8"/>
    </i>
    <i r="1">
      <x v="5"/>
      <x v="174"/>
    </i>
    <i t="default" r="1">
      <x v="5"/>
    </i>
    <i r="1">
      <x v="9"/>
      <x v="126"/>
    </i>
    <i t="default" r="1">
      <x v="9"/>
    </i>
    <i r="1">
      <x v="4"/>
      <x v="11"/>
    </i>
    <i t="default" r="1">
      <x v="4"/>
    </i>
    <i t="default">
      <x v="12"/>
    </i>
    <i>
      <x v="13"/>
      <x v="23"/>
      <x v="93"/>
    </i>
    <i r="2">
      <x v="116"/>
    </i>
    <i r="2">
      <x v="175"/>
    </i>
    <i t="default" r="1">
      <x v="23"/>
    </i>
    <i r="1">
      <x v="76"/>
      <x v="92"/>
    </i>
    <i t="default" r="1">
      <x v="76"/>
    </i>
    <i t="default">
      <x v="13"/>
    </i>
    <i>
      <x v="14"/>
      <x v="68"/>
      <x v="76"/>
    </i>
    <i t="default" r="1">
      <x v="68"/>
    </i>
    <i r="1">
      <x v="59"/>
      <x v="150"/>
    </i>
    <i t="default" r="1">
      <x v="59"/>
    </i>
    <i t="default">
      <x v="14"/>
    </i>
    <i>
      <x v="15"/>
      <x v="10"/>
      <x v="1"/>
    </i>
    <i r="2">
      <x v="5"/>
    </i>
    <i r="2">
      <x v="18"/>
    </i>
    <i r="2">
      <x v="21"/>
    </i>
    <i r="2">
      <x v="22"/>
    </i>
    <i r="2">
      <x v="23"/>
    </i>
    <i r="2">
      <x v="46"/>
    </i>
    <i r="2">
      <x v="48"/>
    </i>
    <i r="2">
      <x v="49"/>
    </i>
    <i r="2">
      <x v="128"/>
    </i>
    <i t="default" r="1">
      <x v="10"/>
    </i>
    <i r="1">
      <x v="11"/>
      <x v="51"/>
    </i>
    <i r="2">
      <x v="53"/>
    </i>
    <i r="2">
      <x v="143"/>
    </i>
    <i r="2">
      <x v="168"/>
    </i>
    <i t="default" r="1">
      <x v="11"/>
    </i>
    <i r="1">
      <x v="12"/>
      <x v="19"/>
    </i>
    <i r="2">
      <x v="77"/>
    </i>
    <i r="2">
      <x v="149"/>
    </i>
    <i t="default" r="1">
      <x v="12"/>
    </i>
    <i r="1">
      <x v="13"/>
      <x v="54"/>
    </i>
    <i r="2">
      <x v="66"/>
    </i>
    <i r="2">
      <x v="68"/>
    </i>
    <i t="default" r="1">
      <x v="13"/>
    </i>
    <i r="1">
      <x v="14"/>
      <x v="113"/>
    </i>
    <i r="2">
      <x v="164"/>
    </i>
    <i t="default" r="1">
      <x v="14"/>
    </i>
    <i r="1">
      <x v="15"/>
      <x v="102"/>
    </i>
    <i r="2">
      <x v="115"/>
    </i>
    <i r="2">
      <x v="152"/>
    </i>
    <i t="default" r="1">
      <x v="15"/>
    </i>
    <i r="1">
      <x v="17"/>
      <x v="60"/>
    </i>
    <i t="default" r="1">
      <x v="17"/>
    </i>
    <i r="1">
      <x v="16"/>
      <x v="12"/>
    </i>
    <i r="2">
      <x v="82"/>
    </i>
    <i t="default" r="1">
      <x v="16"/>
    </i>
    <i r="1">
      <x v="21"/>
      <x v="144"/>
    </i>
    <i t="default" r="1">
      <x v="21"/>
    </i>
    <i r="1">
      <x v="18"/>
      <x v="146"/>
    </i>
    <i t="default" r="1">
      <x v="18"/>
    </i>
    <i r="1">
      <x v="22"/>
      <x v="133"/>
    </i>
    <i t="default" r="1">
      <x v="22"/>
    </i>
    <i r="1">
      <x v="19"/>
      <x v="40"/>
    </i>
    <i t="default" r="1">
      <x v="19"/>
    </i>
    <i r="1">
      <x v="20"/>
      <x v="94"/>
    </i>
    <i t="default" r="1">
      <x v="20"/>
    </i>
    <i t="default">
      <x v="15"/>
    </i>
    <i>
      <x v="16"/>
      <x v="52"/>
      <x v="55"/>
    </i>
    <i t="default" r="1">
      <x v="52"/>
    </i>
    <i r="1">
      <x v="39"/>
      <x v="26"/>
    </i>
    <i t="default" r="1">
      <x v="39"/>
    </i>
    <i r="1">
      <x v="90"/>
      <x v="103"/>
    </i>
    <i t="default" r="1">
      <x v="90"/>
    </i>
    <i r="1">
      <x v="83"/>
      <x v="65"/>
    </i>
    <i t="default" r="1">
      <x v="83"/>
    </i>
    <i r="1">
      <x v="45"/>
      <x v="30"/>
    </i>
    <i t="default" r="1">
      <x v="45"/>
    </i>
    <i r="1">
      <x v="91"/>
      <x v="154"/>
    </i>
    <i t="default" r="1">
      <x v="91"/>
    </i>
    <i r="1">
      <x v="28"/>
      <x v="70"/>
    </i>
    <i t="default" r="1">
      <x v="28"/>
    </i>
    <i r="1">
      <x v="78"/>
      <x v="110"/>
    </i>
    <i t="default" r="1">
      <x v="78"/>
    </i>
    <i t="default">
      <x v="16"/>
    </i>
    <i>
      <x v="17"/>
      <x v="32"/>
      <x v="83"/>
    </i>
    <i r="2">
      <x v="90"/>
    </i>
    <i r="2">
      <x v="156"/>
    </i>
    <i r="2">
      <x v="171"/>
    </i>
    <i r="2">
      <x v="178"/>
    </i>
    <i t="default" r="1">
      <x v="32"/>
    </i>
    <i r="1">
      <x v="25"/>
      <x/>
    </i>
    <i r="2">
      <x v="37"/>
    </i>
    <i r="2">
      <x v="38"/>
    </i>
    <i r="2">
      <x v="62"/>
    </i>
    <i r="2">
      <x v="129"/>
    </i>
    <i t="default" r="1">
      <x v="25"/>
    </i>
    <i r="1">
      <x v="35"/>
      <x v="130"/>
    </i>
    <i r="2">
      <x v="131"/>
    </i>
    <i r="2">
      <x v="151"/>
    </i>
    <i t="default" r="1">
      <x v="35"/>
    </i>
    <i r="1">
      <x v="40"/>
      <x v="4"/>
    </i>
    <i r="2">
      <x v="15"/>
    </i>
    <i t="default" r="1">
      <x v="40"/>
    </i>
    <i r="1">
      <x/>
      <x v="84"/>
    </i>
    <i r="2">
      <x v="99"/>
    </i>
    <i r="2">
      <x v="142"/>
    </i>
    <i t="default" r="1">
      <x/>
    </i>
    <i r="1">
      <x v="48"/>
      <x v="28"/>
    </i>
    <i r="2">
      <x v="91"/>
    </i>
    <i r="2">
      <x v="142"/>
    </i>
    <i t="default" r="1">
      <x v="48"/>
    </i>
    <i r="1">
      <x v="74"/>
      <x v="34"/>
    </i>
    <i r="2">
      <x v="78"/>
    </i>
    <i r="2">
      <x v="118"/>
    </i>
    <i t="default" r="1">
      <x v="74"/>
    </i>
    <i r="1">
      <x v="75"/>
      <x v="57"/>
    </i>
    <i r="2">
      <x v="86"/>
    </i>
    <i t="default" r="1">
      <x v="75"/>
    </i>
    <i t="default">
      <x v="17"/>
    </i>
    <i>
      <x v="18"/>
      <x v="31"/>
      <x v="42"/>
    </i>
    <i r="2">
      <x v="120"/>
    </i>
    <i r="2">
      <x v="161"/>
    </i>
    <i t="default" r="1">
      <x v="31"/>
    </i>
    <i r="1">
      <x v="65"/>
      <x v="132"/>
    </i>
    <i t="default" r="1">
      <x v="65"/>
    </i>
    <i r="1">
      <x v="84"/>
      <x v="50"/>
    </i>
    <i t="default" r="1">
      <x v="84"/>
    </i>
    <i t="default">
      <x v="18"/>
    </i>
    <i>
      <x v="19"/>
      <x v="86"/>
      <x v="106"/>
    </i>
    <i r="2">
      <x v="158"/>
    </i>
    <i t="default" r="1">
      <x v="86"/>
    </i>
    <i r="1">
      <x v="97"/>
      <x v="173"/>
    </i>
    <i t="default" r="1">
      <x v="97"/>
    </i>
    <i r="1">
      <x v="93"/>
      <x v="148"/>
    </i>
    <i t="default" r="1">
      <x v="93"/>
    </i>
    <i r="1">
      <x v="82"/>
      <x v="124"/>
    </i>
    <i t="default" r="1">
      <x v="82"/>
    </i>
    <i r="1">
      <x v="63"/>
      <x v="176"/>
    </i>
    <i t="default" r="1">
      <x v="63"/>
    </i>
    <i t="default">
      <x v="19"/>
    </i>
    <i t="grand">
      <x/>
    </i>
  </rowItems>
  <colFields count="1">
    <field x="18"/>
  </colFields>
  <col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zoomScale="90" zoomScaleNormal="90" workbookViewId="0">
      <selection activeCell="C3" sqref="C3"/>
    </sheetView>
  </sheetViews>
  <sheetFormatPr defaultColWidth="9.140625" defaultRowHeight="21.75"/>
  <cols>
    <col min="1" max="1" width="36" style="24" customWidth="1"/>
    <col min="2" max="2" width="7" style="24" customWidth="1"/>
    <col min="3" max="3" width="7.42578125" style="24" customWidth="1"/>
    <col min="4" max="4" width="7.5703125" style="24" customWidth="1"/>
    <col min="5" max="5" width="8" style="24" customWidth="1"/>
    <col min="6" max="6" width="7.85546875" style="24" customWidth="1"/>
    <col min="7" max="7" width="8.5703125" style="24" customWidth="1"/>
    <col min="8" max="10" width="8" style="24" customWidth="1"/>
    <col min="11" max="11" width="7.85546875" style="24" customWidth="1"/>
    <col min="12" max="12" width="7.42578125" style="24" customWidth="1"/>
    <col min="13" max="13" width="7.28515625" style="24" customWidth="1"/>
    <col min="14" max="14" width="7.85546875" style="23" customWidth="1"/>
    <col min="15" max="15" width="9.140625" style="24"/>
    <col min="16" max="16" width="12.85546875" style="24" customWidth="1"/>
    <col min="17" max="16384" width="9.140625" style="24"/>
  </cols>
  <sheetData>
    <row r="1" spans="1:30" s="20" customFormat="1" ht="24">
      <c r="A1" s="339" t="s">
        <v>376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19"/>
    </row>
    <row r="2" spans="1:30" ht="24">
      <c r="A2" s="21"/>
      <c r="B2" s="21"/>
      <c r="C2" s="22" t="s">
        <v>520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41</v>
      </c>
      <c r="C13" s="49">
        <v>45</v>
      </c>
      <c r="D13" s="49">
        <v>51</v>
      </c>
      <c r="E13" s="49">
        <v>64</v>
      </c>
      <c r="F13" s="49">
        <v>28</v>
      </c>
      <c r="G13" s="49">
        <v>77</v>
      </c>
      <c r="H13" s="49">
        <v>9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315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433</v>
      </c>
      <c r="B14" s="54">
        <f>B13</f>
        <v>41</v>
      </c>
      <c r="C14" s="54">
        <f>B13+C13</f>
        <v>86</v>
      </c>
      <c r="D14" s="54">
        <f>B13+C13+D13</f>
        <v>137</v>
      </c>
      <c r="E14" s="55">
        <f>SUM(B13:E13)</f>
        <v>201</v>
      </c>
      <c r="F14" s="55">
        <f>SUM(B13:F13)</f>
        <v>229</v>
      </c>
      <c r="G14" s="55">
        <f>SUM(B13:G13)</f>
        <v>306</v>
      </c>
      <c r="H14" s="55">
        <f>SUM(B13:H13)</f>
        <v>315</v>
      </c>
      <c r="I14" s="55">
        <f>SUM(B13:I13)</f>
        <v>315</v>
      </c>
      <c r="J14" s="55">
        <f>SUM(B13:J13)</f>
        <v>315</v>
      </c>
      <c r="K14" s="55">
        <f>SUM(B13:K13)</f>
        <v>315</v>
      </c>
      <c r="L14" s="55">
        <f>SUM(B13:L13)</f>
        <v>315</v>
      </c>
      <c r="M14" s="55">
        <f>SUM(B13:M13)</f>
        <v>315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477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40"/>
      <c r="E31" s="340"/>
      <c r="F31" s="340"/>
      <c r="G31" s="340"/>
      <c r="H31" s="340"/>
      <c r="I31" s="340"/>
      <c r="J31" s="340"/>
      <c r="K31" s="340"/>
    </row>
    <row r="32" spans="1:19">
      <c r="D32" s="340"/>
      <c r="E32" s="340"/>
      <c r="F32" s="340"/>
      <c r="G32" s="340"/>
      <c r="H32" s="340"/>
      <c r="I32" s="340"/>
      <c r="J32" s="340"/>
      <c r="K32" s="340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17" customWidth="1"/>
    <col min="2" max="2" width="5.85546875" style="17" customWidth="1"/>
    <col min="3" max="4" width="5.28515625" style="17" customWidth="1"/>
    <col min="5" max="5" width="5.5703125" style="17" customWidth="1"/>
    <col min="6" max="6" width="5.28515625" style="17" customWidth="1"/>
    <col min="7" max="7" width="6.140625" style="17" customWidth="1"/>
    <col min="8" max="8" width="6" style="17" customWidth="1"/>
    <col min="9" max="9" width="6.28515625" style="17" customWidth="1"/>
    <col min="10" max="11" width="5.28515625" style="17" customWidth="1"/>
    <col min="12" max="13" width="5.7109375" style="17" customWidth="1"/>
    <col min="14" max="14" width="8" style="18" customWidth="1"/>
    <col min="15" max="15" width="9.7109375" style="17" customWidth="1"/>
    <col min="16" max="16" width="9.140625" style="17" customWidth="1"/>
    <col min="17" max="17" width="4.5703125" style="17" customWidth="1"/>
    <col min="18" max="18" width="16.140625" style="17" customWidth="1"/>
    <col min="19" max="20" width="11.42578125" style="17" customWidth="1"/>
    <col min="21" max="21" width="14.140625" style="17" customWidth="1"/>
    <col min="22" max="22" width="11.85546875" style="17" customWidth="1"/>
    <col min="23" max="23" width="14.5703125" style="17" customWidth="1"/>
    <col min="24" max="24" width="9.140625" style="17"/>
    <col min="25" max="25" width="11.7109375" style="17" bestFit="1" customWidth="1"/>
    <col min="26" max="16384" width="9.140625" style="17"/>
  </cols>
  <sheetData>
    <row r="1" spans="1:26">
      <c r="A1" s="72" t="s">
        <v>379</v>
      </c>
      <c r="R1" s="344" t="s">
        <v>483</v>
      </c>
      <c r="S1" s="344"/>
      <c r="T1" s="344"/>
      <c r="U1" s="344"/>
      <c r="V1" s="344"/>
      <c r="W1" s="344"/>
    </row>
    <row r="2" spans="1:26">
      <c r="B2" s="73" t="s">
        <v>521</v>
      </c>
      <c r="R2" s="74"/>
      <c r="S2" s="74"/>
      <c r="T2" s="345" t="s">
        <v>335</v>
      </c>
      <c r="U2" s="346"/>
      <c r="V2" s="346"/>
      <c r="W2" s="347"/>
    </row>
    <row r="3" spans="1:26">
      <c r="A3" s="75" t="s">
        <v>9</v>
      </c>
      <c r="B3" s="341" t="s">
        <v>43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29">
        <v>3</v>
      </c>
      <c r="C5" s="329">
        <v>1</v>
      </c>
      <c r="D5" s="329">
        <v>1</v>
      </c>
      <c r="E5" s="329">
        <v>6</v>
      </c>
      <c r="F5" s="329">
        <v>2</v>
      </c>
      <c r="G5" s="329">
        <v>7</v>
      </c>
      <c r="H5" s="87">
        <v>1</v>
      </c>
      <c r="I5" s="87"/>
      <c r="J5" s="87"/>
      <c r="K5" s="87"/>
      <c r="L5" s="88"/>
      <c r="M5" s="87"/>
      <c r="N5" s="89">
        <f t="shared" ref="N5:N26" si="0">SUM(B5:M5)</f>
        <v>21</v>
      </c>
      <c r="O5" s="90">
        <f t="shared" ref="O5:O27" si="1">V5</f>
        <v>13.262766992130759</v>
      </c>
      <c r="R5" s="91" t="s">
        <v>330</v>
      </c>
      <c r="S5" s="92">
        <v>158338</v>
      </c>
      <c r="T5" s="93">
        <f>T6+T7</f>
        <v>21</v>
      </c>
      <c r="U5" s="94">
        <v>0</v>
      </c>
      <c r="V5" s="95">
        <f>T5*100000/S5</f>
        <v>13.262766992130759</v>
      </c>
      <c r="W5" s="96">
        <f>(U5/T5)*100</f>
        <v>0</v>
      </c>
      <c r="X5" s="97"/>
    </row>
    <row r="6" spans="1:26">
      <c r="A6" s="98" t="s">
        <v>57</v>
      </c>
      <c r="B6" s="334">
        <v>1</v>
      </c>
      <c r="C6" s="334">
        <v>0</v>
      </c>
      <c r="D6" s="334">
        <v>0</v>
      </c>
      <c r="E6" s="330">
        <v>0</v>
      </c>
      <c r="F6" s="330">
        <v>0</v>
      </c>
      <c r="G6" s="330">
        <v>0</v>
      </c>
      <c r="H6" s="99">
        <v>0</v>
      </c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5" t="s">
        <v>331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34">
        <v>2</v>
      </c>
      <c r="C7" s="334">
        <v>1</v>
      </c>
      <c r="D7" s="334">
        <v>1</v>
      </c>
      <c r="E7" s="330">
        <v>6</v>
      </c>
      <c r="F7" s="330">
        <v>2</v>
      </c>
      <c r="G7" s="330">
        <v>7</v>
      </c>
      <c r="H7" s="99">
        <v>1</v>
      </c>
      <c r="I7" s="100"/>
      <c r="J7" s="101"/>
      <c r="K7" s="101"/>
      <c r="L7" s="101"/>
      <c r="M7" s="101"/>
      <c r="N7" s="102">
        <f t="shared" si="0"/>
        <v>20</v>
      </c>
      <c r="O7" s="103">
        <f t="shared" si="1"/>
        <v>16.258179896760559</v>
      </c>
      <c r="R7" s="295" t="s">
        <v>77</v>
      </c>
      <c r="S7" s="105">
        <v>123015</v>
      </c>
      <c r="T7" s="106">
        <f t="shared" ref="T7:T26" si="3">N7</f>
        <v>20</v>
      </c>
      <c r="U7" s="107">
        <v>0</v>
      </c>
      <c r="V7" s="108">
        <f t="shared" ref="V7:V26" si="4">T7*100000/S7</f>
        <v>16.258179896760559</v>
      </c>
      <c r="W7" s="96">
        <f t="shared" si="2"/>
        <v>0</v>
      </c>
      <c r="X7" s="97"/>
      <c r="Z7" s="109"/>
    </row>
    <row r="8" spans="1:26">
      <c r="A8" s="98" t="s">
        <v>23</v>
      </c>
      <c r="B8" s="334">
        <v>10</v>
      </c>
      <c r="C8" s="334">
        <v>3</v>
      </c>
      <c r="D8" s="334">
        <v>2</v>
      </c>
      <c r="E8" s="330">
        <v>1</v>
      </c>
      <c r="F8" s="330">
        <v>0</v>
      </c>
      <c r="G8" s="330">
        <v>1</v>
      </c>
      <c r="H8" s="99">
        <v>0</v>
      </c>
      <c r="I8" s="100"/>
      <c r="J8" s="101"/>
      <c r="K8" s="101"/>
      <c r="L8" s="101"/>
      <c r="M8" s="101"/>
      <c r="N8" s="102">
        <f t="shared" si="0"/>
        <v>17</v>
      </c>
      <c r="O8" s="103">
        <f t="shared" si="1"/>
        <v>17.446812877800468</v>
      </c>
      <c r="R8" s="110" t="s">
        <v>23</v>
      </c>
      <c r="S8" s="111">
        <v>97439</v>
      </c>
      <c r="T8" s="106">
        <f t="shared" si="3"/>
        <v>17</v>
      </c>
      <c r="U8" s="112">
        <v>0</v>
      </c>
      <c r="V8" s="108">
        <f t="shared" si="4"/>
        <v>17.446812877800468</v>
      </c>
      <c r="W8" s="96">
        <f t="shared" si="2"/>
        <v>0</v>
      </c>
      <c r="X8" s="97"/>
      <c r="Z8" s="109"/>
    </row>
    <row r="9" spans="1:26">
      <c r="A9" s="98" t="s">
        <v>31</v>
      </c>
      <c r="B9" s="334">
        <v>0</v>
      </c>
      <c r="C9" s="334">
        <v>1</v>
      </c>
      <c r="D9" s="334">
        <v>1</v>
      </c>
      <c r="E9" s="331">
        <v>0</v>
      </c>
      <c r="F9" s="330">
        <v>0</v>
      </c>
      <c r="G9" s="330">
        <v>0</v>
      </c>
      <c r="H9" s="113">
        <v>1</v>
      </c>
      <c r="I9" s="100"/>
      <c r="J9" s="101"/>
      <c r="K9" s="101"/>
      <c r="L9" s="101"/>
      <c r="M9" s="101"/>
      <c r="N9" s="102">
        <f t="shared" si="0"/>
        <v>3</v>
      </c>
      <c r="O9" s="103">
        <f t="shared" si="1"/>
        <v>5.5903398926654742</v>
      </c>
      <c r="R9" s="110" t="s">
        <v>31</v>
      </c>
      <c r="S9" s="111">
        <v>53664</v>
      </c>
      <c r="T9" s="106">
        <f t="shared" si="3"/>
        <v>3</v>
      </c>
      <c r="U9" s="112">
        <v>0</v>
      </c>
      <c r="V9" s="108">
        <f t="shared" si="4"/>
        <v>5.5903398926654742</v>
      </c>
      <c r="W9" s="96">
        <f t="shared" si="2"/>
        <v>0</v>
      </c>
      <c r="X9" s="97"/>
      <c r="Z9" s="109"/>
    </row>
    <row r="10" spans="1:26">
      <c r="A10" s="98" t="s">
        <v>24</v>
      </c>
      <c r="B10" s="334">
        <v>3</v>
      </c>
      <c r="C10" s="334">
        <v>10</v>
      </c>
      <c r="D10" s="334">
        <v>1</v>
      </c>
      <c r="E10" s="331">
        <v>2</v>
      </c>
      <c r="F10" s="330">
        <v>2</v>
      </c>
      <c r="G10" s="330">
        <v>4</v>
      </c>
      <c r="H10" s="113">
        <v>1</v>
      </c>
      <c r="I10" s="100"/>
      <c r="J10" s="101"/>
      <c r="K10" s="101"/>
      <c r="L10" s="101"/>
      <c r="M10" s="101"/>
      <c r="N10" s="102">
        <f t="shared" si="0"/>
        <v>23</v>
      </c>
      <c r="O10" s="103">
        <f t="shared" si="1"/>
        <v>29.051041416680349</v>
      </c>
      <c r="R10" s="110" t="s">
        <v>24</v>
      </c>
      <c r="S10" s="111">
        <v>79171</v>
      </c>
      <c r="T10" s="106">
        <f t="shared" si="3"/>
        <v>23</v>
      </c>
      <c r="U10" s="112">
        <v>0</v>
      </c>
      <c r="V10" s="108">
        <f t="shared" si="4"/>
        <v>29.051041416680349</v>
      </c>
      <c r="W10" s="96">
        <f t="shared" si="2"/>
        <v>0</v>
      </c>
      <c r="X10" s="97"/>
      <c r="Z10" s="109"/>
    </row>
    <row r="11" spans="1:26">
      <c r="A11" s="98" t="s">
        <v>25</v>
      </c>
      <c r="B11" s="334">
        <v>0</v>
      </c>
      <c r="C11" s="334">
        <v>0</v>
      </c>
      <c r="D11" s="334">
        <v>1</v>
      </c>
      <c r="E11" s="331">
        <v>0</v>
      </c>
      <c r="F11" s="330">
        <v>0</v>
      </c>
      <c r="G11" s="330">
        <v>2</v>
      </c>
      <c r="H11" s="113">
        <v>0</v>
      </c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34">
        <v>0</v>
      </c>
      <c r="C12" s="334">
        <v>1</v>
      </c>
      <c r="D12" s="334">
        <v>0</v>
      </c>
      <c r="E12" s="331">
        <v>1</v>
      </c>
      <c r="F12" s="330">
        <v>2</v>
      </c>
      <c r="G12" s="330">
        <v>6</v>
      </c>
      <c r="H12" s="113">
        <v>1</v>
      </c>
      <c r="I12" s="100"/>
      <c r="J12" s="101"/>
      <c r="K12" s="101"/>
      <c r="L12" s="101"/>
      <c r="M12" s="101"/>
      <c r="N12" s="102">
        <f t="shared" si="0"/>
        <v>11</v>
      </c>
      <c r="O12" s="103">
        <f t="shared" si="1"/>
        <v>15.468121607559693</v>
      </c>
      <c r="R12" s="110" t="s">
        <v>26</v>
      </c>
      <c r="S12" s="111">
        <v>71114</v>
      </c>
      <c r="T12" s="106">
        <f t="shared" si="3"/>
        <v>11</v>
      </c>
      <c r="U12" s="112">
        <v>0</v>
      </c>
      <c r="V12" s="108">
        <f t="shared" si="4"/>
        <v>15.468121607559693</v>
      </c>
      <c r="W12" s="96">
        <f t="shared" si="2"/>
        <v>0</v>
      </c>
      <c r="Z12" s="109"/>
    </row>
    <row r="13" spans="1:26">
      <c r="A13" s="98" t="s">
        <v>27</v>
      </c>
      <c r="B13" s="334">
        <v>1</v>
      </c>
      <c r="C13" s="334">
        <v>2</v>
      </c>
      <c r="D13" s="334">
        <v>4</v>
      </c>
      <c r="E13" s="331">
        <v>15</v>
      </c>
      <c r="F13" s="330">
        <v>3</v>
      </c>
      <c r="G13" s="330">
        <v>0</v>
      </c>
      <c r="H13" s="113">
        <v>1</v>
      </c>
      <c r="I13" s="100"/>
      <c r="J13" s="101"/>
      <c r="K13" s="101"/>
      <c r="L13" s="101"/>
      <c r="M13" s="101"/>
      <c r="N13" s="102">
        <f t="shared" si="0"/>
        <v>26</v>
      </c>
      <c r="O13" s="103">
        <f t="shared" si="1"/>
        <v>24.086563403246128</v>
      </c>
      <c r="R13" s="110" t="s">
        <v>27</v>
      </c>
      <c r="S13" s="111">
        <v>107944</v>
      </c>
      <c r="T13" s="106">
        <f t="shared" si="3"/>
        <v>26</v>
      </c>
      <c r="U13" s="112">
        <v>0</v>
      </c>
      <c r="V13" s="108">
        <f t="shared" si="4"/>
        <v>24.086563403246128</v>
      </c>
      <c r="W13" s="96">
        <f t="shared" si="2"/>
        <v>0</v>
      </c>
      <c r="Z13" s="109"/>
    </row>
    <row r="14" spans="1:26">
      <c r="A14" s="98" t="s">
        <v>34</v>
      </c>
      <c r="B14" s="334">
        <v>1</v>
      </c>
      <c r="C14" s="334">
        <v>0</v>
      </c>
      <c r="D14" s="334">
        <v>3</v>
      </c>
      <c r="E14" s="331">
        <v>3</v>
      </c>
      <c r="F14" s="330">
        <v>1</v>
      </c>
      <c r="G14" s="330">
        <v>7</v>
      </c>
      <c r="H14" s="113">
        <v>0</v>
      </c>
      <c r="I14" s="100"/>
      <c r="J14" s="101"/>
      <c r="K14" s="101"/>
      <c r="L14" s="101"/>
      <c r="M14" s="101"/>
      <c r="N14" s="102">
        <f t="shared" si="0"/>
        <v>15</v>
      </c>
      <c r="O14" s="103">
        <f t="shared" si="1"/>
        <v>25.826446280991735</v>
      </c>
      <c r="R14" s="110" t="s">
        <v>34</v>
      </c>
      <c r="S14" s="111">
        <v>58080</v>
      </c>
      <c r="T14" s="106">
        <f t="shared" si="3"/>
        <v>15</v>
      </c>
      <c r="U14" s="112">
        <v>0</v>
      </c>
      <c r="V14" s="108">
        <f t="shared" si="4"/>
        <v>25.826446280991735</v>
      </c>
      <c r="W14" s="96">
        <f t="shared" si="2"/>
        <v>0</v>
      </c>
      <c r="Z14" s="109"/>
    </row>
    <row r="15" spans="1:26">
      <c r="A15" s="98" t="s">
        <v>32</v>
      </c>
      <c r="B15" s="334">
        <v>6</v>
      </c>
      <c r="C15" s="334">
        <v>5</v>
      </c>
      <c r="D15" s="334">
        <v>10</v>
      </c>
      <c r="E15" s="331">
        <v>16</v>
      </c>
      <c r="F15" s="330">
        <v>5</v>
      </c>
      <c r="G15" s="330">
        <v>23</v>
      </c>
      <c r="H15" s="113">
        <v>1</v>
      </c>
      <c r="I15" s="100"/>
      <c r="J15" s="101"/>
      <c r="K15" s="101"/>
      <c r="L15" s="101"/>
      <c r="M15" s="101"/>
      <c r="N15" s="102">
        <f t="shared" si="0"/>
        <v>66</v>
      </c>
      <c r="O15" s="103">
        <f t="shared" si="1"/>
        <v>99.294407919481259</v>
      </c>
      <c r="R15" s="110" t="s">
        <v>32</v>
      </c>
      <c r="S15" s="111">
        <v>66469</v>
      </c>
      <c r="T15" s="106">
        <f t="shared" si="3"/>
        <v>66</v>
      </c>
      <c r="U15" s="112">
        <v>0</v>
      </c>
      <c r="V15" s="108">
        <f t="shared" si="4"/>
        <v>99.294407919481259</v>
      </c>
      <c r="W15" s="96">
        <f t="shared" si="2"/>
        <v>0</v>
      </c>
      <c r="Z15" s="109"/>
    </row>
    <row r="16" spans="1:26">
      <c r="A16" s="98" t="s">
        <v>28</v>
      </c>
      <c r="B16" s="334">
        <v>0</v>
      </c>
      <c r="C16" s="334">
        <v>2</v>
      </c>
      <c r="D16" s="334">
        <v>1</v>
      </c>
      <c r="E16" s="331">
        <v>0</v>
      </c>
      <c r="F16" s="330">
        <v>1</v>
      </c>
      <c r="G16" s="330">
        <v>6</v>
      </c>
      <c r="H16" s="113">
        <v>0</v>
      </c>
      <c r="I16" s="100"/>
      <c r="J16" s="101"/>
      <c r="K16" s="101"/>
      <c r="L16" s="101"/>
      <c r="M16" s="101"/>
      <c r="N16" s="102">
        <f t="shared" si="0"/>
        <v>10</v>
      </c>
      <c r="O16" s="103">
        <f t="shared" si="1"/>
        <v>8.4587340658597032</v>
      </c>
      <c r="R16" s="110" t="s">
        <v>28</v>
      </c>
      <c r="S16" s="111">
        <v>118221</v>
      </c>
      <c r="T16" s="106">
        <f t="shared" si="3"/>
        <v>10</v>
      </c>
      <c r="U16" s="112">
        <v>0</v>
      </c>
      <c r="V16" s="108">
        <f t="shared" si="4"/>
        <v>8.4587340658597032</v>
      </c>
      <c r="W16" s="96">
        <f t="shared" si="2"/>
        <v>0</v>
      </c>
      <c r="Z16" s="109"/>
    </row>
    <row r="17" spans="1:26">
      <c r="A17" s="98" t="s">
        <v>29</v>
      </c>
      <c r="B17" s="334">
        <v>9</v>
      </c>
      <c r="C17" s="334">
        <v>10</v>
      </c>
      <c r="D17" s="334">
        <v>17</v>
      </c>
      <c r="E17" s="331">
        <v>13</v>
      </c>
      <c r="F17" s="330">
        <v>6</v>
      </c>
      <c r="G17" s="330">
        <v>9</v>
      </c>
      <c r="H17" s="113">
        <v>1</v>
      </c>
      <c r="I17" s="100"/>
      <c r="J17" s="101"/>
      <c r="K17" s="101"/>
      <c r="L17" s="101"/>
      <c r="M17" s="101"/>
      <c r="N17" s="102">
        <f t="shared" si="0"/>
        <v>65</v>
      </c>
      <c r="O17" s="103">
        <f t="shared" si="1"/>
        <v>56.869881710646041</v>
      </c>
      <c r="R17" s="110" t="s">
        <v>29</v>
      </c>
      <c r="S17" s="111">
        <v>114296</v>
      </c>
      <c r="T17" s="106">
        <f t="shared" si="3"/>
        <v>65</v>
      </c>
      <c r="U17" s="112">
        <v>0</v>
      </c>
      <c r="V17" s="108">
        <f t="shared" si="4"/>
        <v>56.869881710646041</v>
      </c>
      <c r="W17" s="96">
        <f t="shared" si="2"/>
        <v>0</v>
      </c>
      <c r="Z17" s="109"/>
    </row>
    <row r="18" spans="1:26">
      <c r="A18" s="98" t="s">
        <v>33</v>
      </c>
      <c r="B18" s="334">
        <v>0</v>
      </c>
      <c r="C18" s="334">
        <v>0</v>
      </c>
      <c r="D18" s="334">
        <v>2</v>
      </c>
      <c r="E18" s="331">
        <v>2</v>
      </c>
      <c r="F18" s="330">
        <v>0</v>
      </c>
      <c r="G18" s="330">
        <v>2</v>
      </c>
      <c r="H18" s="113">
        <v>0</v>
      </c>
      <c r="I18" s="100"/>
      <c r="J18" s="101"/>
      <c r="K18" s="101"/>
      <c r="L18" s="101"/>
      <c r="M18" s="101"/>
      <c r="N18" s="102">
        <f t="shared" si="0"/>
        <v>6</v>
      </c>
      <c r="O18" s="103">
        <f t="shared" si="1"/>
        <v>25.936973155232785</v>
      </c>
      <c r="R18" s="110" t="s">
        <v>33</v>
      </c>
      <c r="S18" s="111">
        <v>23133</v>
      </c>
      <c r="T18" s="106">
        <f t="shared" si="3"/>
        <v>6</v>
      </c>
      <c r="U18" s="112">
        <v>0</v>
      </c>
      <c r="V18" s="108">
        <f t="shared" si="4"/>
        <v>25.936973155232785</v>
      </c>
      <c r="W18" s="96">
        <f t="shared" si="2"/>
        <v>0</v>
      </c>
      <c r="Z18" s="109"/>
    </row>
    <row r="19" spans="1:26">
      <c r="A19" s="98" t="s">
        <v>58</v>
      </c>
      <c r="B19" s="334">
        <v>4</v>
      </c>
      <c r="C19" s="334">
        <v>1</v>
      </c>
      <c r="D19" s="334">
        <v>1</v>
      </c>
      <c r="E19" s="330">
        <v>0</v>
      </c>
      <c r="F19" s="330">
        <v>0</v>
      </c>
      <c r="G19" s="330">
        <v>0</v>
      </c>
      <c r="H19" s="99">
        <v>1</v>
      </c>
      <c r="I19" s="100"/>
      <c r="J19" s="101"/>
      <c r="K19" s="101"/>
      <c r="L19" s="101"/>
      <c r="M19" s="101"/>
      <c r="N19" s="102">
        <f t="shared" si="0"/>
        <v>7</v>
      </c>
      <c r="O19" s="103">
        <f t="shared" si="1"/>
        <v>25.019658302952319</v>
      </c>
      <c r="R19" s="110" t="s">
        <v>58</v>
      </c>
      <c r="S19" s="111">
        <v>27978</v>
      </c>
      <c r="T19" s="106">
        <f t="shared" si="3"/>
        <v>7</v>
      </c>
      <c r="U19" s="112">
        <v>0</v>
      </c>
      <c r="V19" s="108">
        <f t="shared" si="4"/>
        <v>25.019658302952319</v>
      </c>
      <c r="W19" s="96">
        <v>0</v>
      </c>
      <c r="Z19" s="109"/>
    </row>
    <row r="20" spans="1:26">
      <c r="A20" s="98" t="s">
        <v>30</v>
      </c>
      <c r="B20" s="334">
        <v>1</v>
      </c>
      <c r="C20" s="334">
        <v>0</v>
      </c>
      <c r="D20" s="334">
        <v>0</v>
      </c>
      <c r="E20" s="331">
        <v>0</v>
      </c>
      <c r="F20" s="330">
        <v>3</v>
      </c>
      <c r="G20" s="330">
        <v>3</v>
      </c>
      <c r="H20" s="113">
        <v>0</v>
      </c>
      <c r="I20" s="100"/>
      <c r="J20" s="101"/>
      <c r="K20" s="101"/>
      <c r="L20" s="101"/>
      <c r="M20" s="101"/>
      <c r="N20" s="102">
        <f t="shared" si="0"/>
        <v>7</v>
      </c>
      <c r="O20" s="103">
        <f t="shared" si="1"/>
        <v>9.4957743804007215</v>
      </c>
      <c r="R20" s="110" t="s">
        <v>30</v>
      </c>
      <c r="S20" s="111">
        <v>73717</v>
      </c>
      <c r="T20" s="106">
        <f t="shared" si="3"/>
        <v>7</v>
      </c>
      <c r="U20" s="112">
        <v>0</v>
      </c>
      <c r="V20" s="108">
        <f t="shared" si="4"/>
        <v>9.4957743804007215</v>
      </c>
      <c r="W20" s="96">
        <f t="shared" si="2"/>
        <v>0</v>
      </c>
      <c r="Z20" s="109"/>
    </row>
    <row r="21" spans="1:26">
      <c r="A21" s="98" t="s">
        <v>35</v>
      </c>
      <c r="B21" s="334">
        <v>1</v>
      </c>
      <c r="C21" s="334">
        <v>4</v>
      </c>
      <c r="D21" s="334">
        <v>4</v>
      </c>
      <c r="E21" s="331">
        <v>4</v>
      </c>
      <c r="F21" s="330">
        <v>0</v>
      </c>
      <c r="G21" s="330">
        <v>0</v>
      </c>
      <c r="H21" s="113">
        <v>0</v>
      </c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34">
        <v>1</v>
      </c>
      <c r="C22" s="334">
        <v>0</v>
      </c>
      <c r="D22" s="334">
        <v>1</v>
      </c>
      <c r="E22" s="331">
        <v>0</v>
      </c>
      <c r="F22" s="330">
        <v>0</v>
      </c>
      <c r="G22" s="330">
        <v>0</v>
      </c>
      <c r="H22" s="113">
        <v>0</v>
      </c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34">
        <v>0</v>
      </c>
      <c r="C23" s="334">
        <v>1</v>
      </c>
      <c r="D23" s="334">
        <v>0</v>
      </c>
      <c r="E23" s="331">
        <v>1</v>
      </c>
      <c r="F23" s="330">
        <v>0</v>
      </c>
      <c r="G23" s="330">
        <v>1</v>
      </c>
      <c r="H23" s="113">
        <v>0</v>
      </c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34">
        <v>0</v>
      </c>
      <c r="C24" s="334">
        <v>0</v>
      </c>
      <c r="D24" s="334">
        <v>0</v>
      </c>
      <c r="E24" s="331">
        <v>0</v>
      </c>
      <c r="F24" s="330">
        <v>1</v>
      </c>
      <c r="G24" s="330">
        <v>0</v>
      </c>
      <c r="H24" s="113">
        <v>1</v>
      </c>
      <c r="I24" s="100"/>
      <c r="J24" s="101"/>
      <c r="K24" s="101"/>
      <c r="L24" s="101"/>
      <c r="M24" s="101"/>
      <c r="N24" s="102">
        <f t="shared" si="0"/>
        <v>2</v>
      </c>
      <c r="O24" s="103">
        <f t="shared" si="1"/>
        <v>7.3086058834277363</v>
      </c>
      <c r="R24" s="114" t="s">
        <v>61</v>
      </c>
      <c r="S24" s="111">
        <v>27365</v>
      </c>
      <c r="T24" s="106">
        <f t="shared" si="3"/>
        <v>2</v>
      </c>
      <c r="U24" s="112">
        <v>0</v>
      </c>
      <c r="V24" s="108">
        <f t="shared" si="4"/>
        <v>7.3086058834277363</v>
      </c>
      <c r="W24" s="96">
        <f t="shared" si="2"/>
        <v>0</v>
      </c>
      <c r="Z24" s="109"/>
    </row>
    <row r="25" spans="1:26">
      <c r="A25" s="98" t="s">
        <v>62</v>
      </c>
      <c r="B25" s="334">
        <v>1</v>
      </c>
      <c r="C25" s="334">
        <v>3</v>
      </c>
      <c r="D25" s="334">
        <v>0</v>
      </c>
      <c r="E25" s="331">
        <v>0</v>
      </c>
      <c r="F25" s="330">
        <v>0</v>
      </c>
      <c r="G25" s="330">
        <v>3</v>
      </c>
      <c r="H25" s="113">
        <v>0</v>
      </c>
      <c r="I25" s="100"/>
      <c r="J25" s="101"/>
      <c r="K25" s="101"/>
      <c r="L25" s="101"/>
      <c r="M25" s="101"/>
      <c r="N25" s="102">
        <f t="shared" si="0"/>
        <v>7</v>
      </c>
      <c r="O25" s="103">
        <f t="shared" si="1"/>
        <v>28.717948717948719</v>
      </c>
      <c r="R25" s="114" t="s">
        <v>62</v>
      </c>
      <c r="S25" s="111">
        <v>24375</v>
      </c>
      <c r="T25" s="106">
        <f t="shared" si="3"/>
        <v>7</v>
      </c>
      <c r="U25" s="112">
        <v>0</v>
      </c>
      <c r="V25" s="108">
        <f t="shared" si="4"/>
        <v>28.717948717948719</v>
      </c>
      <c r="W25" s="96">
        <v>0</v>
      </c>
      <c r="Z25" s="109"/>
    </row>
    <row r="26" spans="1:26">
      <c r="A26" s="115" t="s">
        <v>63</v>
      </c>
      <c r="B26" s="334">
        <v>0</v>
      </c>
      <c r="C26" s="334">
        <v>1</v>
      </c>
      <c r="D26" s="334">
        <v>2</v>
      </c>
      <c r="E26" s="331">
        <v>0</v>
      </c>
      <c r="F26" s="330">
        <v>2</v>
      </c>
      <c r="G26" s="330">
        <v>3</v>
      </c>
      <c r="H26" s="113">
        <v>0</v>
      </c>
      <c r="I26" s="100"/>
      <c r="J26" s="116"/>
      <c r="K26" s="116"/>
      <c r="L26" s="116"/>
      <c r="M26" s="116"/>
      <c r="N26" s="102">
        <f t="shared" si="0"/>
        <v>8</v>
      </c>
      <c r="O26" s="117">
        <f t="shared" si="1"/>
        <v>34.499115960153524</v>
      </c>
      <c r="R26" s="118" t="s">
        <v>63</v>
      </c>
      <c r="S26" s="111">
        <v>23189</v>
      </c>
      <c r="T26" s="106">
        <f t="shared" si="3"/>
        <v>8</v>
      </c>
      <c r="U26" s="119">
        <v>0</v>
      </c>
      <c r="V26" s="108">
        <f t="shared" si="4"/>
        <v>34.499115960153524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41</v>
      </c>
      <c r="C27" s="121">
        <f t="shared" si="5"/>
        <v>45</v>
      </c>
      <c r="D27" s="121">
        <f t="shared" si="5"/>
        <v>51</v>
      </c>
      <c r="E27" s="121">
        <f t="shared" si="5"/>
        <v>64</v>
      </c>
      <c r="F27" s="121">
        <f t="shared" si="5"/>
        <v>28</v>
      </c>
      <c r="G27" s="121">
        <f t="shared" si="5"/>
        <v>77</v>
      </c>
      <c r="H27" s="121">
        <f t="shared" si="5"/>
        <v>9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315</v>
      </c>
      <c r="O27" s="122">
        <f t="shared" si="1"/>
        <v>24.30531175227409</v>
      </c>
      <c r="R27" s="120" t="s">
        <v>64</v>
      </c>
      <c r="S27" s="121">
        <f>SUM(S6:S26)</f>
        <v>1296013</v>
      </c>
      <c r="T27" s="121">
        <f>SUM(T6:T26)</f>
        <v>315</v>
      </c>
      <c r="U27" s="121">
        <f>SUM(U6:U26)</f>
        <v>0</v>
      </c>
      <c r="V27" s="122">
        <f>T27*100000/S27</f>
        <v>24.30531175227409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5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H1" workbookViewId="0">
      <selection activeCell="O9" sqref="O4:O9"/>
    </sheetView>
  </sheetViews>
  <sheetFormatPr defaultColWidth="8.85546875" defaultRowHeight="27.75"/>
  <cols>
    <col min="1" max="1" width="17.140625" style="17" customWidth="1"/>
    <col min="2" max="2" width="12" style="17" customWidth="1"/>
    <col min="3" max="3" width="6.5703125" style="17" customWidth="1"/>
    <col min="4" max="4" width="7.42578125" style="17" customWidth="1"/>
    <col min="5" max="6" width="11.140625" style="17" customWidth="1"/>
    <col min="7" max="7" width="8.140625" style="17" customWidth="1"/>
    <col min="8" max="9" width="11.28515625" style="17" customWidth="1"/>
    <col min="10" max="12" width="8.85546875" style="17"/>
    <col min="13" max="13" width="16.140625" style="130" customWidth="1"/>
    <col min="14" max="14" width="15.85546875" style="130" customWidth="1"/>
    <col min="15" max="15" width="15.42578125" style="17" customWidth="1"/>
    <col min="16" max="16" width="16.28515625" style="17" customWidth="1"/>
    <col min="17" max="17" width="9.140625" style="17" customWidth="1"/>
    <col min="18" max="18" width="11" style="17" hidden="1" customWidth="1"/>
    <col min="19" max="20" width="9.140625" style="17" customWidth="1"/>
    <col min="21" max="16384" width="8.85546875" style="17"/>
  </cols>
  <sheetData>
    <row r="1" spans="1:22">
      <c r="B1" s="72" t="s">
        <v>380</v>
      </c>
      <c r="M1" s="72"/>
      <c r="N1" s="326" t="s">
        <v>398</v>
      </c>
    </row>
    <row r="2" spans="1:22">
      <c r="A2" s="128"/>
      <c r="B2" s="73" t="s">
        <v>522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25</v>
      </c>
      <c r="P4" s="135">
        <f t="shared" ref="P4:P10" si="0">O4*100000/N4</f>
        <v>46.69667706446009</v>
      </c>
      <c r="Q4" s="130"/>
      <c r="R4" s="136">
        <f>O4*100/O10</f>
        <v>7.9365079365079367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42</v>
      </c>
      <c r="P5" s="135">
        <f t="shared" si="0"/>
        <v>63.583377488456591</v>
      </c>
      <c r="R5" s="136">
        <f>O5*100/O10</f>
        <v>13.333333333333334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9</v>
      </c>
      <c r="D6" s="143">
        <v>0</v>
      </c>
      <c r="E6" s="144">
        <f>C6+D6</f>
        <v>9</v>
      </c>
      <c r="F6" s="145">
        <f>E6*100000/B6</f>
        <v>5.6840429966274675</v>
      </c>
      <c r="G6" s="143">
        <v>12</v>
      </c>
      <c r="H6" s="146">
        <f>C6+D6+G6</f>
        <v>21</v>
      </c>
      <c r="I6" s="147">
        <f>H6*100000/B6</f>
        <v>13.262766992130759</v>
      </c>
      <c r="L6" s="141"/>
      <c r="M6" s="133" t="s">
        <v>36</v>
      </c>
      <c r="N6" s="134">
        <v>70853</v>
      </c>
      <c r="O6" s="133">
        <v>93</v>
      </c>
      <c r="P6" s="135">
        <f t="shared" si="0"/>
        <v>131.25767433983034</v>
      </c>
      <c r="R6" s="136">
        <f>O6*100/O10</f>
        <v>29.523809523809526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66</v>
      </c>
      <c r="P7" s="135">
        <f t="shared" si="0"/>
        <v>41.991678012902895</v>
      </c>
      <c r="R7" s="136">
        <f>O7*100/O10</f>
        <v>20.952380952380953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9</v>
      </c>
      <c r="D8" s="150">
        <v>0</v>
      </c>
      <c r="E8" s="151">
        <f t="shared" ref="E8:E27" si="1">C8+D8</f>
        <v>9</v>
      </c>
      <c r="F8" s="152">
        <f t="shared" ref="F8:F27" si="2">E8*100000/B8</f>
        <v>7.3161809535422506</v>
      </c>
      <c r="G8" s="150">
        <v>11</v>
      </c>
      <c r="H8" s="153">
        <f t="shared" ref="H8:H27" si="3">C8+D8+G8</f>
        <v>20</v>
      </c>
      <c r="I8" s="154">
        <f t="shared" ref="I8:I27" si="4">H8*100000/B8</f>
        <v>16.258179896760559</v>
      </c>
      <c r="M8" s="133" t="s">
        <v>38</v>
      </c>
      <c r="N8" s="134">
        <v>382915</v>
      </c>
      <c r="O8" s="133">
        <v>57</v>
      </c>
      <c r="P8" s="135">
        <f t="shared" si="0"/>
        <v>14.88581016674719</v>
      </c>
      <c r="R8" s="136">
        <f>O8*100/O10</f>
        <v>18.095238095238095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9</v>
      </c>
      <c r="H9" s="153">
        <f t="shared" si="3"/>
        <v>17</v>
      </c>
      <c r="I9" s="154">
        <f t="shared" si="4"/>
        <v>17.446812877800468</v>
      </c>
      <c r="M9" s="133" t="s">
        <v>39</v>
      </c>
      <c r="N9" s="134">
        <v>565479</v>
      </c>
      <c r="O9" s="133">
        <v>32</v>
      </c>
      <c r="P9" s="135">
        <f t="shared" si="0"/>
        <v>5.6589192525275029</v>
      </c>
      <c r="R9" s="136">
        <f>O9*100/O10</f>
        <v>10.158730158730158</v>
      </c>
      <c r="T9" s="138"/>
      <c r="V9" s="142"/>
    </row>
    <row r="10" spans="1:22">
      <c r="A10" s="110" t="s">
        <v>31</v>
      </c>
      <c r="B10" s="111">
        <v>53664</v>
      </c>
      <c r="C10" s="150">
        <v>2</v>
      </c>
      <c r="D10" s="150">
        <v>0</v>
      </c>
      <c r="E10" s="151">
        <f t="shared" si="1"/>
        <v>2</v>
      </c>
      <c r="F10" s="152">
        <f t="shared" si="2"/>
        <v>3.7268932617769828</v>
      </c>
      <c r="G10" s="150">
        <v>1</v>
      </c>
      <c r="H10" s="153">
        <f t="shared" si="3"/>
        <v>3</v>
      </c>
      <c r="I10" s="154">
        <f t="shared" si="4"/>
        <v>5.5903398926654742</v>
      </c>
      <c r="M10" s="155" t="s">
        <v>41</v>
      </c>
      <c r="N10" s="156">
        <f>SUM(N4:N9)</f>
        <v>1296013</v>
      </c>
      <c r="O10" s="156">
        <f>SUM(O4:O9)</f>
        <v>315</v>
      </c>
      <c r="P10" s="157">
        <f t="shared" si="0"/>
        <v>24.30531175227409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7</v>
      </c>
      <c r="D11" s="150">
        <v>1</v>
      </c>
      <c r="E11" s="151">
        <f t="shared" si="1"/>
        <v>8</v>
      </c>
      <c r="F11" s="152">
        <f t="shared" si="2"/>
        <v>10.104710057975774</v>
      </c>
      <c r="G11" s="150">
        <v>15</v>
      </c>
      <c r="H11" s="153">
        <f t="shared" si="3"/>
        <v>23</v>
      </c>
      <c r="I11" s="154">
        <f t="shared" si="4"/>
        <v>29.051041416680349</v>
      </c>
      <c r="M11" s="159"/>
      <c r="T11" s="130"/>
    </row>
    <row r="12" spans="1:22">
      <c r="A12" s="110" t="s">
        <v>25</v>
      </c>
      <c r="B12" s="111">
        <v>67151</v>
      </c>
      <c r="C12" s="150">
        <v>2</v>
      </c>
      <c r="D12" s="150">
        <v>0</v>
      </c>
      <c r="E12" s="151">
        <f t="shared" si="1"/>
        <v>2</v>
      </c>
      <c r="F12" s="152">
        <f t="shared" si="2"/>
        <v>2.978362198626975</v>
      </c>
      <c r="G12" s="150">
        <v>1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3</v>
      </c>
      <c r="D13" s="150">
        <v>0</v>
      </c>
      <c r="E13" s="151">
        <f t="shared" si="1"/>
        <v>3</v>
      </c>
      <c r="F13" s="152">
        <f t="shared" si="2"/>
        <v>4.2185786202435525</v>
      </c>
      <c r="G13" s="150">
        <v>8</v>
      </c>
      <c r="H13" s="153">
        <f t="shared" si="3"/>
        <v>11</v>
      </c>
      <c r="I13" s="154">
        <f t="shared" si="4"/>
        <v>15.468121607559693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23</v>
      </c>
      <c r="H14" s="153">
        <f t="shared" si="3"/>
        <v>26</v>
      </c>
      <c r="I14" s="154">
        <f t="shared" si="4"/>
        <v>24.086563403246128</v>
      </c>
      <c r="M14" s="162" t="s">
        <v>70</v>
      </c>
      <c r="N14" s="163">
        <v>641883</v>
      </c>
      <c r="O14" s="162">
        <v>165</v>
      </c>
      <c r="P14" s="135">
        <f>O14*100000/N14</f>
        <v>25.705619248367693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15</v>
      </c>
      <c r="H15" s="153">
        <f t="shared" si="3"/>
        <v>15</v>
      </c>
      <c r="I15" s="154">
        <f t="shared" si="4"/>
        <v>25.826446280991735</v>
      </c>
      <c r="M15" s="162" t="s">
        <v>71</v>
      </c>
      <c r="N15" s="163">
        <v>654130</v>
      </c>
      <c r="O15" s="163">
        <f>O10-O14</f>
        <v>150</v>
      </c>
      <c r="P15" s="135">
        <f>O15*100000/N15</f>
        <v>22.931221622613243</v>
      </c>
    </row>
    <row r="16" spans="1:22">
      <c r="A16" s="110" t="s">
        <v>32</v>
      </c>
      <c r="B16" s="111">
        <v>66469</v>
      </c>
      <c r="C16" s="150">
        <v>24</v>
      </c>
      <c r="D16" s="150">
        <v>0</v>
      </c>
      <c r="E16" s="151">
        <f t="shared" si="1"/>
        <v>24</v>
      </c>
      <c r="F16" s="152">
        <f t="shared" si="2"/>
        <v>36.107057425265914</v>
      </c>
      <c r="G16" s="150">
        <v>42</v>
      </c>
      <c r="H16" s="153">
        <f t="shared" si="3"/>
        <v>66</v>
      </c>
      <c r="I16" s="154">
        <f t="shared" si="4"/>
        <v>99.294407919481259</v>
      </c>
      <c r="M16" s="164" t="s">
        <v>41</v>
      </c>
      <c r="N16" s="165">
        <f>N14+N15</f>
        <v>1296013</v>
      </c>
      <c r="O16" s="166">
        <f>O14+O15</f>
        <v>315</v>
      </c>
      <c r="P16" s="167">
        <f>O16*100000/N16</f>
        <v>24.30531175227409</v>
      </c>
    </row>
    <row r="17" spans="1:22">
      <c r="A17" s="110" t="s">
        <v>28</v>
      </c>
      <c r="B17" s="111">
        <v>118221</v>
      </c>
      <c r="C17" s="150">
        <v>4</v>
      </c>
      <c r="D17" s="150">
        <v>0</v>
      </c>
      <c r="E17" s="151">
        <f t="shared" si="1"/>
        <v>4</v>
      </c>
      <c r="F17" s="152">
        <f t="shared" si="2"/>
        <v>3.3834936263438813</v>
      </c>
      <c r="G17" s="150">
        <v>6</v>
      </c>
      <c r="H17" s="153">
        <f t="shared" si="3"/>
        <v>10</v>
      </c>
      <c r="I17" s="154">
        <f t="shared" si="4"/>
        <v>8.4587340658597032</v>
      </c>
      <c r="O17" s="97">
        <f>O14/O15</f>
        <v>1.1000000000000001</v>
      </c>
    </row>
    <row r="18" spans="1:22">
      <c r="A18" s="110" t="s">
        <v>29</v>
      </c>
      <c r="B18" s="111">
        <v>114296</v>
      </c>
      <c r="C18" s="150">
        <v>25</v>
      </c>
      <c r="D18" s="150">
        <v>0</v>
      </c>
      <c r="E18" s="151">
        <f t="shared" si="1"/>
        <v>25</v>
      </c>
      <c r="F18" s="152">
        <f t="shared" si="2"/>
        <v>21.873031427171554</v>
      </c>
      <c r="G18" s="150">
        <v>40</v>
      </c>
      <c r="H18" s="153">
        <f t="shared" si="3"/>
        <v>65</v>
      </c>
      <c r="I18" s="154">
        <f t="shared" si="4"/>
        <v>56.869881710646041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3</v>
      </c>
      <c r="H19" s="153">
        <f t="shared" si="3"/>
        <v>6</v>
      </c>
      <c r="I19" s="154">
        <f t="shared" si="4"/>
        <v>25.936973155232785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4</v>
      </c>
      <c r="H20" s="153">
        <f t="shared" si="3"/>
        <v>7</v>
      </c>
      <c r="I20" s="154">
        <f t="shared" si="4"/>
        <v>25.019658302952319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0</v>
      </c>
      <c r="D21" s="150">
        <v>0</v>
      </c>
      <c r="E21" s="151">
        <f t="shared" si="1"/>
        <v>0</v>
      </c>
      <c r="F21" s="152">
        <f t="shared" si="2"/>
        <v>0</v>
      </c>
      <c r="G21" s="150">
        <v>7</v>
      </c>
      <c r="H21" s="153">
        <f t="shared" si="3"/>
        <v>7</v>
      </c>
      <c r="I21" s="154">
        <f t="shared" si="4"/>
        <v>9.4957743804007215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1</v>
      </c>
      <c r="D24" s="150">
        <v>0</v>
      </c>
      <c r="E24" s="151">
        <f t="shared" si="1"/>
        <v>1</v>
      </c>
      <c r="F24" s="152">
        <f t="shared" si="2"/>
        <v>2.2100424328147099</v>
      </c>
      <c r="G24" s="150">
        <v>2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2</v>
      </c>
      <c r="H25" s="153">
        <f t="shared" si="3"/>
        <v>2</v>
      </c>
      <c r="I25" s="154">
        <f t="shared" si="4"/>
        <v>7.3086058834277363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5</v>
      </c>
      <c r="H26" s="153">
        <f t="shared" si="3"/>
        <v>7</v>
      </c>
      <c r="I26" s="154">
        <f t="shared" si="4"/>
        <v>28.717948717948719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2</v>
      </c>
      <c r="D27" s="113">
        <v>0</v>
      </c>
      <c r="E27" s="151">
        <f t="shared" si="1"/>
        <v>2</v>
      </c>
      <c r="F27" s="152">
        <f t="shared" si="2"/>
        <v>8.6247789900383811</v>
      </c>
      <c r="G27" s="113">
        <v>6</v>
      </c>
      <c r="H27" s="153">
        <f t="shared" si="3"/>
        <v>8</v>
      </c>
      <c r="I27" s="154">
        <f t="shared" si="4"/>
        <v>34.499115960153524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104</v>
      </c>
      <c r="D28" s="172">
        <f>SUM(D7:D27)</f>
        <v>1</v>
      </c>
      <c r="E28" s="172">
        <f>SUM(E7:E27)</f>
        <v>105</v>
      </c>
      <c r="F28" s="173">
        <f>E28*100000/B28</f>
        <v>8.1017705840913639</v>
      </c>
      <c r="G28" s="172">
        <f>SUM(G7:G27)</f>
        <v>210</v>
      </c>
      <c r="H28" s="172">
        <f>C28+D28+G28</f>
        <v>315</v>
      </c>
      <c r="I28" s="173">
        <f>H28*100000/B28</f>
        <v>24.30531175227409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W25" zoomScale="90" zoomScaleNormal="90" workbookViewId="0">
      <selection activeCell="AB31" sqref="C31:AB31"/>
    </sheetView>
  </sheetViews>
  <sheetFormatPr defaultColWidth="8.85546875" defaultRowHeight="27.75"/>
  <cols>
    <col min="1" max="1" width="18.140625" style="17" customWidth="1"/>
    <col min="2" max="2" width="10.85546875" style="130" customWidth="1"/>
    <col min="3" max="21" width="9.140625" style="130" customWidth="1"/>
    <col min="22" max="16384" width="8.85546875" style="17"/>
  </cols>
  <sheetData>
    <row r="1" spans="1:54">
      <c r="A1" s="72" t="s">
        <v>384</v>
      </c>
    </row>
    <row r="2" spans="1:54">
      <c r="A2" s="72"/>
      <c r="B2" s="177"/>
      <c r="C2" s="73" t="s">
        <v>524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21</v>
      </c>
      <c r="C5" s="133">
        <v>1</v>
      </c>
      <c r="D5" s="133">
        <v>1</v>
      </c>
      <c r="E5" s="133">
        <v>1</v>
      </c>
      <c r="F5" s="133">
        <v>1</v>
      </c>
      <c r="G5" s="133">
        <v>0</v>
      </c>
      <c r="H5" s="133">
        <v>0</v>
      </c>
      <c r="I5" s="133">
        <v>1</v>
      </c>
      <c r="J5" s="133">
        <v>0</v>
      </c>
      <c r="K5" s="133">
        <v>0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0</v>
      </c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17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3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23</v>
      </c>
      <c r="C8" s="133">
        <v>0</v>
      </c>
      <c r="D8" s="133">
        <v>3</v>
      </c>
      <c r="E8" s="133">
        <v>0</v>
      </c>
      <c r="F8" s="133">
        <v>0</v>
      </c>
      <c r="G8" s="133">
        <v>4</v>
      </c>
      <c r="H8" s="133">
        <v>2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1</v>
      </c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11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1</v>
      </c>
      <c r="AB10" s="133">
        <v>2</v>
      </c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26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15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1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3</v>
      </c>
      <c r="AA12" s="133">
        <v>3</v>
      </c>
      <c r="AB12" s="133">
        <v>1</v>
      </c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66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10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1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65</v>
      </c>
      <c r="C15" s="133">
        <v>2</v>
      </c>
      <c r="D15" s="133">
        <v>3</v>
      </c>
      <c r="E15" s="133">
        <v>2</v>
      </c>
      <c r="F15" s="133">
        <v>2</v>
      </c>
      <c r="G15" s="133">
        <v>2</v>
      </c>
      <c r="H15" s="133">
        <v>4</v>
      </c>
      <c r="I15" s="133">
        <v>1</v>
      </c>
      <c r="J15" s="133">
        <v>3</v>
      </c>
      <c r="K15" s="133">
        <v>1</v>
      </c>
      <c r="L15" s="133">
        <v>4</v>
      </c>
      <c r="M15" s="133">
        <v>2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>
        <v>0</v>
      </c>
      <c r="U15" s="133">
        <v>2</v>
      </c>
      <c r="V15" s="133">
        <v>3</v>
      </c>
      <c r="W15" s="133">
        <v>0</v>
      </c>
      <c r="X15" s="133">
        <v>1</v>
      </c>
      <c r="Y15" s="133">
        <v>1</v>
      </c>
      <c r="Z15" s="133">
        <v>7</v>
      </c>
      <c r="AA15" s="133">
        <v>1</v>
      </c>
      <c r="AB15" s="133">
        <v>1</v>
      </c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6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7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7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0</v>
      </c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0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1</v>
      </c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2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7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8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315</v>
      </c>
      <c r="C25" s="190">
        <f t="shared" ref="C25:R25" si="1">SUM(C5:C24)</f>
        <v>10</v>
      </c>
      <c r="D25" s="190">
        <f t="shared" si="1"/>
        <v>13</v>
      </c>
      <c r="E25" s="190">
        <f t="shared" si="1"/>
        <v>11</v>
      </c>
      <c r="F25" s="190">
        <f t="shared" si="1"/>
        <v>9</v>
      </c>
      <c r="G25" s="190">
        <f t="shared" si="1"/>
        <v>11</v>
      </c>
      <c r="H25" s="190">
        <f t="shared" si="1"/>
        <v>9</v>
      </c>
      <c r="I25" s="190">
        <f t="shared" si="1"/>
        <v>13</v>
      </c>
      <c r="J25" s="190">
        <f t="shared" si="1"/>
        <v>10</v>
      </c>
      <c r="K25" s="190">
        <f t="shared" si="1"/>
        <v>10</v>
      </c>
      <c r="L25" s="190">
        <f t="shared" si="1"/>
        <v>12</v>
      </c>
      <c r="M25" s="190">
        <f t="shared" si="1"/>
        <v>9</v>
      </c>
      <c r="N25" s="190">
        <f t="shared" si="1"/>
        <v>13</v>
      </c>
      <c r="O25" s="190">
        <f t="shared" si="1"/>
        <v>11</v>
      </c>
      <c r="P25" s="190">
        <f t="shared" si="1"/>
        <v>15</v>
      </c>
      <c r="Q25" s="190">
        <f t="shared" si="1"/>
        <v>16</v>
      </c>
      <c r="R25" s="190">
        <f t="shared" si="1"/>
        <v>21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11</v>
      </c>
      <c r="V25" s="190">
        <f t="shared" si="2"/>
        <v>5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22</v>
      </c>
      <c r="AA25" s="190">
        <f t="shared" si="2"/>
        <v>32</v>
      </c>
      <c r="AB25" s="190">
        <f t="shared" si="2"/>
        <v>14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523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315</v>
      </c>
      <c r="C31" s="206">
        <f>C25</f>
        <v>10</v>
      </c>
      <c r="D31" s="206">
        <f t="shared" ref="D31:BB31" si="4">D25</f>
        <v>13</v>
      </c>
      <c r="E31" s="206">
        <f t="shared" si="4"/>
        <v>11</v>
      </c>
      <c r="F31" s="206">
        <f t="shared" si="4"/>
        <v>9</v>
      </c>
      <c r="G31" s="206">
        <f t="shared" si="4"/>
        <v>11</v>
      </c>
      <c r="H31" s="206">
        <f t="shared" si="4"/>
        <v>9</v>
      </c>
      <c r="I31" s="206">
        <f t="shared" si="4"/>
        <v>13</v>
      </c>
      <c r="J31" s="206">
        <f t="shared" si="4"/>
        <v>10</v>
      </c>
      <c r="K31" s="206">
        <f t="shared" si="4"/>
        <v>10</v>
      </c>
      <c r="L31" s="206">
        <f t="shared" si="4"/>
        <v>12</v>
      </c>
      <c r="M31" s="206">
        <f t="shared" si="4"/>
        <v>9</v>
      </c>
      <c r="N31" s="206">
        <f t="shared" si="4"/>
        <v>13</v>
      </c>
      <c r="O31" s="206">
        <f t="shared" si="4"/>
        <v>11</v>
      </c>
      <c r="P31" s="206">
        <f t="shared" si="4"/>
        <v>15</v>
      </c>
      <c r="Q31" s="206">
        <f t="shared" si="4"/>
        <v>16</v>
      </c>
      <c r="R31" s="206">
        <f t="shared" si="4"/>
        <v>21</v>
      </c>
      <c r="S31" s="206">
        <f t="shared" si="4"/>
        <v>12</v>
      </c>
      <c r="T31" s="206">
        <f t="shared" si="4"/>
        <v>5</v>
      </c>
      <c r="U31" s="206">
        <f t="shared" si="4"/>
        <v>11</v>
      </c>
      <c r="V31" s="206">
        <f t="shared" si="4"/>
        <v>5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22</v>
      </c>
      <c r="AA31" s="206">
        <f t="shared" si="4"/>
        <v>32</v>
      </c>
      <c r="AB31" s="206">
        <f t="shared" si="4"/>
        <v>14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1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2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3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4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4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4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6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A71" sqref="A71"/>
    </sheetView>
  </sheetViews>
  <sheetFormatPr defaultColWidth="8.85546875" defaultRowHeight="20.25"/>
  <cols>
    <col min="1" max="2" width="14.42578125" style="227" customWidth="1"/>
    <col min="3" max="3" width="12.5703125" style="228" bestFit="1" customWidth="1"/>
    <col min="4" max="4" width="10.85546875" style="228" customWidth="1"/>
    <col min="5" max="8" width="7.140625" style="228" customWidth="1"/>
    <col min="9" max="9" width="10" style="228" customWidth="1"/>
    <col min="10" max="10" width="8.85546875" style="227"/>
    <col min="11" max="11" width="27.5703125" style="227" customWidth="1"/>
    <col min="12" max="16" width="8.85546875" style="227"/>
    <col min="17" max="17" width="11.7109375" style="227" customWidth="1"/>
    <col min="18" max="16384" width="8.85546875" style="227"/>
  </cols>
  <sheetData>
    <row r="1" spans="1:17">
      <c r="A1" s="1" t="s">
        <v>525</v>
      </c>
    </row>
    <row r="2" spans="1:17">
      <c r="A2" s="2" t="s">
        <v>192</v>
      </c>
      <c r="B2" s="2" t="s">
        <v>193</v>
      </c>
      <c r="C2" s="3" t="s">
        <v>526</v>
      </c>
      <c r="D2" s="4" t="s">
        <v>527</v>
      </c>
      <c r="E2" s="4" t="s">
        <v>484</v>
      </c>
      <c r="F2" s="4" t="s">
        <v>494</v>
      </c>
      <c r="G2" s="4" t="s">
        <v>504</v>
      </c>
      <c r="H2" s="4" t="s">
        <v>528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5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5</v>
      </c>
      <c r="D4" s="16">
        <v>2</v>
      </c>
      <c r="E4" s="16">
        <v>1</v>
      </c>
      <c r="F4" s="16">
        <v>1</v>
      </c>
      <c r="G4" s="16">
        <v>0</v>
      </c>
      <c r="H4" s="16">
        <v>0</v>
      </c>
      <c r="I4" s="338">
        <v>2</v>
      </c>
      <c r="J4" s="229"/>
      <c r="K4" s="348" t="s">
        <v>196</v>
      </c>
      <c r="L4" s="348"/>
      <c r="M4" s="348"/>
      <c r="N4" s="348"/>
      <c r="O4" s="348"/>
      <c r="P4" s="348"/>
      <c r="Q4" s="348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7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7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37">
        <v>1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1</v>
      </c>
      <c r="E9" s="16">
        <v>0</v>
      </c>
      <c r="F9" s="16">
        <v>0</v>
      </c>
      <c r="G9" s="16">
        <v>0</v>
      </c>
      <c r="H9" s="16">
        <v>1</v>
      </c>
      <c r="I9" s="336">
        <v>3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337">
        <v>1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3</v>
      </c>
      <c r="D13" s="16">
        <v>1</v>
      </c>
      <c r="E13" s="16">
        <v>0</v>
      </c>
      <c r="F13" s="16">
        <v>0</v>
      </c>
      <c r="G13" s="16">
        <v>0</v>
      </c>
      <c r="H13" s="16">
        <v>1</v>
      </c>
      <c r="I13" s="336">
        <v>3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7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1</v>
      </c>
      <c r="E16" s="16">
        <v>0</v>
      </c>
      <c r="F16" s="16">
        <v>1</v>
      </c>
      <c r="G16" s="16">
        <v>0</v>
      </c>
      <c r="H16" s="16">
        <v>0</v>
      </c>
      <c r="I16" s="338">
        <v>2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37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37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7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7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1</v>
      </c>
      <c r="E24" s="16">
        <v>1</v>
      </c>
      <c r="F24" s="16">
        <v>0</v>
      </c>
      <c r="G24" s="16">
        <v>0</v>
      </c>
      <c r="H24" s="16">
        <v>0</v>
      </c>
      <c r="I24" s="338">
        <v>2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7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37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7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37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7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3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37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7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1</v>
      </c>
      <c r="D41" s="16">
        <v>1</v>
      </c>
      <c r="E41" s="16">
        <v>0</v>
      </c>
      <c r="F41" s="16">
        <v>0</v>
      </c>
      <c r="G41" s="16">
        <v>1</v>
      </c>
      <c r="H41" s="16">
        <v>0</v>
      </c>
      <c r="I41" s="336">
        <v>3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37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7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7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7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1</v>
      </c>
      <c r="E53" s="16">
        <v>0</v>
      </c>
      <c r="F53" s="16">
        <v>1</v>
      </c>
      <c r="G53" s="16">
        <v>0</v>
      </c>
      <c r="H53" s="16">
        <v>0</v>
      </c>
      <c r="I53" s="338">
        <v>2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37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1</v>
      </c>
      <c r="I58" s="336">
        <v>3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2</v>
      </c>
      <c r="D63" s="16">
        <v>1</v>
      </c>
      <c r="E63" s="16">
        <v>0</v>
      </c>
      <c r="F63" s="16">
        <v>0</v>
      </c>
      <c r="G63" s="16">
        <v>1</v>
      </c>
      <c r="H63" s="16">
        <v>0</v>
      </c>
      <c r="I63" s="336">
        <v>3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0</v>
      </c>
      <c r="I65" s="338">
        <v>2</v>
      </c>
      <c r="J65" s="229"/>
    </row>
    <row r="66" spans="1:10" ht="20.25" customHeight="1">
      <c r="A66" s="15" t="s">
        <v>26</v>
      </c>
      <c r="B66" s="15" t="s">
        <v>239</v>
      </c>
      <c r="C66" s="16">
        <v>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337">
        <v>1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1</v>
      </c>
      <c r="I71" s="336">
        <v>3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2</v>
      </c>
      <c r="E75" s="16">
        <v>2</v>
      </c>
      <c r="F75" s="16">
        <v>0</v>
      </c>
      <c r="G75" s="16">
        <v>0</v>
      </c>
      <c r="H75" s="16">
        <v>0</v>
      </c>
      <c r="I75" s="338">
        <v>2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37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37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37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37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37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7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2</v>
      </c>
      <c r="D91" s="16">
        <v>1</v>
      </c>
      <c r="E91" s="16">
        <v>0</v>
      </c>
      <c r="F91" s="16">
        <v>0</v>
      </c>
      <c r="G91" s="16">
        <v>1</v>
      </c>
      <c r="H91" s="16">
        <v>0</v>
      </c>
      <c r="I91" s="336">
        <v>3</v>
      </c>
      <c r="J91" s="229"/>
    </row>
    <row r="92" spans="1:10" ht="20.25" customHeight="1">
      <c r="A92" s="15" t="s">
        <v>34</v>
      </c>
      <c r="B92" s="15" t="s">
        <v>259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337">
        <v>1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37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37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2</v>
      </c>
      <c r="D95" s="16">
        <v>1</v>
      </c>
      <c r="E95" s="16">
        <v>0</v>
      </c>
      <c r="F95" s="16">
        <v>0</v>
      </c>
      <c r="G95" s="16">
        <v>0</v>
      </c>
      <c r="H95" s="16">
        <v>1</v>
      </c>
      <c r="I95" s="336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1</v>
      </c>
      <c r="E97" s="16">
        <v>0</v>
      </c>
      <c r="F97" s="16">
        <v>0</v>
      </c>
      <c r="G97" s="16">
        <v>1</v>
      </c>
      <c r="H97" s="16">
        <v>0</v>
      </c>
      <c r="I97" s="336">
        <v>3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7">
        <v>1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37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11</v>
      </c>
      <c r="D101" s="16">
        <v>6</v>
      </c>
      <c r="E101" s="16">
        <v>0</v>
      </c>
      <c r="F101" s="16">
        <v>2</v>
      </c>
      <c r="G101" s="16">
        <v>1</v>
      </c>
      <c r="H101" s="16">
        <v>3</v>
      </c>
      <c r="I101" s="336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7">
        <v>1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13</v>
      </c>
      <c r="D104" s="16">
        <v>2</v>
      </c>
      <c r="E104" s="16">
        <v>0</v>
      </c>
      <c r="F104" s="16">
        <v>1</v>
      </c>
      <c r="G104" s="16">
        <v>0</v>
      </c>
      <c r="H104" s="16">
        <v>1</v>
      </c>
      <c r="I104" s="336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2</v>
      </c>
      <c r="E105" s="16">
        <v>0</v>
      </c>
      <c r="F105" s="16">
        <v>0</v>
      </c>
      <c r="G105" s="16">
        <v>2</v>
      </c>
      <c r="H105" s="16">
        <v>0</v>
      </c>
      <c r="I105" s="336">
        <v>3</v>
      </c>
      <c r="J105" s="229"/>
    </row>
    <row r="106" spans="1:10" ht="20.25" customHeight="1">
      <c r="A106" s="15" t="s">
        <v>32</v>
      </c>
      <c r="B106" s="15" t="s">
        <v>270</v>
      </c>
      <c r="C106" s="16">
        <v>1</v>
      </c>
      <c r="D106" s="16">
        <v>3</v>
      </c>
      <c r="E106" s="16">
        <v>0</v>
      </c>
      <c r="F106" s="16">
        <v>0</v>
      </c>
      <c r="G106" s="16">
        <v>2</v>
      </c>
      <c r="H106" s="16">
        <v>1</v>
      </c>
      <c r="I106" s="336">
        <v>3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2</v>
      </c>
      <c r="E107" s="16">
        <v>0</v>
      </c>
      <c r="F107" s="16">
        <v>2</v>
      </c>
      <c r="G107" s="16">
        <v>0</v>
      </c>
      <c r="H107" s="16">
        <v>0</v>
      </c>
      <c r="I107" s="338">
        <v>2</v>
      </c>
      <c r="J107" s="229"/>
    </row>
    <row r="108" spans="1:10" ht="20.25" customHeight="1">
      <c r="A108" s="15" t="s">
        <v>28</v>
      </c>
      <c r="B108" s="15" t="s">
        <v>272</v>
      </c>
      <c r="C108" s="16">
        <v>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337">
        <v>1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1</v>
      </c>
      <c r="E109" s="16">
        <v>0</v>
      </c>
      <c r="F109" s="16">
        <v>1</v>
      </c>
      <c r="G109" s="16">
        <v>0</v>
      </c>
      <c r="H109" s="16">
        <v>0</v>
      </c>
      <c r="I109" s="338">
        <v>2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1</v>
      </c>
      <c r="E112" s="16">
        <v>0</v>
      </c>
      <c r="F112" s="16">
        <v>1</v>
      </c>
      <c r="G112" s="16">
        <v>0</v>
      </c>
      <c r="H112" s="16">
        <v>0</v>
      </c>
      <c r="I112" s="338">
        <v>2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1</v>
      </c>
      <c r="E114" s="16">
        <v>0</v>
      </c>
      <c r="F114" s="16">
        <v>1</v>
      </c>
      <c r="G114" s="16">
        <v>0</v>
      </c>
      <c r="H114" s="16">
        <v>0</v>
      </c>
      <c r="I114" s="338">
        <v>2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37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37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1</v>
      </c>
      <c r="E121" s="16">
        <v>0</v>
      </c>
      <c r="F121" s="16">
        <v>0</v>
      </c>
      <c r="G121" s="16">
        <v>1</v>
      </c>
      <c r="H121" s="16">
        <v>0</v>
      </c>
      <c r="I121" s="336">
        <v>3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26</v>
      </c>
      <c r="D126" s="16">
        <v>2</v>
      </c>
      <c r="E126" s="16">
        <v>0</v>
      </c>
      <c r="F126" s="16">
        <v>1</v>
      </c>
      <c r="G126" s="16">
        <v>1</v>
      </c>
      <c r="H126" s="16">
        <v>0</v>
      </c>
      <c r="I126" s="336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1</v>
      </c>
      <c r="E127" s="16">
        <v>0</v>
      </c>
      <c r="F127" s="16">
        <v>0</v>
      </c>
      <c r="G127" s="16">
        <v>1</v>
      </c>
      <c r="H127" s="16">
        <v>0</v>
      </c>
      <c r="I127" s="336">
        <v>3</v>
      </c>
      <c r="J127" s="229"/>
    </row>
    <row r="128" spans="1:10" ht="20.25" customHeight="1">
      <c r="A128" s="15" t="s">
        <v>29</v>
      </c>
      <c r="B128" s="15" t="s">
        <v>284</v>
      </c>
      <c r="C128" s="16">
        <v>3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37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3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37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17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37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1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337">
        <v>1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7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1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337">
        <v>1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7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2</v>
      </c>
      <c r="D136" s="16">
        <v>5</v>
      </c>
      <c r="E136" s="16">
        <v>0</v>
      </c>
      <c r="F136" s="16">
        <v>3</v>
      </c>
      <c r="G136" s="16">
        <v>2</v>
      </c>
      <c r="H136" s="16">
        <v>0</v>
      </c>
      <c r="I136" s="336">
        <v>3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337">
        <v>1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7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9</v>
      </c>
      <c r="D141" s="16">
        <v>1</v>
      </c>
      <c r="E141" s="16">
        <v>0</v>
      </c>
      <c r="F141" s="16">
        <v>1</v>
      </c>
      <c r="G141" s="16">
        <v>0</v>
      </c>
      <c r="H141" s="16">
        <v>0</v>
      </c>
      <c r="I141" s="338">
        <v>2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1</v>
      </c>
      <c r="E143" s="16">
        <v>0</v>
      </c>
      <c r="F143" s="16">
        <v>0</v>
      </c>
      <c r="G143" s="16">
        <v>1</v>
      </c>
      <c r="H143" s="16">
        <v>0</v>
      </c>
      <c r="I143" s="336">
        <v>3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37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7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1</v>
      </c>
      <c r="D151" s="16">
        <v>1</v>
      </c>
      <c r="E151" s="16">
        <v>1</v>
      </c>
      <c r="F151" s="16">
        <v>0</v>
      </c>
      <c r="G151" s="16">
        <v>0</v>
      </c>
      <c r="H151" s="16">
        <v>0</v>
      </c>
      <c r="I151" s="338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7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1</v>
      </c>
      <c r="D155" s="16">
        <v>1</v>
      </c>
      <c r="E155" s="16">
        <v>0</v>
      </c>
      <c r="F155" s="16">
        <v>0</v>
      </c>
      <c r="G155" s="16">
        <v>1</v>
      </c>
      <c r="H155" s="16">
        <v>0</v>
      </c>
      <c r="I155" s="336">
        <v>3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7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37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37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37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7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37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337">
        <v>1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7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7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337">
        <v>1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1</v>
      </c>
      <c r="E187" s="16">
        <v>0</v>
      </c>
      <c r="F187" s="16">
        <v>0</v>
      </c>
      <c r="G187" s="16">
        <v>1</v>
      </c>
      <c r="H187" s="16">
        <v>0</v>
      </c>
      <c r="I187" s="336">
        <v>3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1</v>
      </c>
      <c r="E188" s="16">
        <v>0</v>
      </c>
      <c r="F188" s="16">
        <v>1</v>
      </c>
      <c r="G188" s="16">
        <v>0</v>
      </c>
      <c r="H188" s="16">
        <v>0</v>
      </c>
      <c r="I188" s="338">
        <v>2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1</v>
      </c>
      <c r="E190" s="16">
        <v>0</v>
      </c>
      <c r="F190" s="16">
        <v>0</v>
      </c>
      <c r="G190" s="16">
        <v>1</v>
      </c>
      <c r="H190" s="16">
        <v>0</v>
      </c>
      <c r="I190" s="336">
        <v>3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1</v>
      </c>
      <c r="E191" s="16">
        <v>0</v>
      </c>
      <c r="F191" s="16">
        <v>0</v>
      </c>
      <c r="G191" s="16">
        <v>1</v>
      </c>
      <c r="H191" s="16">
        <v>0</v>
      </c>
      <c r="I191" s="336">
        <v>3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7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1</v>
      </c>
      <c r="E193" s="16">
        <v>0</v>
      </c>
      <c r="F193" s="16">
        <v>0</v>
      </c>
      <c r="G193" s="16">
        <v>0</v>
      </c>
      <c r="H193" s="16">
        <v>1</v>
      </c>
      <c r="I193" s="336">
        <v>3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1</v>
      </c>
      <c r="E195" s="16">
        <v>0</v>
      </c>
      <c r="F195" s="16">
        <v>1</v>
      </c>
      <c r="G195" s="16">
        <v>0</v>
      </c>
      <c r="H195" s="16">
        <v>0</v>
      </c>
      <c r="I195" s="338">
        <v>2</v>
      </c>
      <c r="J195" s="229"/>
    </row>
    <row r="196" spans="1:10">
      <c r="A196" s="6" t="s">
        <v>324</v>
      </c>
      <c r="B196" s="7"/>
      <c r="C196" s="8">
        <f>SUM(C3:C195)</f>
        <v>252</v>
      </c>
      <c r="D196" s="234">
        <f>E196+F196+G196+H196</f>
        <v>54</v>
      </c>
      <c r="E196" s="9">
        <f>SUM(E3:E195)</f>
        <v>6</v>
      </c>
      <c r="F196" s="9">
        <f>SUM(F3:F195)</f>
        <v>18</v>
      </c>
      <c r="G196" s="9">
        <f>SUM(G3:G195)</f>
        <v>19</v>
      </c>
      <c r="H196" s="9">
        <f>SUM(H3:H195)</f>
        <v>11</v>
      </c>
      <c r="I196" s="230"/>
      <c r="J196" s="10"/>
    </row>
    <row r="197" spans="1:10">
      <c r="A197" s="11" t="s">
        <v>529</v>
      </c>
      <c r="B197" s="12"/>
      <c r="C197" s="349">
        <f>C196+D196</f>
        <v>306</v>
      </c>
      <c r="D197" s="350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E318"/>
  <sheetViews>
    <sheetView tabSelected="1" topLeftCell="A306" zoomScale="70" zoomScaleNormal="70" workbookViewId="0">
      <selection activeCell="Y267" sqref="Y267"/>
    </sheetView>
  </sheetViews>
  <sheetFormatPr defaultColWidth="9.140625" defaultRowHeight="27.75"/>
  <cols>
    <col min="1" max="1" width="15.42578125" style="18" customWidth="1"/>
    <col min="2" max="2" width="16.42578125" style="18" customWidth="1"/>
    <col min="3" max="3" width="21.5703125" style="18" bestFit="1" customWidth="1"/>
    <col min="4" max="30" width="4.85546875" style="18" customWidth="1"/>
    <col min="31" max="31" width="15.42578125" style="18" bestFit="1" customWidth="1"/>
    <col min="32" max="55" width="4.42578125" style="18" customWidth="1"/>
    <col min="56" max="56" width="15.5703125" style="18" bestFit="1" customWidth="1"/>
    <col min="57" max="16384" width="9.140625" style="18"/>
  </cols>
  <sheetData>
    <row r="1" spans="1:31">
      <c r="A1" s="333" t="s">
        <v>485</v>
      </c>
      <c r="B1" s="333"/>
    </row>
    <row r="2" spans="1:31">
      <c r="B2" s="332" t="s">
        <v>652</v>
      </c>
    </row>
    <row r="4" spans="1:31">
      <c r="A4" s="365" t="s">
        <v>326</v>
      </c>
      <c r="B4" s="366"/>
      <c r="C4" s="366"/>
      <c r="D4" s="365" t="s">
        <v>327</v>
      </c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7"/>
    </row>
    <row r="5" spans="1:31">
      <c r="A5" s="365" t="s">
        <v>9</v>
      </c>
      <c r="B5" s="365" t="s">
        <v>42</v>
      </c>
      <c r="C5" s="365" t="s">
        <v>325</v>
      </c>
      <c r="D5" s="365">
        <v>0</v>
      </c>
      <c r="E5" s="368">
        <v>1</v>
      </c>
      <c r="F5" s="368">
        <v>2</v>
      </c>
      <c r="G5" s="368">
        <v>3</v>
      </c>
      <c r="H5" s="368">
        <v>4</v>
      </c>
      <c r="I5" s="368">
        <v>5</v>
      </c>
      <c r="J5" s="368">
        <v>6</v>
      </c>
      <c r="K5" s="368">
        <v>7</v>
      </c>
      <c r="L5" s="368">
        <v>8</v>
      </c>
      <c r="M5" s="368">
        <v>9</v>
      </c>
      <c r="N5" s="368">
        <v>10</v>
      </c>
      <c r="O5" s="368">
        <v>11</v>
      </c>
      <c r="P5" s="368">
        <v>12</v>
      </c>
      <c r="Q5" s="368">
        <v>13</v>
      </c>
      <c r="R5" s="368">
        <v>14</v>
      </c>
      <c r="S5" s="368">
        <v>15</v>
      </c>
      <c r="T5" s="368">
        <v>16</v>
      </c>
      <c r="U5" s="368">
        <v>17</v>
      </c>
      <c r="V5" s="368">
        <v>18</v>
      </c>
      <c r="W5" s="368">
        <v>19</v>
      </c>
      <c r="X5" s="368">
        <v>20</v>
      </c>
      <c r="Y5" s="368">
        <v>21</v>
      </c>
      <c r="Z5" s="368">
        <v>22</v>
      </c>
      <c r="AA5" s="368">
        <v>23</v>
      </c>
      <c r="AB5" s="368">
        <v>24</v>
      </c>
      <c r="AC5" s="368">
        <v>25</v>
      </c>
      <c r="AD5" s="368">
        <v>26</v>
      </c>
      <c r="AE5" s="369" t="s">
        <v>530</v>
      </c>
    </row>
    <row r="6" spans="1:31">
      <c r="A6" s="354" t="s">
        <v>23</v>
      </c>
      <c r="B6" s="354" t="s">
        <v>23</v>
      </c>
      <c r="C6" s="354" t="s">
        <v>342</v>
      </c>
      <c r="D6" s="355"/>
      <c r="E6" s="356"/>
      <c r="F6" s="356"/>
      <c r="G6" s="356">
        <v>1</v>
      </c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7">
        <v>1</v>
      </c>
    </row>
    <row r="7" spans="1:31">
      <c r="A7" s="358"/>
      <c r="B7" s="358"/>
      <c r="C7" s="359" t="s">
        <v>351</v>
      </c>
      <c r="D7" s="360"/>
      <c r="E7" s="361"/>
      <c r="F7" s="361"/>
      <c r="G7" s="361"/>
      <c r="H7" s="361">
        <v>1</v>
      </c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2">
        <v>1</v>
      </c>
    </row>
    <row r="8" spans="1:31">
      <c r="A8" s="358"/>
      <c r="B8" s="358"/>
      <c r="C8" s="359" t="s">
        <v>23</v>
      </c>
      <c r="D8" s="360"/>
      <c r="E8" s="361"/>
      <c r="F8" s="361"/>
      <c r="G8" s="361">
        <v>2</v>
      </c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2">
        <v>2</v>
      </c>
    </row>
    <row r="9" spans="1:31">
      <c r="A9" s="358"/>
      <c r="B9" s="358"/>
      <c r="C9" s="359" t="s">
        <v>170</v>
      </c>
      <c r="D9" s="360"/>
      <c r="E9" s="361"/>
      <c r="F9" s="361"/>
      <c r="G9" s="361"/>
      <c r="H9" s="361"/>
      <c r="I9" s="361"/>
      <c r="J9" s="361"/>
      <c r="K9" s="361"/>
      <c r="L9" s="361">
        <v>1</v>
      </c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2">
        <v>1</v>
      </c>
    </row>
    <row r="10" spans="1:31">
      <c r="A10" s="358"/>
      <c r="B10" s="358"/>
      <c r="C10" s="359" t="s">
        <v>337</v>
      </c>
      <c r="D10" s="360">
        <v>1</v>
      </c>
      <c r="E10" s="361"/>
      <c r="F10" s="361">
        <v>1</v>
      </c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2">
        <v>2</v>
      </c>
    </row>
    <row r="11" spans="1:31">
      <c r="A11" s="358"/>
      <c r="B11" s="370" t="s">
        <v>531</v>
      </c>
      <c r="C11" s="371"/>
      <c r="D11" s="372">
        <v>1</v>
      </c>
      <c r="E11" s="373"/>
      <c r="F11" s="373">
        <v>1</v>
      </c>
      <c r="G11" s="373">
        <v>3</v>
      </c>
      <c r="H11" s="373">
        <v>1</v>
      </c>
      <c r="I11" s="373"/>
      <c r="J11" s="373"/>
      <c r="K11" s="373"/>
      <c r="L11" s="373">
        <v>1</v>
      </c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4">
        <v>7</v>
      </c>
    </row>
    <row r="12" spans="1:31">
      <c r="A12" s="358"/>
      <c r="B12" s="354" t="s">
        <v>214</v>
      </c>
      <c r="C12" s="354" t="s">
        <v>372</v>
      </c>
      <c r="D12" s="355">
        <v>1</v>
      </c>
      <c r="E12" s="356"/>
      <c r="F12" s="356"/>
      <c r="G12" s="356"/>
      <c r="H12" s="356"/>
      <c r="I12" s="356"/>
      <c r="J12" s="356"/>
      <c r="K12" s="356">
        <v>1</v>
      </c>
      <c r="L12" s="356"/>
      <c r="M12" s="356"/>
      <c r="N12" s="356"/>
      <c r="O12" s="356">
        <v>1</v>
      </c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7">
        <v>3</v>
      </c>
    </row>
    <row r="13" spans="1:31">
      <c r="A13" s="358"/>
      <c r="B13" s="370" t="s">
        <v>532</v>
      </c>
      <c r="C13" s="371"/>
      <c r="D13" s="372">
        <v>1</v>
      </c>
      <c r="E13" s="373"/>
      <c r="F13" s="373"/>
      <c r="G13" s="373"/>
      <c r="H13" s="373"/>
      <c r="I13" s="373"/>
      <c r="J13" s="373"/>
      <c r="K13" s="373">
        <v>1</v>
      </c>
      <c r="L13" s="373"/>
      <c r="M13" s="373"/>
      <c r="N13" s="373"/>
      <c r="O13" s="373">
        <v>1</v>
      </c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4">
        <v>3</v>
      </c>
    </row>
    <row r="14" spans="1:31">
      <c r="A14" s="358"/>
      <c r="B14" s="354" t="s">
        <v>190</v>
      </c>
      <c r="C14" s="354" t="s">
        <v>190</v>
      </c>
      <c r="D14" s="355"/>
      <c r="E14" s="356"/>
      <c r="F14" s="356"/>
      <c r="G14" s="356"/>
      <c r="H14" s="356"/>
      <c r="I14" s="356"/>
      <c r="J14" s="356"/>
      <c r="K14" s="356"/>
      <c r="L14" s="356"/>
      <c r="M14" s="356"/>
      <c r="N14" s="356">
        <v>1</v>
      </c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7">
        <v>1</v>
      </c>
    </row>
    <row r="15" spans="1:31">
      <c r="A15" s="358"/>
      <c r="B15" s="370" t="s">
        <v>533</v>
      </c>
      <c r="C15" s="371"/>
      <c r="D15" s="372"/>
      <c r="E15" s="373"/>
      <c r="F15" s="373"/>
      <c r="G15" s="373"/>
      <c r="H15" s="373"/>
      <c r="I15" s="373"/>
      <c r="J15" s="373"/>
      <c r="K15" s="373"/>
      <c r="L15" s="373"/>
      <c r="M15" s="373"/>
      <c r="N15" s="373">
        <v>1</v>
      </c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4">
        <v>1</v>
      </c>
    </row>
    <row r="16" spans="1:31">
      <c r="A16" s="358"/>
      <c r="B16" s="354" t="s">
        <v>208</v>
      </c>
      <c r="C16" s="354" t="s">
        <v>461</v>
      </c>
      <c r="D16" s="355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>
        <v>1</v>
      </c>
      <c r="V16" s="356"/>
      <c r="W16" s="356"/>
      <c r="X16" s="356"/>
      <c r="Y16" s="356"/>
      <c r="Z16" s="356"/>
      <c r="AA16" s="356"/>
      <c r="AB16" s="356"/>
      <c r="AC16" s="356"/>
      <c r="AD16" s="356"/>
      <c r="AE16" s="357">
        <v>1</v>
      </c>
    </row>
    <row r="17" spans="1:31">
      <c r="A17" s="358"/>
      <c r="B17" s="370" t="s">
        <v>534</v>
      </c>
      <c r="C17" s="371"/>
      <c r="D17" s="372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>
        <v>1</v>
      </c>
      <c r="V17" s="373"/>
      <c r="W17" s="373"/>
      <c r="X17" s="373"/>
      <c r="Y17" s="373"/>
      <c r="Z17" s="373"/>
      <c r="AA17" s="373"/>
      <c r="AB17" s="373"/>
      <c r="AC17" s="373"/>
      <c r="AD17" s="373"/>
      <c r="AE17" s="374">
        <v>1</v>
      </c>
    </row>
    <row r="18" spans="1:31">
      <c r="A18" s="358"/>
      <c r="B18" s="354" t="s">
        <v>211</v>
      </c>
      <c r="C18" s="354" t="s">
        <v>395</v>
      </c>
      <c r="D18" s="355"/>
      <c r="E18" s="356"/>
      <c r="F18" s="356"/>
      <c r="G18" s="356"/>
      <c r="H18" s="356">
        <v>1</v>
      </c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7">
        <v>1</v>
      </c>
    </row>
    <row r="19" spans="1:31">
      <c r="A19" s="358"/>
      <c r="B19" s="370" t="s">
        <v>535</v>
      </c>
      <c r="C19" s="371"/>
      <c r="D19" s="372"/>
      <c r="E19" s="373"/>
      <c r="F19" s="373"/>
      <c r="G19" s="373"/>
      <c r="H19" s="373">
        <v>1</v>
      </c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4">
        <v>1</v>
      </c>
    </row>
    <row r="20" spans="1:31">
      <c r="A20" s="358"/>
      <c r="B20" s="354" t="s">
        <v>170</v>
      </c>
      <c r="C20" s="354" t="s">
        <v>62</v>
      </c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>
        <v>1</v>
      </c>
      <c r="AB20" s="356"/>
      <c r="AC20" s="356"/>
      <c r="AD20" s="356"/>
      <c r="AE20" s="357">
        <v>1</v>
      </c>
    </row>
    <row r="21" spans="1:31">
      <c r="A21" s="358"/>
      <c r="B21" s="370" t="s">
        <v>536</v>
      </c>
      <c r="C21" s="371"/>
      <c r="D21" s="372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>
        <v>1</v>
      </c>
      <c r="AB21" s="373"/>
      <c r="AC21" s="373"/>
      <c r="AD21" s="373"/>
      <c r="AE21" s="374">
        <v>1</v>
      </c>
    </row>
    <row r="22" spans="1:31">
      <c r="A22" s="358"/>
      <c r="B22" s="354" t="s">
        <v>209</v>
      </c>
      <c r="C22" s="354" t="s">
        <v>209</v>
      </c>
      <c r="D22" s="355"/>
      <c r="E22" s="356"/>
      <c r="F22" s="356">
        <v>1</v>
      </c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7">
        <v>1</v>
      </c>
    </row>
    <row r="23" spans="1:31">
      <c r="A23" s="358"/>
      <c r="B23" s="370" t="s">
        <v>537</v>
      </c>
      <c r="C23" s="371"/>
      <c r="D23" s="372"/>
      <c r="E23" s="373"/>
      <c r="F23" s="373">
        <v>1</v>
      </c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4">
        <v>1</v>
      </c>
    </row>
    <row r="24" spans="1:31">
      <c r="A24" s="358"/>
      <c r="B24" s="354" t="s">
        <v>216</v>
      </c>
      <c r="C24" s="354" t="s">
        <v>343</v>
      </c>
      <c r="D24" s="355"/>
      <c r="E24" s="356"/>
      <c r="F24" s="356">
        <v>1</v>
      </c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7">
        <v>1</v>
      </c>
    </row>
    <row r="25" spans="1:31">
      <c r="A25" s="358"/>
      <c r="B25" s="370" t="s">
        <v>538</v>
      </c>
      <c r="C25" s="371"/>
      <c r="D25" s="372"/>
      <c r="E25" s="373"/>
      <c r="F25" s="373">
        <v>1</v>
      </c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4">
        <v>1</v>
      </c>
    </row>
    <row r="26" spans="1:31">
      <c r="A26" s="375" t="s">
        <v>531</v>
      </c>
      <c r="B26" s="376"/>
      <c r="C26" s="376"/>
      <c r="D26" s="377">
        <v>2</v>
      </c>
      <c r="E26" s="378"/>
      <c r="F26" s="378">
        <v>3</v>
      </c>
      <c r="G26" s="378">
        <v>3</v>
      </c>
      <c r="H26" s="378">
        <v>2</v>
      </c>
      <c r="I26" s="378"/>
      <c r="J26" s="378"/>
      <c r="K26" s="378">
        <v>1</v>
      </c>
      <c r="L26" s="378">
        <v>1</v>
      </c>
      <c r="M26" s="378"/>
      <c r="N26" s="378">
        <v>1</v>
      </c>
      <c r="O26" s="378">
        <v>1</v>
      </c>
      <c r="P26" s="378"/>
      <c r="Q26" s="378"/>
      <c r="R26" s="378"/>
      <c r="S26" s="378"/>
      <c r="T26" s="378"/>
      <c r="U26" s="378">
        <v>1</v>
      </c>
      <c r="V26" s="378"/>
      <c r="W26" s="378"/>
      <c r="X26" s="378"/>
      <c r="Y26" s="378"/>
      <c r="Z26" s="378"/>
      <c r="AA26" s="378">
        <v>1</v>
      </c>
      <c r="AB26" s="378"/>
      <c r="AC26" s="378"/>
      <c r="AD26" s="378"/>
      <c r="AE26" s="379">
        <v>16</v>
      </c>
    </row>
    <row r="27" spans="1:31">
      <c r="A27" s="354" t="s">
        <v>24</v>
      </c>
      <c r="B27" s="354" t="s">
        <v>165</v>
      </c>
      <c r="C27" s="354" t="s">
        <v>458</v>
      </c>
      <c r="D27" s="355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>
        <v>1</v>
      </c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7">
        <v>1</v>
      </c>
    </row>
    <row r="28" spans="1:31">
      <c r="A28" s="358"/>
      <c r="B28" s="358"/>
      <c r="C28" s="359" t="s">
        <v>165</v>
      </c>
      <c r="D28" s="360"/>
      <c r="E28" s="361"/>
      <c r="F28" s="361"/>
      <c r="G28" s="361"/>
      <c r="H28" s="361"/>
      <c r="I28" s="361"/>
      <c r="J28" s="361">
        <v>1</v>
      </c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2">
        <v>1</v>
      </c>
    </row>
    <row r="29" spans="1:31">
      <c r="A29" s="358"/>
      <c r="B29" s="358"/>
      <c r="C29" s="359" t="s">
        <v>344</v>
      </c>
      <c r="D29" s="360"/>
      <c r="E29" s="361"/>
      <c r="F29" s="361">
        <v>1</v>
      </c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2">
        <v>1</v>
      </c>
    </row>
    <row r="30" spans="1:31">
      <c r="A30" s="358"/>
      <c r="B30" s="358"/>
      <c r="C30" s="359" t="s">
        <v>345</v>
      </c>
      <c r="D30" s="360"/>
      <c r="E30" s="361"/>
      <c r="F30" s="361"/>
      <c r="G30" s="361"/>
      <c r="H30" s="361"/>
      <c r="I30" s="361">
        <v>1</v>
      </c>
      <c r="J30" s="361">
        <v>1</v>
      </c>
      <c r="K30" s="361">
        <v>2</v>
      </c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2">
        <v>4</v>
      </c>
    </row>
    <row r="31" spans="1:31">
      <c r="A31" s="358"/>
      <c r="B31" s="370" t="s">
        <v>539</v>
      </c>
      <c r="C31" s="371"/>
      <c r="D31" s="372"/>
      <c r="E31" s="373"/>
      <c r="F31" s="373">
        <v>1</v>
      </c>
      <c r="G31" s="373"/>
      <c r="H31" s="373"/>
      <c r="I31" s="373">
        <v>1</v>
      </c>
      <c r="J31" s="373">
        <v>2</v>
      </c>
      <c r="K31" s="373">
        <v>2</v>
      </c>
      <c r="L31" s="373"/>
      <c r="M31" s="373"/>
      <c r="N31" s="373"/>
      <c r="O31" s="373"/>
      <c r="P31" s="373"/>
      <c r="Q31" s="373"/>
      <c r="R31" s="373"/>
      <c r="S31" s="373">
        <v>1</v>
      </c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4">
        <v>7</v>
      </c>
    </row>
    <row r="32" spans="1:31">
      <c r="A32" s="358"/>
      <c r="B32" s="354" t="s">
        <v>164</v>
      </c>
      <c r="C32" s="354" t="s">
        <v>164</v>
      </c>
      <c r="D32" s="355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>
        <v>1</v>
      </c>
      <c r="AC32" s="356"/>
      <c r="AD32" s="356">
        <v>1</v>
      </c>
      <c r="AE32" s="357">
        <v>2</v>
      </c>
    </row>
    <row r="33" spans="1:31">
      <c r="A33" s="358"/>
      <c r="B33" s="358"/>
      <c r="C33" s="359" t="s">
        <v>540</v>
      </c>
      <c r="D33" s="360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361"/>
      <c r="AB33" s="361"/>
      <c r="AC33" s="361">
        <v>1</v>
      </c>
      <c r="AD33" s="361"/>
      <c r="AE33" s="362">
        <v>1</v>
      </c>
    </row>
    <row r="34" spans="1:31">
      <c r="A34" s="358"/>
      <c r="B34" s="358"/>
      <c r="C34" s="359" t="s">
        <v>541</v>
      </c>
      <c r="D34" s="360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>
        <v>1</v>
      </c>
      <c r="AC34" s="361"/>
      <c r="AD34" s="361"/>
      <c r="AE34" s="362">
        <v>1</v>
      </c>
    </row>
    <row r="35" spans="1:31">
      <c r="A35" s="358"/>
      <c r="B35" s="370" t="s">
        <v>542</v>
      </c>
      <c r="C35" s="371"/>
      <c r="D35" s="372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>
        <v>2</v>
      </c>
      <c r="AC35" s="373">
        <v>1</v>
      </c>
      <c r="AD35" s="373">
        <v>1</v>
      </c>
      <c r="AE35" s="374">
        <v>4</v>
      </c>
    </row>
    <row r="36" spans="1:31">
      <c r="A36" s="358"/>
      <c r="B36" s="354" t="s">
        <v>228</v>
      </c>
      <c r="C36" s="354" t="s">
        <v>339</v>
      </c>
      <c r="D36" s="355"/>
      <c r="E36" s="356"/>
      <c r="F36" s="356">
        <v>1</v>
      </c>
      <c r="G36" s="356"/>
      <c r="H36" s="356"/>
      <c r="I36" s="356">
        <v>1</v>
      </c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7">
        <v>2</v>
      </c>
    </row>
    <row r="37" spans="1:31">
      <c r="A37" s="358"/>
      <c r="B37" s="358"/>
      <c r="C37" s="359" t="s">
        <v>228</v>
      </c>
      <c r="D37" s="360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>
        <v>1</v>
      </c>
      <c r="V37" s="361"/>
      <c r="W37" s="361"/>
      <c r="X37" s="361"/>
      <c r="Y37" s="361"/>
      <c r="Z37" s="361"/>
      <c r="AA37" s="361"/>
      <c r="AB37" s="361"/>
      <c r="AC37" s="361"/>
      <c r="AD37" s="361"/>
      <c r="AE37" s="362">
        <v>1</v>
      </c>
    </row>
    <row r="38" spans="1:31">
      <c r="A38" s="358"/>
      <c r="B38" s="370" t="s">
        <v>543</v>
      </c>
      <c r="C38" s="371"/>
      <c r="D38" s="372"/>
      <c r="E38" s="373"/>
      <c r="F38" s="373">
        <v>1</v>
      </c>
      <c r="G38" s="373"/>
      <c r="H38" s="373"/>
      <c r="I38" s="373">
        <v>1</v>
      </c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>
        <v>1</v>
      </c>
      <c r="V38" s="373"/>
      <c r="W38" s="373"/>
      <c r="X38" s="373"/>
      <c r="Y38" s="373"/>
      <c r="Z38" s="373"/>
      <c r="AA38" s="373"/>
      <c r="AB38" s="373"/>
      <c r="AC38" s="373"/>
      <c r="AD38" s="373"/>
      <c r="AE38" s="374">
        <v>3</v>
      </c>
    </row>
    <row r="39" spans="1:31">
      <c r="A39" s="358"/>
      <c r="B39" s="354" t="s">
        <v>223</v>
      </c>
      <c r="C39" s="354" t="s">
        <v>421</v>
      </c>
      <c r="D39" s="355"/>
      <c r="E39" s="356"/>
      <c r="F39" s="356"/>
      <c r="G39" s="356"/>
      <c r="H39" s="356"/>
      <c r="I39" s="356"/>
      <c r="J39" s="356"/>
      <c r="K39" s="356"/>
      <c r="L39" s="356"/>
      <c r="M39" s="356">
        <v>1</v>
      </c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7">
        <v>1</v>
      </c>
    </row>
    <row r="40" spans="1:31">
      <c r="A40" s="358"/>
      <c r="B40" s="358"/>
      <c r="C40" s="359" t="s">
        <v>223</v>
      </c>
      <c r="D40" s="360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>
        <v>1</v>
      </c>
      <c r="V40" s="361"/>
      <c r="W40" s="361"/>
      <c r="X40" s="361"/>
      <c r="Y40" s="361"/>
      <c r="Z40" s="361"/>
      <c r="AA40" s="361"/>
      <c r="AB40" s="361"/>
      <c r="AC40" s="361"/>
      <c r="AD40" s="361"/>
      <c r="AE40" s="362">
        <v>1</v>
      </c>
    </row>
    <row r="41" spans="1:31">
      <c r="A41" s="358"/>
      <c r="B41" s="358"/>
      <c r="C41" s="359" t="s">
        <v>348</v>
      </c>
      <c r="D41" s="360"/>
      <c r="E41" s="361"/>
      <c r="F41" s="361"/>
      <c r="G41" s="361"/>
      <c r="H41" s="361"/>
      <c r="I41" s="361">
        <v>1</v>
      </c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2">
        <v>1</v>
      </c>
    </row>
    <row r="42" spans="1:31">
      <c r="A42" s="358"/>
      <c r="B42" s="370" t="s">
        <v>544</v>
      </c>
      <c r="C42" s="371"/>
      <c r="D42" s="372"/>
      <c r="E42" s="373"/>
      <c r="F42" s="373"/>
      <c r="G42" s="373"/>
      <c r="H42" s="373"/>
      <c r="I42" s="373">
        <v>1</v>
      </c>
      <c r="J42" s="373"/>
      <c r="K42" s="373"/>
      <c r="L42" s="373"/>
      <c r="M42" s="373">
        <v>1</v>
      </c>
      <c r="N42" s="373"/>
      <c r="O42" s="373"/>
      <c r="P42" s="373"/>
      <c r="Q42" s="373"/>
      <c r="R42" s="373"/>
      <c r="S42" s="373"/>
      <c r="T42" s="373"/>
      <c r="U42" s="373">
        <v>1</v>
      </c>
      <c r="V42" s="373"/>
      <c r="W42" s="373"/>
      <c r="X42" s="373"/>
      <c r="Y42" s="373"/>
      <c r="Z42" s="373"/>
      <c r="AA42" s="373"/>
      <c r="AB42" s="373"/>
      <c r="AC42" s="373"/>
      <c r="AD42" s="373"/>
      <c r="AE42" s="374">
        <v>3</v>
      </c>
    </row>
    <row r="43" spans="1:31">
      <c r="A43" s="358"/>
      <c r="B43" s="354" t="s">
        <v>158</v>
      </c>
      <c r="C43" s="354" t="s">
        <v>516</v>
      </c>
      <c r="D43" s="355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>
        <v>1</v>
      </c>
      <c r="AD43" s="356"/>
      <c r="AE43" s="357">
        <v>1</v>
      </c>
    </row>
    <row r="44" spans="1:31">
      <c r="A44" s="358"/>
      <c r="B44" s="358"/>
      <c r="C44" s="359" t="s">
        <v>476</v>
      </c>
      <c r="D44" s="36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>
        <v>1</v>
      </c>
      <c r="Y44" s="361"/>
      <c r="Z44" s="361"/>
      <c r="AA44" s="361"/>
      <c r="AB44" s="361"/>
      <c r="AC44" s="361"/>
      <c r="AD44" s="361"/>
      <c r="AE44" s="362">
        <v>1</v>
      </c>
    </row>
    <row r="45" spans="1:31">
      <c r="A45" s="358"/>
      <c r="B45" s="370" t="s">
        <v>545</v>
      </c>
      <c r="C45" s="371"/>
      <c r="D45" s="372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>
        <v>1</v>
      </c>
      <c r="Y45" s="373"/>
      <c r="Z45" s="373"/>
      <c r="AA45" s="373"/>
      <c r="AB45" s="373"/>
      <c r="AC45" s="373">
        <v>1</v>
      </c>
      <c r="AD45" s="373"/>
      <c r="AE45" s="374">
        <v>2</v>
      </c>
    </row>
    <row r="46" spans="1:31">
      <c r="A46" s="358"/>
      <c r="B46" s="354" t="s">
        <v>224</v>
      </c>
      <c r="C46" s="354" t="s">
        <v>224</v>
      </c>
      <c r="D46" s="355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>
        <v>1</v>
      </c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7">
        <v>1</v>
      </c>
    </row>
    <row r="47" spans="1:31">
      <c r="A47" s="358"/>
      <c r="B47" s="358"/>
      <c r="C47" s="359" t="s">
        <v>403</v>
      </c>
      <c r="D47" s="360"/>
      <c r="E47" s="361"/>
      <c r="F47" s="361"/>
      <c r="G47" s="361"/>
      <c r="H47" s="361"/>
      <c r="I47" s="361"/>
      <c r="J47" s="361"/>
      <c r="K47" s="361"/>
      <c r="L47" s="361">
        <v>1</v>
      </c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361"/>
      <c r="Z47" s="361"/>
      <c r="AA47" s="361"/>
      <c r="AB47" s="361"/>
      <c r="AC47" s="361"/>
      <c r="AD47" s="361"/>
      <c r="AE47" s="362">
        <v>1</v>
      </c>
    </row>
    <row r="48" spans="1:31">
      <c r="A48" s="358"/>
      <c r="B48" s="370" t="s">
        <v>546</v>
      </c>
      <c r="C48" s="371"/>
      <c r="D48" s="372"/>
      <c r="E48" s="373"/>
      <c r="F48" s="373"/>
      <c r="G48" s="373"/>
      <c r="H48" s="373"/>
      <c r="I48" s="373"/>
      <c r="J48" s="373"/>
      <c r="K48" s="373"/>
      <c r="L48" s="373">
        <v>1</v>
      </c>
      <c r="M48" s="373"/>
      <c r="N48" s="373"/>
      <c r="O48" s="373">
        <v>1</v>
      </c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4">
        <v>2</v>
      </c>
    </row>
    <row r="49" spans="1:31">
      <c r="A49" s="358"/>
      <c r="B49" s="354" t="s">
        <v>148</v>
      </c>
      <c r="C49" s="354" t="s">
        <v>148</v>
      </c>
      <c r="D49" s="355"/>
      <c r="E49" s="356"/>
      <c r="F49" s="356">
        <v>1</v>
      </c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7">
        <v>1</v>
      </c>
    </row>
    <row r="50" spans="1:31">
      <c r="A50" s="358"/>
      <c r="B50" s="370" t="s">
        <v>547</v>
      </c>
      <c r="C50" s="371"/>
      <c r="D50" s="372"/>
      <c r="E50" s="373"/>
      <c r="F50" s="373">
        <v>1</v>
      </c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4">
        <v>1</v>
      </c>
    </row>
    <row r="51" spans="1:31">
      <c r="A51" s="358"/>
      <c r="B51" s="354" t="s">
        <v>226</v>
      </c>
      <c r="C51" s="354" t="s">
        <v>402</v>
      </c>
      <c r="D51" s="355"/>
      <c r="E51" s="356"/>
      <c r="F51" s="356"/>
      <c r="G51" s="356"/>
      <c r="H51" s="356"/>
      <c r="I51" s="356">
        <v>1</v>
      </c>
      <c r="J51" s="356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7">
        <v>1</v>
      </c>
    </row>
    <row r="52" spans="1:31">
      <c r="A52" s="358"/>
      <c r="B52" s="370" t="s">
        <v>548</v>
      </c>
      <c r="C52" s="371"/>
      <c r="D52" s="372"/>
      <c r="E52" s="373"/>
      <c r="F52" s="373"/>
      <c r="G52" s="373"/>
      <c r="H52" s="373"/>
      <c r="I52" s="373">
        <v>1</v>
      </c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4">
        <v>1</v>
      </c>
    </row>
    <row r="53" spans="1:31">
      <c r="A53" s="375" t="s">
        <v>549</v>
      </c>
      <c r="B53" s="376"/>
      <c r="C53" s="376"/>
      <c r="D53" s="377"/>
      <c r="E53" s="378"/>
      <c r="F53" s="378">
        <v>3</v>
      </c>
      <c r="G53" s="378"/>
      <c r="H53" s="378"/>
      <c r="I53" s="378">
        <v>4</v>
      </c>
      <c r="J53" s="378">
        <v>2</v>
      </c>
      <c r="K53" s="378">
        <v>2</v>
      </c>
      <c r="L53" s="378">
        <v>1</v>
      </c>
      <c r="M53" s="378">
        <v>1</v>
      </c>
      <c r="N53" s="378"/>
      <c r="O53" s="378">
        <v>1</v>
      </c>
      <c r="P53" s="378"/>
      <c r="Q53" s="378"/>
      <c r="R53" s="378"/>
      <c r="S53" s="378">
        <v>1</v>
      </c>
      <c r="T53" s="378"/>
      <c r="U53" s="378">
        <v>2</v>
      </c>
      <c r="V53" s="378"/>
      <c r="W53" s="378"/>
      <c r="X53" s="378">
        <v>1</v>
      </c>
      <c r="Y53" s="378"/>
      <c r="Z53" s="378"/>
      <c r="AA53" s="378"/>
      <c r="AB53" s="378">
        <v>2</v>
      </c>
      <c r="AC53" s="378">
        <v>2</v>
      </c>
      <c r="AD53" s="378">
        <v>1</v>
      </c>
      <c r="AE53" s="379">
        <v>23</v>
      </c>
    </row>
    <row r="54" spans="1:31">
      <c r="A54" s="354" t="s">
        <v>60</v>
      </c>
      <c r="B54" s="354" t="s">
        <v>307</v>
      </c>
      <c r="C54" s="354" t="s">
        <v>439</v>
      </c>
      <c r="D54" s="355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>
        <v>1</v>
      </c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357">
        <v>1</v>
      </c>
    </row>
    <row r="55" spans="1:31">
      <c r="A55" s="358"/>
      <c r="B55" s="370" t="s">
        <v>550</v>
      </c>
      <c r="C55" s="371"/>
      <c r="D55" s="372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>
        <v>1</v>
      </c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4">
        <v>1</v>
      </c>
    </row>
    <row r="56" spans="1:31">
      <c r="A56" s="358"/>
      <c r="B56" s="354" t="s">
        <v>309</v>
      </c>
      <c r="C56" s="354" t="s">
        <v>309</v>
      </c>
      <c r="D56" s="355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>
        <v>1</v>
      </c>
      <c r="AE56" s="357">
        <v>1</v>
      </c>
    </row>
    <row r="57" spans="1:31">
      <c r="A57" s="358"/>
      <c r="B57" s="370" t="s">
        <v>551</v>
      </c>
      <c r="C57" s="371"/>
      <c r="D57" s="372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>
        <v>1</v>
      </c>
      <c r="AE57" s="374">
        <v>1</v>
      </c>
    </row>
    <row r="58" spans="1:31">
      <c r="A58" s="358"/>
      <c r="B58" s="354" t="s">
        <v>311</v>
      </c>
      <c r="C58" s="354" t="s">
        <v>404</v>
      </c>
      <c r="D58" s="355"/>
      <c r="E58" s="356"/>
      <c r="F58" s="356"/>
      <c r="G58" s="356"/>
      <c r="H58" s="356"/>
      <c r="I58" s="356">
        <v>1</v>
      </c>
      <c r="J58" s="356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7">
        <v>1</v>
      </c>
    </row>
    <row r="59" spans="1:31">
      <c r="A59" s="358"/>
      <c r="B59" s="370" t="s">
        <v>552</v>
      </c>
      <c r="C59" s="371"/>
      <c r="D59" s="372"/>
      <c r="E59" s="373"/>
      <c r="F59" s="373"/>
      <c r="G59" s="373"/>
      <c r="H59" s="373"/>
      <c r="I59" s="373">
        <v>1</v>
      </c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4">
        <v>1</v>
      </c>
    </row>
    <row r="60" spans="1:31">
      <c r="A60" s="375" t="s">
        <v>553</v>
      </c>
      <c r="B60" s="376"/>
      <c r="C60" s="376"/>
      <c r="D60" s="377"/>
      <c r="E60" s="378"/>
      <c r="F60" s="378"/>
      <c r="G60" s="378"/>
      <c r="H60" s="378"/>
      <c r="I60" s="378">
        <v>1</v>
      </c>
      <c r="J60" s="378"/>
      <c r="K60" s="378"/>
      <c r="L60" s="378"/>
      <c r="M60" s="378"/>
      <c r="N60" s="378"/>
      <c r="O60" s="378"/>
      <c r="P60" s="378"/>
      <c r="Q60" s="378"/>
      <c r="R60" s="378"/>
      <c r="S60" s="378">
        <v>1</v>
      </c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>
        <v>1</v>
      </c>
      <c r="AE60" s="379">
        <v>3</v>
      </c>
    </row>
    <row r="61" spans="1:31">
      <c r="A61" s="354" t="s">
        <v>61</v>
      </c>
      <c r="B61" s="354" t="s">
        <v>316</v>
      </c>
      <c r="C61" s="354" t="s">
        <v>316</v>
      </c>
      <c r="D61" s="355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>
        <v>1</v>
      </c>
      <c r="X61" s="356"/>
      <c r="Y61" s="356"/>
      <c r="Z61" s="356"/>
      <c r="AA61" s="356"/>
      <c r="AB61" s="356"/>
      <c r="AC61" s="356"/>
      <c r="AD61" s="356"/>
      <c r="AE61" s="357">
        <v>1</v>
      </c>
    </row>
    <row r="62" spans="1:31">
      <c r="A62" s="358"/>
      <c r="B62" s="370" t="s">
        <v>554</v>
      </c>
      <c r="C62" s="371"/>
      <c r="D62" s="372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>
        <v>1</v>
      </c>
      <c r="X62" s="373"/>
      <c r="Y62" s="373"/>
      <c r="Z62" s="373"/>
      <c r="AA62" s="373"/>
      <c r="AB62" s="373"/>
      <c r="AC62" s="373"/>
      <c r="AD62" s="373"/>
      <c r="AE62" s="374">
        <v>1</v>
      </c>
    </row>
    <row r="63" spans="1:31">
      <c r="A63" s="358"/>
      <c r="B63" s="354" t="s">
        <v>61</v>
      </c>
      <c r="C63" s="354" t="s">
        <v>61</v>
      </c>
      <c r="D63" s="355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>
        <v>1</v>
      </c>
      <c r="AE63" s="357">
        <v>1</v>
      </c>
    </row>
    <row r="64" spans="1:31">
      <c r="A64" s="358"/>
      <c r="B64" s="370" t="s">
        <v>555</v>
      </c>
      <c r="C64" s="371"/>
      <c r="D64" s="372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>
        <v>1</v>
      </c>
      <c r="AE64" s="374">
        <v>1</v>
      </c>
    </row>
    <row r="65" spans="1:31">
      <c r="A65" s="375" t="s">
        <v>555</v>
      </c>
      <c r="B65" s="376"/>
      <c r="C65" s="376"/>
      <c r="D65" s="377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>
        <v>1</v>
      </c>
      <c r="X65" s="378"/>
      <c r="Y65" s="378"/>
      <c r="Z65" s="378"/>
      <c r="AA65" s="378"/>
      <c r="AB65" s="378"/>
      <c r="AC65" s="378"/>
      <c r="AD65" s="378">
        <v>1</v>
      </c>
      <c r="AE65" s="379">
        <v>2</v>
      </c>
    </row>
    <row r="66" spans="1:31">
      <c r="A66" s="354" t="s">
        <v>63</v>
      </c>
      <c r="B66" s="354" t="s">
        <v>321</v>
      </c>
      <c r="C66" s="354" t="s">
        <v>399</v>
      </c>
      <c r="D66" s="355"/>
      <c r="E66" s="356"/>
      <c r="F66" s="356"/>
      <c r="G66" s="356"/>
      <c r="H66" s="356"/>
      <c r="I66" s="356"/>
      <c r="J66" s="356">
        <v>1</v>
      </c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7">
        <v>1</v>
      </c>
    </row>
    <row r="67" spans="1:31">
      <c r="A67" s="358"/>
      <c r="B67" s="358"/>
      <c r="C67" s="359" t="s">
        <v>473</v>
      </c>
      <c r="D67" s="360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>
        <v>1</v>
      </c>
      <c r="V67" s="361"/>
      <c r="W67" s="361">
        <v>1</v>
      </c>
      <c r="X67" s="361"/>
      <c r="Y67" s="361"/>
      <c r="Z67" s="361"/>
      <c r="AA67" s="361"/>
      <c r="AB67" s="361"/>
      <c r="AC67" s="361"/>
      <c r="AD67" s="361"/>
      <c r="AE67" s="362">
        <v>2</v>
      </c>
    </row>
    <row r="68" spans="1:31">
      <c r="A68" s="358"/>
      <c r="B68" s="370" t="s">
        <v>556</v>
      </c>
      <c r="C68" s="371"/>
      <c r="D68" s="372"/>
      <c r="E68" s="373"/>
      <c r="F68" s="373"/>
      <c r="G68" s="373"/>
      <c r="H68" s="373"/>
      <c r="I68" s="373"/>
      <c r="J68" s="373">
        <v>1</v>
      </c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>
        <v>1</v>
      </c>
      <c r="V68" s="373"/>
      <c r="W68" s="373">
        <v>1</v>
      </c>
      <c r="X68" s="373"/>
      <c r="Y68" s="373"/>
      <c r="Z68" s="373"/>
      <c r="AA68" s="373"/>
      <c r="AB68" s="373"/>
      <c r="AC68" s="373"/>
      <c r="AD68" s="373"/>
      <c r="AE68" s="374">
        <v>3</v>
      </c>
    </row>
    <row r="69" spans="1:31">
      <c r="A69" s="358"/>
      <c r="B69" s="354" t="s">
        <v>63</v>
      </c>
      <c r="C69" s="354" t="s">
        <v>425</v>
      </c>
      <c r="D69" s="355"/>
      <c r="E69" s="356"/>
      <c r="F69" s="356"/>
      <c r="G69" s="356"/>
      <c r="H69" s="356"/>
      <c r="I69" s="356"/>
      <c r="J69" s="356"/>
      <c r="K69" s="356"/>
      <c r="L69" s="356"/>
      <c r="M69" s="356">
        <v>1</v>
      </c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7">
        <v>1</v>
      </c>
    </row>
    <row r="70" spans="1:31">
      <c r="A70" s="358"/>
      <c r="B70" s="358"/>
      <c r="C70" s="359" t="s">
        <v>513</v>
      </c>
      <c r="D70" s="360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>
        <v>1</v>
      </c>
      <c r="AD70" s="361"/>
      <c r="AE70" s="362">
        <v>1</v>
      </c>
    </row>
    <row r="71" spans="1:31">
      <c r="A71" s="358"/>
      <c r="B71" s="370" t="s">
        <v>557</v>
      </c>
      <c r="C71" s="371"/>
      <c r="D71" s="372"/>
      <c r="E71" s="373"/>
      <c r="F71" s="373"/>
      <c r="G71" s="373"/>
      <c r="H71" s="373"/>
      <c r="I71" s="373"/>
      <c r="J71" s="373"/>
      <c r="K71" s="373"/>
      <c r="L71" s="373"/>
      <c r="M71" s="373">
        <v>1</v>
      </c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>
        <v>1</v>
      </c>
      <c r="AD71" s="373"/>
      <c r="AE71" s="374">
        <v>2</v>
      </c>
    </row>
    <row r="72" spans="1:31">
      <c r="A72" s="358"/>
      <c r="B72" s="354" t="s">
        <v>266</v>
      </c>
      <c r="C72" s="354" t="s">
        <v>441</v>
      </c>
      <c r="D72" s="355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>
        <v>1</v>
      </c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7">
        <v>1</v>
      </c>
    </row>
    <row r="73" spans="1:31">
      <c r="A73" s="358"/>
      <c r="B73" s="358"/>
      <c r="C73" s="359" t="s">
        <v>511</v>
      </c>
      <c r="D73" s="360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>
        <v>1</v>
      </c>
      <c r="AD73" s="361"/>
      <c r="AE73" s="362">
        <v>1</v>
      </c>
    </row>
    <row r="74" spans="1:31">
      <c r="A74" s="358"/>
      <c r="B74" s="370" t="s">
        <v>558</v>
      </c>
      <c r="C74" s="371"/>
      <c r="D74" s="372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>
        <v>1</v>
      </c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>
        <v>1</v>
      </c>
      <c r="AD74" s="373"/>
      <c r="AE74" s="374">
        <v>2</v>
      </c>
    </row>
    <row r="75" spans="1:31">
      <c r="A75" s="358"/>
      <c r="B75" s="354" t="s">
        <v>323</v>
      </c>
      <c r="C75" s="354" t="s">
        <v>486</v>
      </c>
      <c r="D75" s="355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356">
        <v>1</v>
      </c>
      <c r="AB75" s="356"/>
      <c r="AC75" s="356"/>
      <c r="AD75" s="356"/>
      <c r="AE75" s="357">
        <v>1</v>
      </c>
    </row>
    <row r="76" spans="1:31">
      <c r="A76" s="358"/>
      <c r="B76" s="370" t="s">
        <v>559</v>
      </c>
      <c r="C76" s="371"/>
      <c r="D76" s="372"/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>
        <v>1</v>
      </c>
      <c r="AB76" s="373"/>
      <c r="AC76" s="373"/>
      <c r="AD76" s="373"/>
      <c r="AE76" s="374">
        <v>1</v>
      </c>
    </row>
    <row r="77" spans="1:31">
      <c r="A77" s="375" t="s">
        <v>557</v>
      </c>
      <c r="B77" s="376"/>
      <c r="C77" s="376"/>
      <c r="D77" s="377"/>
      <c r="E77" s="378"/>
      <c r="F77" s="378"/>
      <c r="G77" s="378"/>
      <c r="H77" s="378"/>
      <c r="I77" s="378"/>
      <c r="J77" s="378">
        <v>1</v>
      </c>
      <c r="K77" s="378"/>
      <c r="L77" s="378"/>
      <c r="M77" s="378">
        <v>1</v>
      </c>
      <c r="N77" s="378"/>
      <c r="O77" s="378">
        <v>1</v>
      </c>
      <c r="P77" s="378"/>
      <c r="Q77" s="378"/>
      <c r="R77" s="378"/>
      <c r="S77" s="378"/>
      <c r="T77" s="378"/>
      <c r="U77" s="378">
        <v>1</v>
      </c>
      <c r="V77" s="378"/>
      <c r="W77" s="378">
        <v>1</v>
      </c>
      <c r="X77" s="378"/>
      <c r="Y77" s="378"/>
      <c r="Z77" s="378"/>
      <c r="AA77" s="378">
        <v>1</v>
      </c>
      <c r="AB77" s="378"/>
      <c r="AC77" s="378">
        <v>2</v>
      </c>
      <c r="AD77" s="378"/>
      <c r="AE77" s="379">
        <v>8</v>
      </c>
    </row>
    <row r="78" spans="1:31">
      <c r="A78" s="354" t="s">
        <v>25</v>
      </c>
      <c r="B78" s="354" t="s">
        <v>157</v>
      </c>
      <c r="C78" s="354" t="s">
        <v>501</v>
      </c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>
        <v>1</v>
      </c>
      <c r="AC78" s="356"/>
      <c r="AD78" s="356"/>
      <c r="AE78" s="357">
        <v>1</v>
      </c>
    </row>
    <row r="79" spans="1:31">
      <c r="A79" s="358"/>
      <c r="B79" s="370" t="s">
        <v>560</v>
      </c>
      <c r="C79" s="371"/>
      <c r="D79" s="372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>
        <v>1</v>
      </c>
      <c r="AC79" s="373"/>
      <c r="AD79" s="373"/>
      <c r="AE79" s="374">
        <v>1</v>
      </c>
    </row>
    <row r="80" spans="1:31">
      <c r="A80" s="358"/>
      <c r="B80" s="354" t="s">
        <v>232</v>
      </c>
      <c r="C80" s="354" t="s">
        <v>439</v>
      </c>
      <c r="D80" s="355"/>
      <c r="E80" s="356"/>
      <c r="F80" s="356"/>
      <c r="G80" s="356"/>
      <c r="H80" s="356"/>
      <c r="I80" s="356"/>
      <c r="J80" s="356"/>
      <c r="K80" s="356"/>
      <c r="L80" s="356"/>
      <c r="M80" s="356"/>
      <c r="N80" s="356"/>
      <c r="O80" s="356">
        <v>1</v>
      </c>
      <c r="P80" s="356"/>
      <c r="Q80" s="356"/>
      <c r="R80" s="356"/>
      <c r="S80" s="356"/>
      <c r="T80" s="356"/>
      <c r="U80" s="356"/>
      <c r="V80" s="356"/>
      <c r="W80" s="356"/>
      <c r="X80" s="356"/>
      <c r="Y80" s="356"/>
      <c r="Z80" s="356"/>
      <c r="AA80" s="356"/>
      <c r="AB80" s="356"/>
      <c r="AC80" s="356"/>
      <c r="AD80" s="356"/>
      <c r="AE80" s="357">
        <v>1</v>
      </c>
    </row>
    <row r="81" spans="1:31">
      <c r="A81" s="358"/>
      <c r="B81" s="370" t="s">
        <v>561</v>
      </c>
      <c r="C81" s="371"/>
      <c r="D81" s="372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>
        <v>1</v>
      </c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4">
        <v>1</v>
      </c>
    </row>
    <row r="82" spans="1:31">
      <c r="A82" s="358"/>
      <c r="B82" s="354" t="s">
        <v>234</v>
      </c>
      <c r="C82" s="354" t="s">
        <v>514</v>
      </c>
      <c r="D82" s="355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6"/>
      <c r="U82" s="356"/>
      <c r="V82" s="356"/>
      <c r="W82" s="356"/>
      <c r="X82" s="356"/>
      <c r="Y82" s="356"/>
      <c r="Z82" s="356"/>
      <c r="AA82" s="356"/>
      <c r="AB82" s="356"/>
      <c r="AC82" s="356">
        <v>1</v>
      </c>
      <c r="AD82" s="356"/>
      <c r="AE82" s="357">
        <v>1</v>
      </c>
    </row>
    <row r="83" spans="1:31">
      <c r="A83" s="358"/>
      <c r="B83" s="370" t="s">
        <v>562</v>
      </c>
      <c r="C83" s="371"/>
      <c r="D83" s="372"/>
      <c r="E83" s="373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>
        <v>1</v>
      </c>
      <c r="AD83" s="373"/>
      <c r="AE83" s="374">
        <v>1</v>
      </c>
    </row>
    <row r="84" spans="1:31">
      <c r="A84" s="375" t="s">
        <v>563</v>
      </c>
      <c r="B84" s="376"/>
      <c r="C84" s="376"/>
      <c r="D84" s="377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>
        <v>1</v>
      </c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>
        <v>1</v>
      </c>
      <c r="AC84" s="378">
        <v>1</v>
      </c>
      <c r="AD84" s="378"/>
      <c r="AE84" s="379">
        <v>3</v>
      </c>
    </row>
    <row r="85" spans="1:31">
      <c r="A85" s="354" t="s">
        <v>31</v>
      </c>
      <c r="B85" s="354" t="s">
        <v>217</v>
      </c>
      <c r="C85" s="354" t="s">
        <v>217</v>
      </c>
      <c r="D85" s="355"/>
      <c r="E85" s="356"/>
      <c r="F85" s="356"/>
      <c r="G85" s="356"/>
      <c r="H85" s="356"/>
      <c r="I85" s="356"/>
      <c r="J85" s="356"/>
      <c r="K85" s="356"/>
      <c r="L85" s="356"/>
      <c r="M85" s="356"/>
      <c r="N85" s="356">
        <v>1</v>
      </c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6"/>
      <c r="AE85" s="357">
        <v>1</v>
      </c>
    </row>
    <row r="86" spans="1:31">
      <c r="A86" s="358"/>
      <c r="B86" s="370" t="s">
        <v>564</v>
      </c>
      <c r="C86" s="371"/>
      <c r="D86" s="372"/>
      <c r="E86" s="373"/>
      <c r="F86" s="373"/>
      <c r="G86" s="373"/>
      <c r="H86" s="373"/>
      <c r="I86" s="373"/>
      <c r="J86" s="373"/>
      <c r="K86" s="373"/>
      <c r="L86" s="373"/>
      <c r="M86" s="373"/>
      <c r="N86" s="373">
        <v>1</v>
      </c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4">
        <v>1</v>
      </c>
    </row>
    <row r="87" spans="1:31">
      <c r="A87" s="358"/>
      <c r="B87" s="354" t="s">
        <v>220</v>
      </c>
      <c r="C87" s="354" t="s">
        <v>405</v>
      </c>
      <c r="D87" s="355"/>
      <c r="E87" s="356"/>
      <c r="F87" s="356"/>
      <c r="G87" s="356"/>
      <c r="H87" s="356"/>
      <c r="I87" s="356"/>
      <c r="J87" s="356"/>
      <c r="K87" s="356">
        <v>1</v>
      </c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6"/>
      <c r="AE87" s="357">
        <v>1</v>
      </c>
    </row>
    <row r="88" spans="1:31">
      <c r="A88" s="358"/>
      <c r="B88" s="370" t="s">
        <v>565</v>
      </c>
      <c r="C88" s="371"/>
      <c r="D88" s="372"/>
      <c r="E88" s="373"/>
      <c r="F88" s="373"/>
      <c r="G88" s="373"/>
      <c r="H88" s="373"/>
      <c r="I88" s="373"/>
      <c r="J88" s="373"/>
      <c r="K88" s="373">
        <v>1</v>
      </c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4">
        <v>1</v>
      </c>
    </row>
    <row r="89" spans="1:31">
      <c r="A89" s="358"/>
      <c r="B89" s="354" t="s">
        <v>184</v>
      </c>
      <c r="C89" s="354" t="s">
        <v>184</v>
      </c>
      <c r="D89" s="355"/>
      <c r="E89" s="356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356"/>
      <c r="AA89" s="356"/>
      <c r="AB89" s="356"/>
      <c r="AC89" s="356"/>
      <c r="AD89" s="356">
        <v>1</v>
      </c>
      <c r="AE89" s="357">
        <v>1</v>
      </c>
    </row>
    <row r="90" spans="1:31">
      <c r="A90" s="358"/>
      <c r="B90" s="370" t="s">
        <v>566</v>
      </c>
      <c r="C90" s="371"/>
      <c r="D90" s="372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>
        <v>1</v>
      </c>
      <c r="AE90" s="374">
        <v>1</v>
      </c>
    </row>
    <row r="91" spans="1:31">
      <c r="A91" s="375" t="s">
        <v>567</v>
      </c>
      <c r="B91" s="376"/>
      <c r="C91" s="376"/>
      <c r="D91" s="377"/>
      <c r="E91" s="378"/>
      <c r="F91" s="378"/>
      <c r="G91" s="378"/>
      <c r="H91" s="378"/>
      <c r="I91" s="378"/>
      <c r="J91" s="378"/>
      <c r="K91" s="378">
        <v>1</v>
      </c>
      <c r="L91" s="378"/>
      <c r="M91" s="378"/>
      <c r="N91" s="378">
        <v>1</v>
      </c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>
        <v>1</v>
      </c>
      <c r="AE91" s="379">
        <v>3</v>
      </c>
    </row>
    <row r="92" spans="1:31">
      <c r="A92" s="354" t="s">
        <v>26</v>
      </c>
      <c r="B92" s="354" t="s">
        <v>239</v>
      </c>
      <c r="C92" s="354" t="s">
        <v>454</v>
      </c>
      <c r="D92" s="355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>
        <v>1</v>
      </c>
      <c r="S92" s="356"/>
      <c r="T92" s="356"/>
      <c r="U92" s="356"/>
      <c r="V92" s="356">
        <v>1</v>
      </c>
      <c r="W92" s="356"/>
      <c r="X92" s="356"/>
      <c r="Y92" s="356"/>
      <c r="Z92" s="356"/>
      <c r="AA92" s="356"/>
      <c r="AB92" s="356"/>
      <c r="AC92" s="356"/>
      <c r="AD92" s="356">
        <v>1</v>
      </c>
      <c r="AE92" s="357">
        <v>3</v>
      </c>
    </row>
    <row r="93" spans="1:31">
      <c r="A93" s="358"/>
      <c r="B93" s="370" t="s">
        <v>568</v>
      </c>
      <c r="C93" s="371"/>
      <c r="D93" s="372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>
        <v>1</v>
      </c>
      <c r="S93" s="373"/>
      <c r="T93" s="373"/>
      <c r="U93" s="373"/>
      <c r="V93" s="373">
        <v>1</v>
      </c>
      <c r="W93" s="373"/>
      <c r="X93" s="373"/>
      <c r="Y93" s="373"/>
      <c r="Z93" s="373"/>
      <c r="AA93" s="373"/>
      <c r="AB93" s="373"/>
      <c r="AC93" s="373"/>
      <c r="AD93" s="373">
        <v>1</v>
      </c>
      <c r="AE93" s="374">
        <v>3</v>
      </c>
    </row>
    <row r="94" spans="1:31">
      <c r="A94" s="358"/>
      <c r="B94" s="354" t="s">
        <v>26</v>
      </c>
      <c r="C94" s="354" t="s">
        <v>406</v>
      </c>
      <c r="D94" s="355"/>
      <c r="E94" s="356"/>
      <c r="F94" s="356"/>
      <c r="G94" s="356"/>
      <c r="H94" s="356"/>
      <c r="I94" s="356"/>
      <c r="J94" s="356"/>
      <c r="K94" s="356">
        <v>1</v>
      </c>
      <c r="L94" s="356"/>
      <c r="M94" s="356"/>
      <c r="N94" s="356"/>
      <c r="O94" s="356"/>
      <c r="P94" s="356"/>
      <c r="Q94" s="356"/>
      <c r="R94" s="356"/>
      <c r="S94" s="356"/>
      <c r="T94" s="356"/>
      <c r="U94" s="356"/>
      <c r="V94" s="356"/>
      <c r="W94" s="356"/>
      <c r="X94" s="356"/>
      <c r="Y94" s="356"/>
      <c r="Z94" s="356"/>
      <c r="AA94" s="356"/>
      <c r="AB94" s="356"/>
      <c r="AC94" s="356"/>
      <c r="AD94" s="356"/>
      <c r="AE94" s="357">
        <v>1</v>
      </c>
    </row>
    <row r="95" spans="1:31">
      <c r="A95" s="358"/>
      <c r="B95" s="358"/>
      <c r="C95" s="359" t="s">
        <v>341</v>
      </c>
      <c r="D95" s="360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>
        <v>1</v>
      </c>
      <c r="X95" s="361"/>
      <c r="Y95" s="361"/>
      <c r="Z95" s="361"/>
      <c r="AA95" s="361"/>
      <c r="AB95" s="361"/>
      <c r="AC95" s="361"/>
      <c r="AD95" s="361"/>
      <c r="AE95" s="362">
        <v>1</v>
      </c>
    </row>
    <row r="96" spans="1:31">
      <c r="A96" s="358"/>
      <c r="B96" s="358"/>
      <c r="C96" s="359" t="s">
        <v>495</v>
      </c>
      <c r="D96" s="360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>
        <v>1</v>
      </c>
      <c r="AC96" s="361"/>
      <c r="AD96" s="361"/>
      <c r="AE96" s="362">
        <v>1</v>
      </c>
    </row>
    <row r="97" spans="1:31">
      <c r="A97" s="358"/>
      <c r="B97" s="370" t="s">
        <v>569</v>
      </c>
      <c r="C97" s="371"/>
      <c r="D97" s="372"/>
      <c r="E97" s="373"/>
      <c r="F97" s="373"/>
      <c r="G97" s="373"/>
      <c r="H97" s="373"/>
      <c r="I97" s="373"/>
      <c r="J97" s="373"/>
      <c r="K97" s="373">
        <v>1</v>
      </c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>
        <v>1</v>
      </c>
      <c r="X97" s="373"/>
      <c r="Y97" s="373"/>
      <c r="Z97" s="373"/>
      <c r="AA97" s="373"/>
      <c r="AB97" s="373">
        <v>1</v>
      </c>
      <c r="AC97" s="373"/>
      <c r="AD97" s="373"/>
      <c r="AE97" s="374">
        <v>3</v>
      </c>
    </row>
    <row r="98" spans="1:31">
      <c r="A98" s="358"/>
      <c r="B98" s="354" t="s">
        <v>247</v>
      </c>
      <c r="C98" s="354" t="s">
        <v>480</v>
      </c>
      <c r="D98" s="355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>
        <v>1</v>
      </c>
      <c r="AA98" s="356">
        <v>1</v>
      </c>
      <c r="AB98" s="356"/>
      <c r="AC98" s="356"/>
      <c r="AD98" s="356"/>
      <c r="AE98" s="357">
        <v>2</v>
      </c>
    </row>
    <row r="99" spans="1:31">
      <c r="A99" s="358"/>
      <c r="B99" s="370" t="s">
        <v>570</v>
      </c>
      <c r="C99" s="371"/>
      <c r="D99" s="372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>
        <v>1</v>
      </c>
      <c r="AA99" s="373">
        <v>1</v>
      </c>
      <c r="AB99" s="373"/>
      <c r="AC99" s="373"/>
      <c r="AD99" s="373"/>
      <c r="AE99" s="374">
        <v>2</v>
      </c>
    </row>
    <row r="100" spans="1:31">
      <c r="A100" s="358"/>
      <c r="B100" s="354" t="s">
        <v>243</v>
      </c>
      <c r="C100" s="354" t="s">
        <v>519</v>
      </c>
      <c r="D100" s="355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356"/>
      <c r="Y100" s="356"/>
      <c r="Z100" s="356"/>
      <c r="AA100" s="356"/>
      <c r="AB100" s="356"/>
      <c r="AC100" s="356">
        <v>1</v>
      </c>
      <c r="AD100" s="356"/>
      <c r="AE100" s="357">
        <v>1</v>
      </c>
    </row>
    <row r="101" spans="1:31">
      <c r="A101" s="358"/>
      <c r="B101" s="358"/>
      <c r="C101" s="359" t="s">
        <v>518</v>
      </c>
      <c r="D101" s="360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>
        <v>1</v>
      </c>
      <c r="AE101" s="362">
        <v>1</v>
      </c>
    </row>
    <row r="102" spans="1:31">
      <c r="A102" s="358"/>
      <c r="B102" s="370" t="s">
        <v>571</v>
      </c>
      <c r="C102" s="371"/>
      <c r="D102" s="372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>
        <v>1</v>
      </c>
      <c r="AD102" s="373">
        <v>1</v>
      </c>
      <c r="AE102" s="374">
        <v>2</v>
      </c>
    </row>
    <row r="103" spans="1:31">
      <c r="A103" s="358"/>
      <c r="B103" s="354" t="s">
        <v>238</v>
      </c>
      <c r="C103" s="354" t="s">
        <v>478</v>
      </c>
      <c r="D103" s="355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  <c r="Z103" s="356">
        <v>1</v>
      </c>
      <c r="AA103" s="356"/>
      <c r="AB103" s="356"/>
      <c r="AC103" s="356"/>
      <c r="AD103" s="356"/>
      <c r="AE103" s="357">
        <v>1</v>
      </c>
    </row>
    <row r="104" spans="1:31">
      <c r="A104" s="358"/>
      <c r="B104" s="370" t="s">
        <v>572</v>
      </c>
      <c r="C104" s="371"/>
      <c r="D104" s="372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>
        <v>1</v>
      </c>
      <c r="AA104" s="373"/>
      <c r="AB104" s="373"/>
      <c r="AC104" s="373"/>
      <c r="AD104" s="373"/>
      <c r="AE104" s="374">
        <v>1</v>
      </c>
    </row>
    <row r="105" spans="1:31">
      <c r="A105" s="375" t="s">
        <v>569</v>
      </c>
      <c r="B105" s="376"/>
      <c r="C105" s="376"/>
      <c r="D105" s="377"/>
      <c r="E105" s="378"/>
      <c r="F105" s="378"/>
      <c r="G105" s="378"/>
      <c r="H105" s="378"/>
      <c r="I105" s="378"/>
      <c r="J105" s="378"/>
      <c r="K105" s="378">
        <v>1</v>
      </c>
      <c r="L105" s="378"/>
      <c r="M105" s="378"/>
      <c r="N105" s="378"/>
      <c r="O105" s="378"/>
      <c r="P105" s="378"/>
      <c r="Q105" s="378"/>
      <c r="R105" s="378">
        <v>1</v>
      </c>
      <c r="S105" s="378"/>
      <c r="T105" s="378"/>
      <c r="U105" s="378"/>
      <c r="V105" s="378">
        <v>1</v>
      </c>
      <c r="W105" s="378">
        <v>1</v>
      </c>
      <c r="X105" s="378"/>
      <c r="Y105" s="378"/>
      <c r="Z105" s="378">
        <v>2</v>
      </c>
      <c r="AA105" s="378">
        <v>1</v>
      </c>
      <c r="AB105" s="378">
        <v>1</v>
      </c>
      <c r="AC105" s="378">
        <v>1</v>
      </c>
      <c r="AD105" s="378">
        <v>2</v>
      </c>
      <c r="AE105" s="379">
        <v>11</v>
      </c>
    </row>
    <row r="106" spans="1:31">
      <c r="A106" s="354" t="s">
        <v>34</v>
      </c>
      <c r="B106" s="354" t="s">
        <v>262</v>
      </c>
      <c r="C106" s="354" t="s">
        <v>503</v>
      </c>
      <c r="D106" s="355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6"/>
      <c r="AA106" s="356"/>
      <c r="AB106" s="356">
        <v>1</v>
      </c>
      <c r="AC106" s="356">
        <v>3</v>
      </c>
      <c r="AD106" s="356">
        <v>1</v>
      </c>
      <c r="AE106" s="357">
        <v>5</v>
      </c>
    </row>
    <row r="107" spans="1:31">
      <c r="A107" s="358"/>
      <c r="B107" s="358"/>
      <c r="C107" s="359" t="s">
        <v>462</v>
      </c>
      <c r="D107" s="360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361"/>
      <c r="U107" s="361">
        <v>1</v>
      </c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2">
        <v>1</v>
      </c>
    </row>
    <row r="108" spans="1:31">
      <c r="A108" s="358"/>
      <c r="B108" s="358"/>
      <c r="C108" s="359" t="s">
        <v>267</v>
      </c>
      <c r="D108" s="360"/>
      <c r="E108" s="361">
        <v>1</v>
      </c>
      <c r="F108" s="361"/>
      <c r="G108" s="361"/>
      <c r="H108" s="361"/>
      <c r="I108" s="361"/>
      <c r="J108" s="361"/>
      <c r="K108" s="361"/>
      <c r="L108" s="361"/>
      <c r="M108" s="361"/>
      <c r="N108" s="361"/>
      <c r="O108" s="361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  <c r="AC108" s="361"/>
      <c r="AD108" s="361"/>
      <c r="AE108" s="362">
        <v>1</v>
      </c>
    </row>
    <row r="109" spans="1:31">
      <c r="A109" s="358"/>
      <c r="B109" s="370" t="s">
        <v>573</v>
      </c>
      <c r="C109" s="371"/>
      <c r="D109" s="372"/>
      <c r="E109" s="373">
        <v>1</v>
      </c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>
        <v>1</v>
      </c>
      <c r="V109" s="373"/>
      <c r="W109" s="373"/>
      <c r="X109" s="373"/>
      <c r="Y109" s="373"/>
      <c r="Z109" s="373"/>
      <c r="AA109" s="373"/>
      <c r="AB109" s="373">
        <v>1</v>
      </c>
      <c r="AC109" s="373">
        <v>3</v>
      </c>
      <c r="AD109" s="373">
        <v>1</v>
      </c>
      <c r="AE109" s="374">
        <v>7</v>
      </c>
    </row>
    <row r="110" spans="1:31">
      <c r="A110" s="358"/>
      <c r="B110" s="354" t="s">
        <v>258</v>
      </c>
      <c r="C110" s="354" t="s">
        <v>258</v>
      </c>
      <c r="D110" s="355"/>
      <c r="E110" s="356"/>
      <c r="F110" s="356"/>
      <c r="G110" s="356"/>
      <c r="H110" s="356"/>
      <c r="I110" s="356"/>
      <c r="J110" s="356"/>
      <c r="K110" s="356"/>
      <c r="L110" s="356"/>
      <c r="M110" s="356"/>
      <c r="N110" s="356"/>
      <c r="O110" s="356">
        <v>1</v>
      </c>
      <c r="P110" s="356"/>
      <c r="Q110" s="356"/>
      <c r="R110" s="356"/>
      <c r="S110" s="356"/>
      <c r="T110" s="356"/>
      <c r="U110" s="356"/>
      <c r="V110" s="356"/>
      <c r="W110" s="356"/>
      <c r="X110" s="356"/>
      <c r="Y110" s="356"/>
      <c r="Z110" s="356"/>
      <c r="AA110" s="356"/>
      <c r="AB110" s="356">
        <v>1</v>
      </c>
      <c r="AC110" s="356"/>
      <c r="AD110" s="356"/>
      <c r="AE110" s="357">
        <v>2</v>
      </c>
    </row>
    <row r="111" spans="1:31">
      <c r="A111" s="358"/>
      <c r="B111" s="358"/>
      <c r="C111" s="359" t="s">
        <v>479</v>
      </c>
      <c r="D111" s="360"/>
      <c r="E111" s="361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>
        <v>1</v>
      </c>
      <c r="Z111" s="361"/>
      <c r="AA111" s="361"/>
      <c r="AB111" s="361"/>
      <c r="AC111" s="361"/>
      <c r="AD111" s="361"/>
      <c r="AE111" s="362">
        <v>1</v>
      </c>
    </row>
    <row r="112" spans="1:31">
      <c r="A112" s="358"/>
      <c r="B112" s="370" t="s">
        <v>574</v>
      </c>
      <c r="C112" s="371"/>
      <c r="D112" s="372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>
        <v>1</v>
      </c>
      <c r="P112" s="373"/>
      <c r="Q112" s="373"/>
      <c r="R112" s="373"/>
      <c r="S112" s="373"/>
      <c r="T112" s="373"/>
      <c r="U112" s="373"/>
      <c r="V112" s="373"/>
      <c r="W112" s="373"/>
      <c r="X112" s="373"/>
      <c r="Y112" s="373">
        <v>1</v>
      </c>
      <c r="Z112" s="373"/>
      <c r="AA112" s="373"/>
      <c r="AB112" s="373">
        <v>1</v>
      </c>
      <c r="AC112" s="373"/>
      <c r="AD112" s="373"/>
      <c r="AE112" s="374">
        <v>3</v>
      </c>
    </row>
    <row r="113" spans="1:31">
      <c r="A113" s="358"/>
      <c r="B113" s="354" t="s">
        <v>260</v>
      </c>
      <c r="C113" s="354" t="s">
        <v>434</v>
      </c>
      <c r="D113" s="355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>
        <v>1</v>
      </c>
      <c r="O113" s="356"/>
      <c r="P113" s="356"/>
      <c r="Q113" s="356"/>
      <c r="R113" s="356"/>
      <c r="S113" s="356"/>
      <c r="T113" s="356"/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56"/>
      <c r="AE113" s="357">
        <v>1</v>
      </c>
    </row>
    <row r="114" spans="1:31">
      <c r="A114" s="358"/>
      <c r="B114" s="358"/>
      <c r="C114" s="359" t="s">
        <v>442</v>
      </c>
      <c r="D114" s="360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1">
        <v>1</v>
      </c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  <c r="AC114" s="361"/>
      <c r="AD114" s="361"/>
      <c r="AE114" s="362">
        <v>1</v>
      </c>
    </row>
    <row r="115" spans="1:31">
      <c r="A115" s="358"/>
      <c r="B115" s="370" t="s">
        <v>575</v>
      </c>
      <c r="C115" s="371"/>
      <c r="D115" s="372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>
        <v>1</v>
      </c>
      <c r="O115" s="373"/>
      <c r="P115" s="373">
        <v>1</v>
      </c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4">
        <v>2</v>
      </c>
    </row>
    <row r="116" spans="1:31">
      <c r="A116" s="358"/>
      <c r="B116" s="354" t="s">
        <v>265</v>
      </c>
      <c r="C116" s="354" t="s">
        <v>576</v>
      </c>
      <c r="D116" s="355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6">
        <v>1</v>
      </c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/>
      <c r="AD116" s="356"/>
      <c r="AE116" s="357">
        <v>1</v>
      </c>
    </row>
    <row r="117" spans="1:31">
      <c r="A117" s="358"/>
      <c r="B117" s="370" t="s">
        <v>577</v>
      </c>
      <c r="C117" s="371"/>
      <c r="D117" s="372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>
        <v>1</v>
      </c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4">
        <v>1</v>
      </c>
    </row>
    <row r="118" spans="1:31">
      <c r="A118" s="358"/>
      <c r="B118" s="354" t="s">
        <v>259</v>
      </c>
      <c r="C118" s="354" t="s">
        <v>459</v>
      </c>
      <c r="D118" s="355"/>
      <c r="E118" s="356"/>
      <c r="F118" s="356"/>
      <c r="G118" s="356"/>
      <c r="H118" s="356"/>
      <c r="I118" s="356"/>
      <c r="J118" s="356"/>
      <c r="K118" s="356"/>
      <c r="L118" s="356"/>
      <c r="M118" s="356"/>
      <c r="N118" s="356"/>
      <c r="O118" s="356"/>
      <c r="P118" s="356"/>
      <c r="Q118" s="356"/>
      <c r="R118" s="356">
        <v>1</v>
      </c>
      <c r="S118" s="356"/>
      <c r="T118" s="356"/>
      <c r="U118" s="356"/>
      <c r="V118" s="356"/>
      <c r="W118" s="356"/>
      <c r="X118" s="356"/>
      <c r="Y118" s="356"/>
      <c r="Z118" s="356"/>
      <c r="AA118" s="356"/>
      <c r="AB118" s="356"/>
      <c r="AC118" s="356"/>
      <c r="AD118" s="356"/>
      <c r="AE118" s="357">
        <v>1</v>
      </c>
    </row>
    <row r="119" spans="1:31">
      <c r="A119" s="358"/>
      <c r="B119" s="370" t="s">
        <v>578</v>
      </c>
      <c r="C119" s="371"/>
      <c r="D119" s="372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>
        <v>1</v>
      </c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4">
        <v>1</v>
      </c>
    </row>
    <row r="120" spans="1:31">
      <c r="A120" s="358"/>
      <c r="B120" s="354" t="s">
        <v>264</v>
      </c>
      <c r="C120" s="354" t="s">
        <v>515</v>
      </c>
      <c r="D120" s="355"/>
      <c r="E120" s="356"/>
      <c r="F120" s="356"/>
      <c r="G120" s="356"/>
      <c r="H120" s="356"/>
      <c r="I120" s="356"/>
      <c r="J120" s="356"/>
      <c r="K120" s="356"/>
      <c r="L120" s="356"/>
      <c r="M120" s="356"/>
      <c r="N120" s="356"/>
      <c r="O120" s="356"/>
      <c r="P120" s="356"/>
      <c r="Q120" s="356"/>
      <c r="R120" s="356"/>
      <c r="S120" s="356"/>
      <c r="T120" s="356"/>
      <c r="U120" s="356"/>
      <c r="V120" s="356"/>
      <c r="W120" s="356"/>
      <c r="X120" s="356"/>
      <c r="Y120" s="356"/>
      <c r="Z120" s="356"/>
      <c r="AA120" s="356"/>
      <c r="AB120" s="356">
        <v>1</v>
      </c>
      <c r="AC120" s="356"/>
      <c r="AD120" s="356"/>
      <c r="AE120" s="357">
        <v>1</v>
      </c>
    </row>
    <row r="121" spans="1:31">
      <c r="A121" s="358"/>
      <c r="B121" s="370" t="s">
        <v>579</v>
      </c>
      <c r="C121" s="371"/>
      <c r="D121" s="372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>
        <v>1</v>
      </c>
      <c r="AC121" s="373"/>
      <c r="AD121" s="373"/>
      <c r="AE121" s="374">
        <v>1</v>
      </c>
    </row>
    <row r="122" spans="1:31">
      <c r="A122" s="375" t="s">
        <v>580</v>
      </c>
      <c r="B122" s="376"/>
      <c r="C122" s="376"/>
      <c r="D122" s="377"/>
      <c r="E122" s="378">
        <v>1</v>
      </c>
      <c r="F122" s="378"/>
      <c r="G122" s="378"/>
      <c r="H122" s="378"/>
      <c r="I122" s="378"/>
      <c r="J122" s="378"/>
      <c r="K122" s="378"/>
      <c r="L122" s="378"/>
      <c r="M122" s="378"/>
      <c r="N122" s="378">
        <v>1</v>
      </c>
      <c r="O122" s="378">
        <v>1</v>
      </c>
      <c r="P122" s="378">
        <v>1</v>
      </c>
      <c r="Q122" s="378">
        <v>1</v>
      </c>
      <c r="R122" s="378">
        <v>1</v>
      </c>
      <c r="S122" s="378"/>
      <c r="T122" s="378"/>
      <c r="U122" s="378">
        <v>1</v>
      </c>
      <c r="V122" s="378"/>
      <c r="W122" s="378"/>
      <c r="X122" s="378"/>
      <c r="Y122" s="378">
        <v>1</v>
      </c>
      <c r="Z122" s="378"/>
      <c r="AA122" s="378"/>
      <c r="AB122" s="378">
        <v>3</v>
      </c>
      <c r="AC122" s="378">
        <v>3</v>
      </c>
      <c r="AD122" s="378">
        <v>1</v>
      </c>
      <c r="AE122" s="379">
        <v>15</v>
      </c>
    </row>
    <row r="123" spans="1:31">
      <c r="A123" s="354" t="s">
        <v>58</v>
      </c>
      <c r="B123" s="354" t="s">
        <v>58</v>
      </c>
      <c r="C123" s="354" t="s">
        <v>58</v>
      </c>
      <c r="D123" s="355"/>
      <c r="E123" s="356"/>
      <c r="F123" s="356">
        <v>1</v>
      </c>
      <c r="G123" s="356"/>
      <c r="H123" s="356"/>
      <c r="I123" s="356"/>
      <c r="J123" s="356"/>
      <c r="K123" s="356"/>
      <c r="L123" s="356"/>
      <c r="M123" s="356"/>
      <c r="N123" s="356"/>
      <c r="O123" s="356"/>
      <c r="P123" s="356"/>
      <c r="Q123" s="356"/>
      <c r="R123" s="356"/>
      <c r="S123" s="356"/>
      <c r="T123" s="356"/>
      <c r="U123" s="356"/>
      <c r="V123" s="356"/>
      <c r="W123" s="356"/>
      <c r="X123" s="356"/>
      <c r="Y123" s="356"/>
      <c r="Z123" s="356"/>
      <c r="AA123" s="356"/>
      <c r="AB123" s="356"/>
      <c r="AC123" s="356"/>
      <c r="AD123" s="356"/>
      <c r="AE123" s="357">
        <v>1</v>
      </c>
    </row>
    <row r="124" spans="1:31">
      <c r="A124" s="358"/>
      <c r="B124" s="358"/>
      <c r="C124" s="359" t="s">
        <v>388</v>
      </c>
      <c r="D124" s="360"/>
      <c r="E124" s="361">
        <v>1</v>
      </c>
      <c r="F124" s="361"/>
      <c r="G124" s="361"/>
      <c r="H124" s="361">
        <v>1</v>
      </c>
      <c r="I124" s="361"/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2">
        <v>2</v>
      </c>
    </row>
    <row r="125" spans="1:31">
      <c r="A125" s="358"/>
      <c r="B125" s="358"/>
      <c r="C125" s="359" t="s">
        <v>437</v>
      </c>
      <c r="D125" s="360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>
        <v>1</v>
      </c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2">
        <v>1</v>
      </c>
    </row>
    <row r="126" spans="1:31">
      <c r="A126" s="358"/>
      <c r="B126" s="370" t="s">
        <v>581</v>
      </c>
      <c r="C126" s="371"/>
      <c r="D126" s="372"/>
      <c r="E126" s="373">
        <v>1</v>
      </c>
      <c r="F126" s="373">
        <v>1</v>
      </c>
      <c r="G126" s="373"/>
      <c r="H126" s="373">
        <v>1</v>
      </c>
      <c r="I126" s="373"/>
      <c r="J126" s="373"/>
      <c r="K126" s="373"/>
      <c r="L126" s="373"/>
      <c r="M126" s="373"/>
      <c r="N126" s="373"/>
      <c r="O126" s="373">
        <v>1</v>
      </c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4">
        <v>4</v>
      </c>
    </row>
    <row r="127" spans="1:31">
      <c r="A127" s="358"/>
      <c r="B127" s="354" t="s">
        <v>296</v>
      </c>
      <c r="C127" s="354" t="s">
        <v>350</v>
      </c>
      <c r="D127" s="355"/>
      <c r="E127" s="356"/>
      <c r="F127" s="356">
        <v>1</v>
      </c>
      <c r="G127" s="356"/>
      <c r="H127" s="356"/>
      <c r="I127" s="356"/>
      <c r="J127" s="356"/>
      <c r="K127" s="356"/>
      <c r="L127" s="356">
        <v>1</v>
      </c>
      <c r="M127" s="356"/>
      <c r="N127" s="356"/>
      <c r="O127" s="356"/>
      <c r="P127" s="356"/>
      <c r="Q127" s="356"/>
      <c r="R127" s="356"/>
      <c r="S127" s="356"/>
      <c r="T127" s="356"/>
      <c r="U127" s="356"/>
      <c r="V127" s="356"/>
      <c r="W127" s="356"/>
      <c r="X127" s="356"/>
      <c r="Y127" s="356"/>
      <c r="Z127" s="356"/>
      <c r="AA127" s="356"/>
      <c r="AB127" s="356"/>
      <c r="AC127" s="356"/>
      <c r="AD127" s="356"/>
      <c r="AE127" s="357">
        <v>2</v>
      </c>
    </row>
    <row r="128" spans="1:31">
      <c r="A128" s="358"/>
      <c r="B128" s="370" t="s">
        <v>582</v>
      </c>
      <c r="C128" s="371"/>
      <c r="D128" s="372"/>
      <c r="E128" s="373"/>
      <c r="F128" s="373">
        <v>1</v>
      </c>
      <c r="G128" s="373"/>
      <c r="H128" s="373"/>
      <c r="I128" s="373"/>
      <c r="J128" s="373"/>
      <c r="K128" s="373"/>
      <c r="L128" s="373">
        <v>1</v>
      </c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4">
        <v>2</v>
      </c>
    </row>
    <row r="129" spans="1:31">
      <c r="A129" s="358"/>
      <c r="B129" s="354" t="s">
        <v>295</v>
      </c>
      <c r="C129" s="354" t="s">
        <v>583</v>
      </c>
      <c r="D129" s="355"/>
      <c r="E129" s="356"/>
      <c r="F129" s="356"/>
      <c r="G129" s="356"/>
      <c r="H129" s="356"/>
      <c r="I129" s="356"/>
      <c r="J129" s="356"/>
      <c r="K129" s="356"/>
      <c r="L129" s="356"/>
      <c r="M129" s="356"/>
      <c r="N129" s="356"/>
      <c r="O129" s="356"/>
      <c r="P129" s="356"/>
      <c r="Q129" s="356"/>
      <c r="R129" s="356"/>
      <c r="S129" s="356"/>
      <c r="T129" s="356"/>
      <c r="U129" s="356"/>
      <c r="V129" s="356"/>
      <c r="W129" s="356"/>
      <c r="X129" s="356"/>
      <c r="Y129" s="356"/>
      <c r="Z129" s="356"/>
      <c r="AA129" s="356"/>
      <c r="AB129" s="356"/>
      <c r="AC129" s="356"/>
      <c r="AD129" s="356">
        <v>1</v>
      </c>
      <c r="AE129" s="357">
        <v>1</v>
      </c>
    </row>
    <row r="130" spans="1:31">
      <c r="A130" s="358"/>
      <c r="B130" s="370" t="s">
        <v>584</v>
      </c>
      <c r="C130" s="371"/>
      <c r="D130" s="372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>
        <v>1</v>
      </c>
      <c r="AE130" s="374">
        <v>1</v>
      </c>
    </row>
    <row r="131" spans="1:31">
      <c r="A131" s="375" t="s">
        <v>581</v>
      </c>
      <c r="B131" s="376"/>
      <c r="C131" s="376"/>
      <c r="D131" s="377"/>
      <c r="E131" s="378">
        <v>1</v>
      </c>
      <c r="F131" s="378">
        <v>2</v>
      </c>
      <c r="G131" s="378"/>
      <c r="H131" s="378">
        <v>1</v>
      </c>
      <c r="I131" s="378"/>
      <c r="J131" s="378"/>
      <c r="K131" s="378"/>
      <c r="L131" s="378">
        <v>1</v>
      </c>
      <c r="M131" s="378"/>
      <c r="N131" s="378"/>
      <c r="O131" s="378">
        <v>1</v>
      </c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>
        <v>1</v>
      </c>
      <c r="AE131" s="379">
        <v>7</v>
      </c>
    </row>
    <row r="132" spans="1:31">
      <c r="A132" s="354" t="s">
        <v>27</v>
      </c>
      <c r="B132" s="354" t="s">
        <v>255</v>
      </c>
      <c r="C132" s="354" t="s">
        <v>446</v>
      </c>
      <c r="D132" s="355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6"/>
      <c r="P132" s="356"/>
      <c r="Q132" s="356">
        <v>1</v>
      </c>
      <c r="R132" s="356"/>
      <c r="S132" s="356"/>
      <c r="T132" s="356"/>
      <c r="U132" s="356"/>
      <c r="V132" s="356"/>
      <c r="W132" s="356"/>
      <c r="X132" s="356"/>
      <c r="Y132" s="356"/>
      <c r="Z132" s="356"/>
      <c r="AA132" s="356"/>
      <c r="AB132" s="356"/>
      <c r="AC132" s="356"/>
      <c r="AD132" s="356"/>
      <c r="AE132" s="357">
        <v>1</v>
      </c>
    </row>
    <row r="133" spans="1:31">
      <c r="A133" s="358"/>
      <c r="B133" s="358"/>
      <c r="C133" s="359" t="s">
        <v>452</v>
      </c>
      <c r="D133" s="360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1"/>
      <c r="R133" s="361">
        <v>4</v>
      </c>
      <c r="S133" s="361"/>
      <c r="T133" s="361">
        <v>2</v>
      </c>
      <c r="U133" s="361">
        <v>2</v>
      </c>
      <c r="V133" s="361">
        <v>2</v>
      </c>
      <c r="W133" s="361"/>
      <c r="X133" s="361"/>
      <c r="Y133" s="361"/>
      <c r="Z133" s="361"/>
      <c r="AA133" s="361"/>
      <c r="AB133" s="361"/>
      <c r="AC133" s="361"/>
      <c r="AD133" s="361"/>
      <c r="AE133" s="362">
        <v>10</v>
      </c>
    </row>
    <row r="134" spans="1:31">
      <c r="A134" s="358"/>
      <c r="B134" s="358"/>
      <c r="C134" s="359" t="s">
        <v>232</v>
      </c>
      <c r="D134" s="360"/>
      <c r="E134" s="361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61"/>
      <c r="Q134" s="361"/>
      <c r="R134" s="361">
        <v>2</v>
      </c>
      <c r="S134" s="361">
        <v>1</v>
      </c>
      <c r="T134" s="361">
        <v>2</v>
      </c>
      <c r="U134" s="361"/>
      <c r="V134" s="361">
        <v>1</v>
      </c>
      <c r="W134" s="361"/>
      <c r="X134" s="361"/>
      <c r="Y134" s="361"/>
      <c r="Z134" s="361"/>
      <c r="AA134" s="361"/>
      <c r="AB134" s="361"/>
      <c r="AC134" s="361"/>
      <c r="AD134" s="361"/>
      <c r="AE134" s="362">
        <v>6</v>
      </c>
    </row>
    <row r="135" spans="1:31">
      <c r="A135" s="358"/>
      <c r="B135" s="370" t="s">
        <v>585</v>
      </c>
      <c r="C135" s="371"/>
      <c r="D135" s="372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>
        <v>1</v>
      </c>
      <c r="R135" s="373">
        <v>6</v>
      </c>
      <c r="S135" s="373">
        <v>1</v>
      </c>
      <c r="T135" s="373">
        <v>4</v>
      </c>
      <c r="U135" s="373">
        <v>2</v>
      </c>
      <c r="V135" s="373">
        <v>3</v>
      </c>
      <c r="W135" s="373"/>
      <c r="X135" s="373"/>
      <c r="Y135" s="373"/>
      <c r="Z135" s="373"/>
      <c r="AA135" s="373"/>
      <c r="AB135" s="373"/>
      <c r="AC135" s="373"/>
      <c r="AD135" s="373"/>
      <c r="AE135" s="374">
        <v>17</v>
      </c>
    </row>
    <row r="136" spans="1:31">
      <c r="A136" s="358"/>
      <c r="B136" s="354" t="s">
        <v>161</v>
      </c>
      <c r="C136" s="354" t="s">
        <v>438</v>
      </c>
      <c r="D136" s="355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>
        <v>1</v>
      </c>
      <c r="P136" s="356"/>
      <c r="Q136" s="356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  <c r="AC136" s="356"/>
      <c r="AD136" s="356">
        <v>1</v>
      </c>
      <c r="AE136" s="357">
        <v>2</v>
      </c>
    </row>
    <row r="137" spans="1:31">
      <c r="A137" s="358"/>
      <c r="B137" s="358"/>
      <c r="C137" s="359" t="s">
        <v>338</v>
      </c>
      <c r="D137" s="360"/>
      <c r="E137" s="361"/>
      <c r="F137" s="361"/>
      <c r="G137" s="361"/>
      <c r="H137" s="361"/>
      <c r="I137" s="361">
        <v>1</v>
      </c>
      <c r="J137" s="361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2">
        <v>1</v>
      </c>
    </row>
    <row r="138" spans="1:31">
      <c r="A138" s="358"/>
      <c r="B138" s="370" t="s">
        <v>586</v>
      </c>
      <c r="C138" s="371"/>
      <c r="D138" s="372"/>
      <c r="E138" s="373"/>
      <c r="F138" s="373"/>
      <c r="G138" s="373"/>
      <c r="H138" s="373"/>
      <c r="I138" s="373">
        <v>1</v>
      </c>
      <c r="J138" s="373"/>
      <c r="K138" s="373"/>
      <c r="L138" s="373"/>
      <c r="M138" s="373"/>
      <c r="N138" s="373"/>
      <c r="O138" s="373">
        <v>1</v>
      </c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>
        <v>1</v>
      </c>
      <c r="AE138" s="374">
        <v>3</v>
      </c>
    </row>
    <row r="139" spans="1:31">
      <c r="A139" s="358"/>
      <c r="B139" s="354" t="s">
        <v>182</v>
      </c>
      <c r="C139" s="354" t="s">
        <v>427</v>
      </c>
      <c r="D139" s="355"/>
      <c r="E139" s="356"/>
      <c r="F139" s="356"/>
      <c r="G139" s="356"/>
      <c r="H139" s="356"/>
      <c r="I139" s="356"/>
      <c r="J139" s="356"/>
      <c r="K139" s="356"/>
      <c r="L139" s="356"/>
      <c r="M139" s="356"/>
      <c r="N139" s="356">
        <v>1</v>
      </c>
      <c r="O139" s="356"/>
      <c r="P139" s="356"/>
      <c r="Q139" s="356"/>
      <c r="R139" s="356"/>
      <c r="S139" s="356"/>
      <c r="T139" s="356"/>
      <c r="U139" s="356"/>
      <c r="V139" s="356"/>
      <c r="W139" s="356"/>
      <c r="X139" s="356"/>
      <c r="Y139" s="356"/>
      <c r="Z139" s="356"/>
      <c r="AA139" s="356"/>
      <c r="AB139" s="356"/>
      <c r="AC139" s="356"/>
      <c r="AD139" s="356"/>
      <c r="AE139" s="357">
        <v>1</v>
      </c>
    </row>
    <row r="140" spans="1:31">
      <c r="A140" s="358"/>
      <c r="B140" s="358"/>
      <c r="C140" s="359" t="s">
        <v>407</v>
      </c>
      <c r="D140" s="360"/>
      <c r="E140" s="361"/>
      <c r="F140" s="361"/>
      <c r="G140" s="361"/>
      <c r="H140" s="361"/>
      <c r="I140" s="361"/>
      <c r="J140" s="361"/>
      <c r="K140" s="361">
        <v>1</v>
      </c>
      <c r="L140" s="361"/>
      <c r="M140" s="361"/>
      <c r="N140" s="361"/>
      <c r="O140" s="361"/>
      <c r="P140" s="361"/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2">
        <v>1</v>
      </c>
    </row>
    <row r="141" spans="1:31">
      <c r="A141" s="358"/>
      <c r="B141" s="370" t="s">
        <v>587</v>
      </c>
      <c r="C141" s="371"/>
      <c r="D141" s="372"/>
      <c r="E141" s="373"/>
      <c r="F141" s="373"/>
      <c r="G141" s="373"/>
      <c r="H141" s="373"/>
      <c r="I141" s="373"/>
      <c r="J141" s="373"/>
      <c r="K141" s="373">
        <v>1</v>
      </c>
      <c r="L141" s="373"/>
      <c r="M141" s="373"/>
      <c r="N141" s="373">
        <v>1</v>
      </c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4">
        <v>2</v>
      </c>
    </row>
    <row r="142" spans="1:31">
      <c r="A142" s="358"/>
      <c r="B142" s="354" t="s">
        <v>251</v>
      </c>
      <c r="C142" s="354" t="s">
        <v>453</v>
      </c>
      <c r="D142" s="355"/>
      <c r="E142" s="356"/>
      <c r="F142" s="356"/>
      <c r="G142" s="356"/>
      <c r="H142" s="356"/>
      <c r="I142" s="356"/>
      <c r="J142" s="356"/>
      <c r="K142" s="356"/>
      <c r="L142" s="356"/>
      <c r="M142" s="356"/>
      <c r="N142" s="356"/>
      <c r="O142" s="356"/>
      <c r="P142" s="356"/>
      <c r="Q142" s="356">
        <v>1</v>
      </c>
      <c r="R142" s="356"/>
      <c r="S142" s="356"/>
      <c r="T142" s="356">
        <v>1</v>
      </c>
      <c r="U142" s="356"/>
      <c r="V142" s="356"/>
      <c r="W142" s="356"/>
      <c r="X142" s="356"/>
      <c r="Y142" s="356"/>
      <c r="Z142" s="356"/>
      <c r="AA142" s="356"/>
      <c r="AB142" s="356"/>
      <c r="AC142" s="356"/>
      <c r="AD142" s="356"/>
      <c r="AE142" s="357">
        <v>2</v>
      </c>
    </row>
    <row r="143" spans="1:31">
      <c r="A143" s="358"/>
      <c r="B143" s="370" t="s">
        <v>588</v>
      </c>
      <c r="C143" s="371"/>
      <c r="D143" s="372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>
        <v>1</v>
      </c>
      <c r="R143" s="373"/>
      <c r="S143" s="373"/>
      <c r="T143" s="373">
        <v>1</v>
      </c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4">
        <v>2</v>
      </c>
    </row>
    <row r="144" spans="1:31">
      <c r="A144" s="358"/>
      <c r="B144" s="354" t="s">
        <v>256</v>
      </c>
      <c r="C144" s="354" t="s">
        <v>375</v>
      </c>
      <c r="D144" s="355"/>
      <c r="E144" s="356"/>
      <c r="F144" s="356"/>
      <c r="G144" s="356">
        <v>1</v>
      </c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356"/>
      <c r="Y144" s="356"/>
      <c r="Z144" s="356"/>
      <c r="AA144" s="356"/>
      <c r="AB144" s="356"/>
      <c r="AC144" s="356"/>
      <c r="AD144" s="356"/>
      <c r="AE144" s="357">
        <v>1</v>
      </c>
    </row>
    <row r="145" spans="1:31">
      <c r="A145" s="358"/>
      <c r="B145" s="370" t="s">
        <v>589</v>
      </c>
      <c r="C145" s="371"/>
      <c r="D145" s="372"/>
      <c r="E145" s="373"/>
      <c r="F145" s="373"/>
      <c r="G145" s="373">
        <v>1</v>
      </c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4">
        <v>1</v>
      </c>
    </row>
    <row r="146" spans="1:31">
      <c r="A146" s="358"/>
      <c r="B146" s="354" t="s">
        <v>249</v>
      </c>
      <c r="C146" s="354" t="s">
        <v>428</v>
      </c>
      <c r="D146" s="355"/>
      <c r="E146" s="356"/>
      <c r="F146" s="356"/>
      <c r="G146" s="356"/>
      <c r="H146" s="356"/>
      <c r="I146" s="356"/>
      <c r="J146" s="356"/>
      <c r="K146" s="356"/>
      <c r="L146" s="356"/>
      <c r="M146" s="356"/>
      <c r="N146" s="356">
        <v>1</v>
      </c>
      <c r="O146" s="356"/>
      <c r="P146" s="356"/>
      <c r="Q146" s="356"/>
      <c r="R146" s="356"/>
      <c r="S146" s="356"/>
      <c r="T146" s="356"/>
      <c r="U146" s="356"/>
      <c r="V146" s="356"/>
      <c r="W146" s="356"/>
      <c r="X146" s="356"/>
      <c r="Y146" s="356"/>
      <c r="Z146" s="356"/>
      <c r="AA146" s="356"/>
      <c r="AB146" s="356"/>
      <c r="AC146" s="356"/>
      <c r="AD146" s="356"/>
      <c r="AE146" s="357">
        <v>1</v>
      </c>
    </row>
    <row r="147" spans="1:31">
      <c r="A147" s="358"/>
      <c r="B147" s="370" t="s">
        <v>590</v>
      </c>
      <c r="C147" s="371"/>
      <c r="D147" s="372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>
        <v>1</v>
      </c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4">
        <v>1</v>
      </c>
    </row>
    <row r="148" spans="1:31">
      <c r="A148" s="375" t="s">
        <v>591</v>
      </c>
      <c r="B148" s="376"/>
      <c r="C148" s="376"/>
      <c r="D148" s="377"/>
      <c r="E148" s="378"/>
      <c r="F148" s="378"/>
      <c r="G148" s="378">
        <v>1</v>
      </c>
      <c r="H148" s="378"/>
      <c r="I148" s="378">
        <v>1</v>
      </c>
      <c r="J148" s="378"/>
      <c r="K148" s="378">
        <v>1</v>
      </c>
      <c r="L148" s="378"/>
      <c r="M148" s="378"/>
      <c r="N148" s="378">
        <v>2</v>
      </c>
      <c r="O148" s="378">
        <v>1</v>
      </c>
      <c r="P148" s="378"/>
      <c r="Q148" s="378">
        <v>2</v>
      </c>
      <c r="R148" s="378">
        <v>6</v>
      </c>
      <c r="S148" s="378">
        <v>1</v>
      </c>
      <c r="T148" s="378">
        <v>5</v>
      </c>
      <c r="U148" s="378">
        <v>2</v>
      </c>
      <c r="V148" s="378">
        <v>3</v>
      </c>
      <c r="W148" s="378"/>
      <c r="X148" s="378"/>
      <c r="Y148" s="378"/>
      <c r="Z148" s="378"/>
      <c r="AA148" s="378"/>
      <c r="AB148" s="378"/>
      <c r="AC148" s="378"/>
      <c r="AD148" s="378">
        <v>1</v>
      </c>
      <c r="AE148" s="379">
        <v>26</v>
      </c>
    </row>
    <row r="149" spans="1:31">
      <c r="A149" s="354" t="s">
        <v>35</v>
      </c>
      <c r="B149" s="354" t="s">
        <v>304</v>
      </c>
      <c r="C149" s="354" t="s">
        <v>408</v>
      </c>
      <c r="D149" s="355"/>
      <c r="E149" s="356"/>
      <c r="F149" s="356"/>
      <c r="G149" s="356"/>
      <c r="H149" s="356"/>
      <c r="I149" s="356"/>
      <c r="J149" s="356"/>
      <c r="K149" s="356">
        <v>1</v>
      </c>
      <c r="L149" s="356"/>
      <c r="M149" s="356"/>
      <c r="N149" s="356"/>
      <c r="O149" s="356"/>
      <c r="P149" s="356"/>
      <c r="Q149" s="356"/>
      <c r="R149" s="356"/>
      <c r="S149" s="356">
        <v>1</v>
      </c>
      <c r="T149" s="356"/>
      <c r="U149" s="356"/>
      <c r="V149" s="356"/>
      <c r="W149" s="356"/>
      <c r="X149" s="356"/>
      <c r="Y149" s="356"/>
      <c r="Z149" s="356"/>
      <c r="AA149" s="356"/>
      <c r="AB149" s="356"/>
      <c r="AC149" s="356"/>
      <c r="AD149" s="356"/>
      <c r="AE149" s="357">
        <v>2</v>
      </c>
    </row>
    <row r="150" spans="1:31">
      <c r="A150" s="358"/>
      <c r="B150" s="358"/>
      <c r="C150" s="359" t="s">
        <v>400</v>
      </c>
      <c r="D150" s="360"/>
      <c r="E150" s="361"/>
      <c r="F150" s="361"/>
      <c r="G150" s="361"/>
      <c r="H150" s="361"/>
      <c r="I150" s="361"/>
      <c r="J150" s="361">
        <v>1</v>
      </c>
      <c r="K150" s="361"/>
      <c r="L150" s="361">
        <v>1</v>
      </c>
      <c r="M150" s="361">
        <v>1</v>
      </c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2">
        <v>3</v>
      </c>
    </row>
    <row r="151" spans="1:31">
      <c r="A151" s="358"/>
      <c r="B151" s="358"/>
      <c r="C151" s="359" t="s">
        <v>409</v>
      </c>
      <c r="D151" s="360"/>
      <c r="E151" s="361"/>
      <c r="F151" s="361"/>
      <c r="G151" s="361"/>
      <c r="H151" s="361"/>
      <c r="I151" s="361"/>
      <c r="J151" s="361"/>
      <c r="K151" s="361"/>
      <c r="L151" s="361">
        <v>1</v>
      </c>
      <c r="M151" s="361">
        <v>1</v>
      </c>
      <c r="N151" s="361"/>
      <c r="O151" s="361"/>
      <c r="P151" s="361"/>
      <c r="Q151" s="361">
        <v>1</v>
      </c>
      <c r="R151" s="361"/>
      <c r="S151" s="361">
        <v>3</v>
      </c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2">
        <v>6</v>
      </c>
    </row>
    <row r="152" spans="1:31">
      <c r="A152" s="358"/>
      <c r="B152" s="370" t="s">
        <v>592</v>
      </c>
      <c r="C152" s="371"/>
      <c r="D152" s="372"/>
      <c r="E152" s="373"/>
      <c r="F152" s="373"/>
      <c r="G152" s="373"/>
      <c r="H152" s="373"/>
      <c r="I152" s="373"/>
      <c r="J152" s="373">
        <v>1</v>
      </c>
      <c r="K152" s="373">
        <v>1</v>
      </c>
      <c r="L152" s="373">
        <v>2</v>
      </c>
      <c r="M152" s="373">
        <v>2</v>
      </c>
      <c r="N152" s="373"/>
      <c r="O152" s="373"/>
      <c r="P152" s="373"/>
      <c r="Q152" s="373">
        <v>1</v>
      </c>
      <c r="R152" s="373"/>
      <c r="S152" s="373">
        <v>4</v>
      </c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4">
        <v>11</v>
      </c>
    </row>
    <row r="153" spans="1:31">
      <c r="A153" s="358"/>
      <c r="B153" s="354" t="s">
        <v>35</v>
      </c>
      <c r="C153" s="354" t="s">
        <v>424</v>
      </c>
      <c r="D153" s="355"/>
      <c r="E153" s="356"/>
      <c r="F153" s="356"/>
      <c r="G153" s="356"/>
      <c r="H153" s="356"/>
      <c r="I153" s="356"/>
      <c r="J153" s="356"/>
      <c r="K153" s="356"/>
      <c r="L153" s="356"/>
      <c r="M153" s="356">
        <v>1</v>
      </c>
      <c r="N153" s="356"/>
      <c r="O153" s="356"/>
      <c r="P153" s="356"/>
      <c r="Q153" s="356"/>
      <c r="R153" s="356"/>
      <c r="S153" s="356"/>
      <c r="T153" s="356"/>
      <c r="U153" s="356"/>
      <c r="V153" s="356"/>
      <c r="W153" s="356"/>
      <c r="X153" s="356"/>
      <c r="Y153" s="356"/>
      <c r="Z153" s="356"/>
      <c r="AA153" s="356"/>
      <c r="AB153" s="356"/>
      <c r="AC153" s="356"/>
      <c r="AD153" s="356"/>
      <c r="AE153" s="357">
        <v>1</v>
      </c>
    </row>
    <row r="154" spans="1:31">
      <c r="A154" s="358"/>
      <c r="B154" s="358"/>
      <c r="C154" s="359" t="s">
        <v>392</v>
      </c>
      <c r="D154" s="360"/>
      <c r="E154" s="361">
        <v>1</v>
      </c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2">
        <v>1</v>
      </c>
    </row>
    <row r="155" spans="1:31">
      <c r="A155" s="358"/>
      <c r="B155" s="370" t="s">
        <v>593</v>
      </c>
      <c r="C155" s="371"/>
      <c r="D155" s="372"/>
      <c r="E155" s="373">
        <v>1</v>
      </c>
      <c r="F155" s="373"/>
      <c r="G155" s="373"/>
      <c r="H155" s="373"/>
      <c r="I155" s="373"/>
      <c r="J155" s="373"/>
      <c r="K155" s="373"/>
      <c r="L155" s="373"/>
      <c r="M155" s="373">
        <v>1</v>
      </c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4">
        <v>2</v>
      </c>
    </row>
    <row r="156" spans="1:31">
      <c r="A156" s="375" t="s">
        <v>593</v>
      </c>
      <c r="B156" s="376"/>
      <c r="C156" s="376"/>
      <c r="D156" s="377"/>
      <c r="E156" s="378">
        <v>1</v>
      </c>
      <c r="F156" s="378"/>
      <c r="G156" s="378"/>
      <c r="H156" s="378"/>
      <c r="I156" s="378"/>
      <c r="J156" s="378">
        <v>1</v>
      </c>
      <c r="K156" s="378">
        <v>1</v>
      </c>
      <c r="L156" s="378">
        <v>2</v>
      </c>
      <c r="M156" s="378">
        <v>3</v>
      </c>
      <c r="N156" s="378"/>
      <c r="O156" s="378"/>
      <c r="P156" s="378"/>
      <c r="Q156" s="378">
        <v>1</v>
      </c>
      <c r="R156" s="378"/>
      <c r="S156" s="378">
        <v>4</v>
      </c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9">
        <v>13</v>
      </c>
    </row>
    <row r="157" spans="1:31">
      <c r="A157" s="354" t="s">
        <v>21</v>
      </c>
      <c r="B157" s="354" t="s">
        <v>169</v>
      </c>
      <c r="C157" s="354" t="s">
        <v>460</v>
      </c>
      <c r="D157" s="355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>
        <v>1</v>
      </c>
      <c r="U157" s="356"/>
      <c r="V157" s="356"/>
      <c r="W157" s="356">
        <v>1</v>
      </c>
      <c r="X157" s="356"/>
      <c r="Y157" s="356"/>
      <c r="Z157" s="356"/>
      <c r="AA157" s="356"/>
      <c r="AB157" s="356"/>
      <c r="AC157" s="356"/>
      <c r="AD157" s="356"/>
      <c r="AE157" s="357">
        <v>2</v>
      </c>
    </row>
    <row r="158" spans="1:31">
      <c r="A158" s="358"/>
      <c r="B158" s="358"/>
      <c r="C158" s="359" t="s">
        <v>468</v>
      </c>
      <c r="D158" s="360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>
        <v>1</v>
      </c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2">
        <v>1</v>
      </c>
    </row>
    <row r="159" spans="1:31">
      <c r="A159" s="358"/>
      <c r="B159" s="358"/>
      <c r="C159" s="359" t="s">
        <v>394</v>
      </c>
      <c r="D159" s="360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>
        <v>1</v>
      </c>
      <c r="AC159" s="361"/>
      <c r="AD159" s="361"/>
      <c r="AE159" s="362">
        <v>1</v>
      </c>
    </row>
    <row r="160" spans="1:31">
      <c r="A160" s="358"/>
      <c r="B160" s="358"/>
      <c r="C160" s="359" t="s">
        <v>373</v>
      </c>
      <c r="D160" s="360"/>
      <c r="E160" s="361"/>
      <c r="F160" s="361"/>
      <c r="G160" s="361"/>
      <c r="H160" s="361">
        <v>1</v>
      </c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2">
        <v>1</v>
      </c>
    </row>
    <row r="161" spans="1:31">
      <c r="A161" s="358"/>
      <c r="B161" s="370" t="s">
        <v>594</v>
      </c>
      <c r="C161" s="371"/>
      <c r="D161" s="372"/>
      <c r="E161" s="373"/>
      <c r="F161" s="373"/>
      <c r="G161" s="373"/>
      <c r="H161" s="373">
        <v>1</v>
      </c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>
        <v>1</v>
      </c>
      <c r="U161" s="373">
        <v>1</v>
      </c>
      <c r="V161" s="373"/>
      <c r="W161" s="373">
        <v>1</v>
      </c>
      <c r="X161" s="373"/>
      <c r="Y161" s="373"/>
      <c r="Z161" s="373"/>
      <c r="AA161" s="373"/>
      <c r="AB161" s="373">
        <v>1</v>
      </c>
      <c r="AC161" s="373"/>
      <c r="AD161" s="373"/>
      <c r="AE161" s="374">
        <v>5</v>
      </c>
    </row>
    <row r="162" spans="1:31">
      <c r="A162" s="358"/>
      <c r="B162" s="354" t="s">
        <v>170</v>
      </c>
      <c r="C162" s="354" t="s">
        <v>464</v>
      </c>
      <c r="D162" s="355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>
        <v>1</v>
      </c>
      <c r="V162" s="356"/>
      <c r="W162" s="356"/>
      <c r="X162" s="356"/>
      <c r="Y162" s="356"/>
      <c r="Z162" s="356"/>
      <c r="AA162" s="356"/>
      <c r="AB162" s="356"/>
      <c r="AC162" s="356"/>
      <c r="AD162" s="356"/>
      <c r="AE162" s="357">
        <v>1</v>
      </c>
    </row>
    <row r="163" spans="1:31">
      <c r="A163" s="358"/>
      <c r="B163" s="358"/>
      <c r="C163" s="359" t="s">
        <v>505</v>
      </c>
      <c r="D163" s="360"/>
      <c r="E163" s="361"/>
      <c r="F163" s="361"/>
      <c r="G163" s="361"/>
      <c r="H163" s="361"/>
      <c r="I163" s="361"/>
      <c r="J163" s="36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>
        <v>1</v>
      </c>
      <c r="AD163" s="361"/>
      <c r="AE163" s="362">
        <v>1</v>
      </c>
    </row>
    <row r="164" spans="1:31">
      <c r="A164" s="358"/>
      <c r="B164" s="358"/>
      <c r="C164" s="359" t="s">
        <v>429</v>
      </c>
      <c r="D164" s="360"/>
      <c r="E164" s="361"/>
      <c r="F164" s="361">
        <v>1</v>
      </c>
      <c r="G164" s="361"/>
      <c r="H164" s="361"/>
      <c r="I164" s="361"/>
      <c r="J164" s="36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2">
        <v>1</v>
      </c>
    </row>
    <row r="165" spans="1:31">
      <c r="A165" s="358"/>
      <c r="B165" s="370" t="s">
        <v>536</v>
      </c>
      <c r="C165" s="371"/>
      <c r="D165" s="372"/>
      <c r="E165" s="373"/>
      <c r="F165" s="373">
        <v>1</v>
      </c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>
        <v>1</v>
      </c>
      <c r="V165" s="373"/>
      <c r="W165" s="373"/>
      <c r="X165" s="373"/>
      <c r="Y165" s="373"/>
      <c r="Z165" s="373"/>
      <c r="AA165" s="373"/>
      <c r="AB165" s="373"/>
      <c r="AC165" s="373">
        <v>1</v>
      </c>
      <c r="AD165" s="373"/>
      <c r="AE165" s="374">
        <v>3</v>
      </c>
    </row>
    <row r="166" spans="1:31">
      <c r="A166" s="358"/>
      <c r="B166" s="354" t="s">
        <v>146</v>
      </c>
      <c r="C166" s="354" t="s">
        <v>447</v>
      </c>
      <c r="D166" s="355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>
        <v>1</v>
      </c>
      <c r="Q166" s="356"/>
      <c r="R166" s="356"/>
      <c r="S166" s="356"/>
      <c r="T166" s="356"/>
      <c r="U166" s="356"/>
      <c r="V166" s="356"/>
      <c r="W166" s="356"/>
      <c r="X166" s="356"/>
      <c r="Y166" s="356"/>
      <c r="Z166" s="356"/>
      <c r="AA166" s="356"/>
      <c r="AB166" s="356"/>
      <c r="AC166" s="356"/>
      <c r="AD166" s="356">
        <v>1</v>
      </c>
      <c r="AE166" s="357">
        <v>2</v>
      </c>
    </row>
    <row r="167" spans="1:31">
      <c r="A167" s="358"/>
      <c r="B167" s="358"/>
      <c r="C167" s="359" t="s">
        <v>157</v>
      </c>
      <c r="D167" s="360"/>
      <c r="E167" s="361"/>
      <c r="F167" s="361"/>
      <c r="G167" s="361"/>
      <c r="H167" s="361"/>
      <c r="I167" s="361"/>
      <c r="J167" s="361"/>
      <c r="K167" s="361">
        <v>1</v>
      </c>
      <c r="L167" s="361"/>
      <c r="M167" s="361"/>
      <c r="N167" s="361"/>
      <c r="O167" s="361"/>
      <c r="P167" s="361"/>
      <c r="Q167" s="361"/>
      <c r="R167" s="361"/>
      <c r="S167" s="361"/>
      <c r="T167" s="361"/>
      <c r="U167" s="361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2">
        <v>1</v>
      </c>
    </row>
    <row r="168" spans="1:31">
      <c r="A168" s="358"/>
      <c r="B168" s="370" t="s">
        <v>595</v>
      </c>
      <c r="C168" s="371"/>
      <c r="D168" s="372"/>
      <c r="E168" s="373"/>
      <c r="F168" s="373"/>
      <c r="G168" s="373"/>
      <c r="H168" s="373"/>
      <c r="I168" s="373"/>
      <c r="J168" s="373"/>
      <c r="K168" s="373">
        <v>1</v>
      </c>
      <c r="L168" s="373"/>
      <c r="M168" s="373"/>
      <c r="N168" s="373"/>
      <c r="O168" s="373"/>
      <c r="P168" s="373">
        <v>1</v>
      </c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>
        <v>1</v>
      </c>
      <c r="AE168" s="374">
        <v>3</v>
      </c>
    </row>
    <row r="169" spans="1:31">
      <c r="A169" s="358"/>
      <c r="B169" s="354" t="s">
        <v>202</v>
      </c>
      <c r="C169" s="354" t="s">
        <v>474</v>
      </c>
      <c r="D169" s="355"/>
      <c r="E169" s="356"/>
      <c r="F169" s="356"/>
      <c r="G169" s="356"/>
      <c r="H169" s="356"/>
      <c r="I169" s="356"/>
      <c r="J169" s="356"/>
      <c r="K169" s="356"/>
      <c r="L169" s="356"/>
      <c r="M169" s="356"/>
      <c r="N169" s="356"/>
      <c r="O169" s="356"/>
      <c r="P169" s="356"/>
      <c r="Q169" s="356"/>
      <c r="R169" s="356"/>
      <c r="S169" s="356"/>
      <c r="T169" s="356"/>
      <c r="U169" s="356"/>
      <c r="V169" s="356">
        <v>1</v>
      </c>
      <c r="W169" s="356"/>
      <c r="X169" s="356"/>
      <c r="Y169" s="356"/>
      <c r="Z169" s="356"/>
      <c r="AA169" s="356"/>
      <c r="AB169" s="356"/>
      <c r="AC169" s="356"/>
      <c r="AD169" s="356"/>
      <c r="AE169" s="357">
        <v>1</v>
      </c>
    </row>
    <row r="170" spans="1:31">
      <c r="A170" s="358"/>
      <c r="B170" s="358"/>
      <c r="C170" s="359" t="s">
        <v>463</v>
      </c>
      <c r="D170" s="360"/>
      <c r="E170" s="361"/>
      <c r="F170" s="361"/>
      <c r="G170" s="361"/>
      <c r="H170" s="361"/>
      <c r="I170" s="361"/>
      <c r="J170" s="361"/>
      <c r="K170" s="361"/>
      <c r="L170" s="361"/>
      <c r="M170" s="361"/>
      <c r="N170" s="361"/>
      <c r="O170" s="361"/>
      <c r="P170" s="361"/>
      <c r="Q170" s="361"/>
      <c r="R170" s="361"/>
      <c r="S170" s="361"/>
      <c r="T170" s="361">
        <v>1</v>
      </c>
      <c r="U170" s="361"/>
      <c r="V170" s="361"/>
      <c r="W170" s="361"/>
      <c r="X170" s="361"/>
      <c r="Y170" s="361"/>
      <c r="Z170" s="361"/>
      <c r="AA170" s="361"/>
      <c r="AB170" s="361"/>
      <c r="AC170" s="361"/>
      <c r="AD170" s="361"/>
      <c r="AE170" s="362">
        <v>1</v>
      </c>
    </row>
    <row r="171" spans="1:31">
      <c r="A171" s="358"/>
      <c r="B171" s="358"/>
      <c r="C171" s="359" t="s">
        <v>202</v>
      </c>
      <c r="D171" s="360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>
        <v>1</v>
      </c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2">
        <v>1</v>
      </c>
    </row>
    <row r="172" spans="1:31">
      <c r="A172" s="358"/>
      <c r="B172" s="370" t="s">
        <v>596</v>
      </c>
      <c r="C172" s="371"/>
      <c r="D172" s="372"/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>
        <v>1</v>
      </c>
      <c r="S172" s="373"/>
      <c r="T172" s="373">
        <v>1</v>
      </c>
      <c r="U172" s="373"/>
      <c r="V172" s="373">
        <v>1</v>
      </c>
      <c r="W172" s="373"/>
      <c r="X172" s="373"/>
      <c r="Y172" s="373"/>
      <c r="Z172" s="373"/>
      <c r="AA172" s="373"/>
      <c r="AB172" s="373"/>
      <c r="AC172" s="373"/>
      <c r="AD172" s="373"/>
      <c r="AE172" s="374">
        <v>3</v>
      </c>
    </row>
    <row r="173" spans="1:31">
      <c r="A173" s="358"/>
      <c r="B173" s="354" t="s">
        <v>167</v>
      </c>
      <c r="C173" s="354" t="s">
        <v>167</v>
      </c>
      <c r="D173" s="355"/>
      <c r="E173" s="356"/>
      <c r="F173" s="356"/>
      <c r="G173" s="356"/>
      <c r="H173" s="356"/>
      <c r="I173" s="356"/>
      <c r="J173" s="356"/>
      <c r="K173" s="356"/>
      <c r="L173" s="356"/>
      <c r="M173" s="356"/>
      <c r="N173" s="356"/>
      <c r="O173" s="356"/>
      <c r="P173" s="356"/>
      <c r="Q173" s="356"/>
      <c r="R173" s="356"/>
      <c r="S173" s="356"/>
      <c r="T173" s="356">
        <v>1</v>
      </c>
      <c r="U173" s="356"/>
      <c r="V173" s="356"/>
      <c r="W173" s="356"/>
      <c r="X173" s="356"/>
      <c r="Y173" s="356"/>
      <c r="Z173" s="356"/>
      <c r="AA173" s="356"/>
      <c r="AB173" s="356"/>
      <c r="AC173" s="356"/>
      <c r="AD173" s="356"/>
      <c r="AE173" s="357">
        <v>1</v>
      </c>
    </row>
    <row r="174" spans="1:31">
      <c r="A174" s="358"/>
      <c r="B174" s="370" t="s">
        <v>597</v>
      </c>
      <c r="C174" s="371"/>
      <c r="D174" s="372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>
        <v>1</v>
      </c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4">
        <v>1</v>
      </c>
    </row>
    <row r="175" spans="1:31">
      <c r="A175" s="358"/>
      <c r="B175" s="354" t="s">
        <v>207</v>
      </c>
      <c r="C175" s="354" t="s">
        <v>498</v>
      </c>
      <c r="D175" s="355"/>
      <c r="E175" s="356"/>
      <c r="F175" s="356"/>
      <c r="G175" s="356"/>
      <c r="H175" s="356"/>
      <c r="I175" s="356"/>
      <c r="J175" s="356"/>
      <c r="K175" s="356"/>
      <c r="L175" s="356"/>
      <c r="M175" s="356"/>
      <c r="N175" s="356"/>
      <c r="O175" s="356"/>
      <c r="P175" s="356"/>
      <c r="Q175" s="356"/>
      <c r="R175" s="356"/>
      <c r="S175" s="356"/>
      <c r="T175" s="356"/>
      <c r="U175" s="356"/>
      <c r="V175" s="356"/>
      <c r="W175" s="356"/>
      <c r="X175" s="356"/>
      <c r="Y175" s="356"/>
      <c r="Z175" s="356"/>
      <c r="AA175" s="356"/>
      <c r="AB175" s="356">
        <v>1</v>
      </c>
      <c r="AC175" s="356"/>
      <c r="AD175" s="356"/>
      <c r="AE175" s="357">
        <v>1</v>
      </c>
    </row>
    <row r="176" spans="1:31">
      <c r="A176" s="358"/>
      <c r="B176" s="370" t="s">
        <v>598</v>
      </c>
      <c r="C176" s="371"/>
      <c r="D176" s="372"/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>
        <v>1</v>
      </c>
      <c r="AC176" s="373"/>
      <c r="AD176" s="373"/>
      <c r="AE176" s="374">
        <v>1</v>
      </c>
    </row>
    <row r="177" spans="1:31">
      <c r="A177" s="358"/>
      <c r="B177" s="354" t="s">
        <v>185</v>
      </c>
      <c r="C177" s="354" t="s">
        <v>599</v>
      </c>
      <c r="D177" s="355"/>
      <c r="E177" s="356"/>
      <c r="F177" s="356"/>
      <c r="G177" s="356"/>
      <c r="H177" s="356"/>
      <c r="I177" s="356"/>
      <c r="J177" s="356"/>
      <c r="K177" s="356"/>
      <c r="L177" s="356"/>
      <c r="M177" s="356"/>
      <c r="N177" s="356"/>
      <c r="O177" s="356"/>
      <c r="P177" s="356"/>
      <c r="Q177" s="356"/>
      <c r="R177" s="356"/>
      <c r="S177" s="356"/>
      <c r="T177" s="356"/>
      <c r="U177" s="356"/>
      <c r="V177" s="356"/>
      <c r="W177" s="356"/>
      <c r="X177" s="356"/>
      <c r="Y177" s="356"/>
      <c r="Z177" s="356"/>
      <c r="AA177" s="356"/>
      <c r="AB177" s="356"/>
      <c r="AC177" s="356">
        <v>1</v>
      </c>
      <c r="AD177" s="356"/>
      <c r="AE177" s="357">
        <v>1</v>
      </c>
    </row>
    <row r="178" spans="1:31">
      <c r="A178" s="358"/>
      <c r="B178" s="370" t="s">
        <v>600</v>
      </c>
      <c r="C178" s="371"/>
      <c r="D178" s="372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>
        <v>1</v>
      </c>
      <c r="AD178" s="373"/>
      <c r="AE178" s="374">
        <v>1</v>
      </c>
    </row>
    <row r="179" spans="1:31">
      <c r="A179" s="358"/>
      <c r="B179" s="354" t="s">
        <v>147</v>
      </c>
      <c r="C179" s="354" t="s">
        <v>340</v>
      </c>
      <c r="D179" s="355"/>
      <c r="E179" s="356"/>
      <c r="F179" s="356"/>
      <c r="G179" s="356">
        <v>1</v>
      </c>
      <c r="H179" s="356"/>
      <c r="I179" s="356"/>
      <c r="J179" s="356"/>
      <c r="K179" s="356"/>
      <c r="L179" s="356"/>
      <c r="M179" s="356"/>
      <c r="N179" s="356"/>
      <c r="O179" s="356"/>
      <c r="P179" s="356"/>
      <c r="Q179" s="356"/>
      <c r="R179" s="356"/>
      <c r="S179" s="356"/>
      <c r="T179" s="356"/>
      <c r="U179" s="356"/>
      <c r="V179" s="356"/>
      <c r="W179" s="356"/>
      <c r="X179" s="356"/>
      <c r="Y179" s="356"/>
      <c r="Z179" s="356"/>
      <c r="AA179" s="356"/>
      <c r="AB179" s="356"/>
      <c r="AC179" s="356"/>
      <c r="AD179" s="356"/>
      <c r="AE179" s="357">
        <v>1</v>
      </c>
    </row>
    <row r="180" spans="1:31">
      <c r="A180" s="358"/>
      <c r="B180" s="370" t="s">
        <v>601</v>
      </c>
      <c r="C180" s="371"/>
      <c r="D180" s="372"/>
      <c r="E180" s="373"/>
      <c r="F180" s="373"/>
      <c r="G180" s="373">
        <v>1</v>
      </c>
      <c r="H180" s="373"/>
      <c r="I180" s="373"/>
      <c r="J180" s="373"/>
      <c r="K180" s="373"/>
      <c r="L180" s="373"/>
      <c r="M180" s="373"/>
      <c r="N180" s="373"/>
      <c r="O180" s="373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4">
        <v>1</v>
      </c>
    </row>
    <row r="181" spans="1:31">
      <c r="A181" s="358"/>
      <c r="B181" s="354" t="s">
        <v>203</v>
      </c>
      <c r="C181" s="354" t="s">
        <v>203</v>
      </c>
      <c r="D181" s="355"/>
      <c r="E181" s="356"/>
      <c r="F181" s="356"/>
      <c r="G181" s="356"/>
      <c r="H181" s="356"/>
      <c r="I181" s="356"/>
      <c r="J181" s="356"/>
      <c r="K181" s="356"/>
      <c r="L181" s="356"/>
      <c r="M181" s="356"/>
      <c r="N181" s="356"/>
      <c r="O181" s="356"/>
      <c r="P181" s="356"/>
      <c r="Q181" s="356"/>
      <c r="R181" s="356"/>
      <c r="S181" s="356"/>
      <c r="T181" s="356"/>
      <c r="U181" s="356"/>
      <c r="V181" s="356"/>
      <c r="W181" s="356"/>
      <c r="X181" s="356"/>
      <c r="Y181" s="356"/>
      <c r="Z181" s="356"/>
      <c r="AA181" s="356"/>
      <c r="AB181" s="356"/>
      <c r="AC181" s="356">
        <v>1</v>
      </c>
      <c r="AD181" s="356"/>
      <c r="AE181" s="357">
        <v>1</v>
      </c>
    </row>
    <row r="182" spans="1:31">
      <c r="A182" s="358"/>
      <c r="B182" s="370" t="s">
        <v>602</v>
      </c>
      <c r="C182" s="371"/>
      <c r="D182" s="372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>
        <v>1</v>
      </c>
      <c r="AD182" s="373"/>
      <c r="AE182" s="374">
        <v>1</v>
      </c>
    </row>
    <row r="183" spans="1:31">
      <c r="A183" s="358"/>
      <c r="B183" s="354" t="s">
        <v>198</v>
      </c>
      <c r="C183" s="354" t="s">
        <v>198</v>
      </c>
      <c r="D183" s="355"/>
      <c r="E183" s="356"/>
      <c r="F183" s="356"/>
      <c r="G183" s="356"/>
      <c r="H183" s="356"/>
      <c r="I183" s="356"/>
      <c r="J183" s="356"/>
      <c r="K183" s="356"/>
      <c r="L183" s="356"/>
      <c r="M183" s="356"/>
      <c r="N183" s="356"/>
      <c r="O183" s="356"/>
      <c r="P183" s="356"/>
      <c r="Q183" s="356"/>
      <c r="R183" s="356"/>
      <c r="S183" s="356"/>
      <c r="T183" s="356"/>
      <c r="U183" s="356"/>
      <c r="V183" s="356"/>
      <c r="W183" s="356"/>
      <c r="X183" s="356"/>
      <c r="Y183" s="356"/>
      <c r="Z183" s="356"/>
      <c r="AA183" s="356"/>
      <c r="AB183" s="356"/>
      <c r="AC183" s="356">
        <v>1</v>
      </c>
      <c r="AD183" s="356"/>
      <c r="AE183" s="357">
        <v>1</v>
      </c>
    </row>
    <row r="184" spans="1:31">
      <c r="A184" s="358"/>
      <c r="B184" s="370" t="s">
        <v>603</v>
      </c>
      <c r="C184" s="371"/>
      <c r="D184" s="372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>
        <v>1</v>
      </c>
      <c r="AD184" s="373"/>
      <c r="AE184" s="374">
        <v>1</v>
      </c>
    </row>
    <row r="185" spans="1:31">
      <c r="A185" s="375" t="s">
        <v>604</v>
      </c>
      <c r="B185" s="376"/>
      <c r="C185" s="376"/>
      <c r="D185" s="377"/>
      <c r="E185" s="378"/>
      <c r="F185" s="378">
        <v>1</v>
      </c>
      <c r="G185" s="378">
        <v>1</v>
      </c>
      <c r="H185" s="378">
        <v>1</v>
      </c>
      <c r="I185" s="378"/>
      <c r="J185" s="378"/>
      <c r="K185" s="378">
        <v>1</v>
      </c>
      <c r="L185" s="378"/>
      <c r="M185" s="378"/>
      <c r="N185" s="378"/>
      <c r="O185" s="378"/>
      <c r="P185" s="378">
        <v>1</v>
      </c>
      <c r="Q185" s="378"/>
      <c r="R185" s="378">
        <v>1</v>
      </c>
      <c r="S185" s="378"/>
      <c r="T185" s="378">
        <v>3</v>
      </c>
      <c r="U185" s="378">
        <v>2</v>
      </c>
      <c r="V185" s="378">
        <v>1</v>
      </c>
      <c r="W185" s="378">
        <v>1</v>
      </c>
      <c r="X185" s="378"/>
      <c r="Y185" s="378"/>
      <c r="Z185" s="378"/>
      <c r="AA185" s="378"/>
      <c r="AB185" s="378">
        <v>2</v>
      </c>
      <c r="AC185" s="378">
        <v>4</v>
      </c>
      <c r="AD185" s="378">
        <v>1</v>
      </c>
      <c r="AE185" s="379">
        <v>20</v>
      </c>
    </row>
    <row r="186" spans="1:31">
      <c r="A186" s="354" t="s">
        <v>33</v>
      </c>
      <c r="B186" s="354" t="s">
        <v>148</v>
      </c>
      <c r="C186" s="354" t="s">
        <v>410</v>
      </c>
      <c r="D186" s="355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>
        <v>1</v>
      </c>
      <c r="T186" s="356">
        <v>1</v>
      </c>
      <c r="U186" s="356"/>
      <c r="V186" s="356"/>
      <c r="W186" s="356"/>
      <c r="X186" s="356"/>
      <c r="Y186" s="356"/>
      <c r="Z186" s="356"/>
      <c r="AA186" s="356"/>
      <c r="AB186" s="356"/>
      <c r="AC186" s="356"/>
      <c r="AD186" s="356"/>
      <c r="AE186" s="357">
        <v>2</v>
      </c>
    </row>
    <row r="187" spans="1:31">
      <c r="A187" s="358"/>
      <c r="B187" s="358"/>
      <c r="C187" s="359" t="s">
        <v>443</v>
      </c>
      <c r="D187" s="360"/>
      <c r="E187" s="361"/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>
        <v>2</v>
      </c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1"/>
      <c r="AC187" s="361"/>
      <c r="AD187" s="361"/>
      <c r="AE187" s="362">
        <v>2</v>
      </c>
    </row>
    <row r="188" spans="1:31">
      <c r="A188" s="358"/>
      <c r="B188" s="358"/>
      <c r="C188" s="359" t="s">
        <v>508</v>
      </c>
      <c r="D188" s="360"/>
      <c r="E188" s="361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361"/>
      <c r="S188" s="361"/>
      <c r="T188" s="361"/>
      <c r="U188" s="361"/>
      <c r="V188" s="361"/>
      <c r="W188" s="361"/>
      <c r="X188" s="361"/>
      <c r="Y188" s="361"/>
      <c r="Z188" s="361"/>
      <c r="AA188" s="361"/>
      <c r="AB188" s="361">
        <v>1</v>
      </c>
      <c r="AC188" s="361"/>
      <c r="AD188" s="361"/>
      <c r="AE188" s="362">
        <v>1</v>
      </c>
    </row>
    <row r="189" spans="1:31">
      <c r="A189" s="358"/>
      <c r="B189" s="370" t="s">
        <v>547</v>
      </c>
      <c r="C189" s="371"/>
      <c r="D189" s="372"/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73">
        <v>2</v>
      </c>
      <c r="R189" s="373"/>
      <c r="S189" s="373">
        <v>1</v>
      </c>
      <c r="T189" s="373">
        <v>1</v>
      </c>
      <c r="U189" s="373"/>
      <c r="V189" s="373"/>
      <c r="W189" s="373"/>
      <c r="X189" s="373"/>
      <c r="Y189" s="373"/>
      <c r="Z189" s="373"/>
      <c r="AA189" s="373"/>
      <c r="AB189" s="373">
        <v>1</v>
      </c>
      <c r="AC189" s="373"/>
      <c r="AD189" s="373"/>
      <c r="AE189" s="374">
        <v>5</v>
      </c>
    </row>
    <row r="190" spans="1:31">
      <c r="A190" s="358"/>
      <c r="B190" s="354" t="s">
        <v>293</v>
      </c>
      <c r="C190" s="354" t="s">
        <v>509</v>
      </c>
      <c r="D190" s="355"/>
      <c r="E190" s="356"/>
      <c r="F190" s="356"/>
      <c r="G190" s="356"/>
      <c r="H190" s="356"/>
      <c r="I190" s="356"/>
      <c r="J190" s="356"/>
      <c r="K190" s="356"/>
      <c r="L190" s="356"/>
      <c r="M190" s="356"/>
      <c r="N190" s="356"/>
      <c r="O190" s="356"/>
      <c r="P190" s="356"/>
      <c r="Q190" s="356"/>
      <c r="R190" s="356"/>
      <c r="S190" s="356"/>
      <c r="T190" s="356"/>
      <c r="U190" s="356"/>
      <c r="V190" s="356"/>
      <c r="W190" s="356"/>
      <c r="X190" s="356"/>
      <c r="Y190" s="356"/>
      <c r="Z190" s="356"/>
      <c r="AA190" s="356"/>
      <c r="AB190" s="356">
        <v>1</v>
      </c>
      <c r="AC190" s="356"/>
      <c r="AD190" s="356"/>
      <c r="AE190" s="357">
        <v>1</v>
      </c>
    </row>
    <row r="191" spans="1:31">
      <c r="A191" s="358"/>
      <c r="B191" s="370" t="s">
        <v>605</v>
      </c>
      <c r="C191" s="371"/>
      <c r="D191" s="372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>
        <v>1</v>
      </c>
      <c r="AC191" s="373"/>
      <c r="AD191" s="373"/>
      <c r="AE191" s="374">
        <v>1</v>
      </c>
    </row>
    <row r="192" spans="1:31">
      <c r="A192" s="375" t="s">
        <v>606</v>
      </c>
      <c r="B192" s="376"/>
      <c r="C192" s="376"/>
      <c r="D192" s="377"/>
      <c r="E192" s="378"/>
      <c r="F192" s="378"/>
      <c r="G192" s="378"/>
      <c r="H192" s="378"/>
      <c r="I192" s="378"/>
      <c r="J192" s="378"/>
      <c r="K192" s="378"/>
      <c r="L192" s="378"/>
      <c r="M192" s="378"/>
      <c r="N192" s="378"/>
      <c r="O192" s="378"/>
      <c r="P192" s="378"/>
      <c r="Q192" s="378">
        <v>2</v>
      </c>
      <c r="R192" s="378"/>
      <c r="S192" s="378">
        <v>1</v>
      </c>
      <c r="T192" s="378">
        <v>1</v>
      </c>
      <c r="U192" s="378"/>
      <c r="V192" s="378"/>
      <c r="W192" s="378"/>
      <c r="X192" s="378"/>
      <c r="Y192" s="378"/>
      <c r="Z192" s="378"/>
      <c r="AA192" s="378"/>
      <c r="AB192" s="378">
        <v>2</v>
      </c>
      <c r="AC192" s="378"/>
      <c r="AD192" s="378"/>
      <c r="AE192" s="379">
        <v>6</v>
      </c>
    </row>
    <row r="193" spans="1:31">
      <c r="A193" s="354" t="s">
        <v>59</v>
      </c>
      <c r="B193" s="354" t="s">
        <v>163</v>
      </c>
      <c r="C193" s="354" t="s">
        <v>422</v>
      </c>
      <c r="D193" s="355"/>
      <c r="E193" s="356"/>
      <c r="F193" s="356">
        <v>1</v>
      </c>
      <c r="G193" s="356"/>
      <c r="H193" s="356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6"/>
      <c r="T193" s="356"/>
      <c r="U193" s="356"/>
      <c r="V193" s="356"/>
      <c r="W193" s="356"/>
      <c r="X193" s="356"/>
      <c r="Y193" s="356"/>
      <c r="Z193" s="356"/>
      <c r="AA193" s="356"/>
      <c r="AB193" s="356"/>
      <c r="AC193" s="356"/>
      <c r="AD193" s="356"/>
      <c r="AE193" s="357">
        <v>1</v>
      </c>
    </row>
    <row r="194" spans="1:31">
      <c r="A194" s="358"/>
      <c r="B194" s="370" t="s">
        <v>607</v>
      </c>
      <c r="C194" s="371"/>
      <c r="D194" s="372"/>
      <c r="E194" s="373"/>
      <c r="F194" s="373">
        <v>1</v>
      </c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4">
        <v>1</v>
      </c>
    </row>
    <row r="195" spans="1:31">
      <c r="A195" s="358"/>
      <c r="B195" s="354" t="s">
        <v>179</v>
      </c>
      <c r="C195" s="354" t="s">
        <v>430</v>
      </c>
      <c r="D195" s="355"/>
      <c r="E195" s="356"/>
      <c r="F195" s="356"/>
      <c r="G195" s="356"/>
      <c r="H195" s="356"/>
      <c r="I195" s="356"/>
      <c r="J195" s="356"/>
      <c r="K195" s="356"/>
      <c r="L195" s="356"/>
      <c r="M195" s="356"/>
      <c r="N195" s="356">
        <v>1</v>
      </c>
      <c r="O195" s="356"/>
      <c r="P195" s="356"/>
      <c r="Q195" s="356"/>
      <c r="R195" s="356"/>
      <c r="S195" s="356"/>
      <c r="T195" s="356"/>
      <c r="U195" s="356"/>
      <c r="V195" s="356"/>
      <c r="W195" s="356"/>
      <c r="X195" s="356"/>
      <c r="Y195" s="356"/>
      <c r="Z195" s="356"/>
      <c r="AA195" s="356"/>
      <c r="AB195" s="356"/>
      <c r="AC195" s="356"/>
      <c r="AD195" s="356"/>
      <c r="AE195" s="357">
        <v>1</v>
      </c>
    </row>
    <row r="196" spans="1:31">
      <c r="A196" s="358"/>
      <c r="B196" s="370" t="s">
        <v>608</v>
      </c>
      <c r="C196" s="371"/>
      <c r="D196" s="372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>
        <v>1</v>
      </c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4">
        <v>1</v>
      </c>
    </row>
    <row r="197" spans="1:31">
      <c r="A197" s="375" t="s">
        <v>609</v>
      </c>
      <c r="B197" s="376"/>
      <c r="C197" s="376"/>
      <c r="D197" s="377"/>
      <c r="E197" s="378"/>
      <c r="F197" s="378">
        <v>1</v>
      </c>
      <c r="G197" s="378"/>
      <c r="H197" s="378"/>
      <c r="I197" s="378"/>
      <c r="J197" s="378"/>
      <c r="K197" s="378"/>
      <c r="L197" s="378"/>
      <c r="M197" s="378"/>
      <c r="N197" s="378">
        <v>1</v>
      </c>
      <c r="O197" s="378"/>
      <c r="P197" s="378"/>
      <c r="Q197" s="378"/>
      <c r="R197" s="378"/>
      <c r="S197" s="378"/>
      <c r="T197" s="378"/>
      <c r="U197" s="378"/>
      <c r="V197" s="378"/>
      <c r="W197" s="378"/>
      <c r="X197" s="378"/>
      <c r="Y197" s="378"/>
      <c r="Z197" s="378"/>
      <c r="AA197" s="378"/>
      <c r="AB197" s="378"/>
      <c r="AC197" s="378"/>
      <c r="AD197" s="378"/>
      <c r="AE197" s="379">
        <v>2</v>
      </c>
    </row>
    <row r="198" spans="1:31">
      <c r="A198" s="354" t="s">
        <v>29</v>
      </c>
      <c r="B198" s="354" t="s">
        <v>180</v>
      </c>
      <c r="C198" s="354" t="s">
        <v>411</v>
      </c>
      <c r="D198" s="355"/>
      <c r="E198" s="356"/>
      <c r="F198" s="356"/>
      <c r="G198" s="356"/>
      <c r="H198" s="356"/>
      <c r="I198" s="356"/>
      <c r="J198" s="356">
        <v>1</v>
      </c>
      <c r="K198" s="356"/>
      <c r="L198" s="356"/>
      <c r="M198" s="356"/>
      <c r="N198" s="356"/>
      <c r="O198" s="356"/>
      <c r="P198" s="356"/>
      <c r="Q198" s="356"/>
      <c r="R198" s="356"/>
      <c r="S198" s="356"/>
      <c r="T198" s="356"/>
      <c r="U198" s="356"/>
      <c r="V198" s="356"/>
      <c r="W198" s="356"/>
      <c r="X198" s="356"/>
      <c r="Y198" s="356"/>
      <c r="Z198" s="356"/>
      <c r="AA198" s="356"/>
      <c r="AB198" s="356"/>
      <c r="AC198" s="356"/>
      <c r="AD198" s="356"/>
      <c r="AE198" s="357">
        <v>1</v>
      </c>
    </row>
    <row r="199" spans="1:31">
      <c r="A199" s="358"/>
      <c r="B199" s="358"/>
      <c r="C199" s="359" t="s">
        <v>512</v>
      </c>
      <c r="D199" s="360"/>
      <c r="E199" s="361"/>
      <c r="F199" s="361"/>
      <c r="G199" s="361"/>
      <c r="H199" s="361"/>
      <c r="I199" s="361"/>
      <c r="J199" s="361"/>
      <c r="K199" s="361"/>
      <c r="L199" s="361"/>
      <c r="M199" s="361"/>
      <c r="N199" s="361"/>
      <c r="O199" s="361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361"/>
      <c r="AA199" s="361"/>
      <c r="AB199" s="361">
        <v>2</v>
      </c>
      <c r="AC199" s="361"/>
      <c r="AD199" s="361"/>
      <c r="AE199" s="362">
        <v>2</v>
      </c>
    </row>
    <row r="200" spans="1:31">
      <c r="A200" s="358"/>
      <c r="B200" s="358"/>
      <c r="C200" s="359" t="s">
        <v>374</v>
      </c>
      <c r="D200" s="360"/>
      <c r="E200" s="361"/>
      <c r="F200" s="361"/>
      <c r="G200" s="361"/>
      <c r="H200" s="361"/>
      <c r="I200" s="361"/>
      <c r="J200" s="361">
        <v>1</v>
      </c>
      <c r="K200" s="361"/>
      <c r="L200" s="361">
        <v>1</v>
      </c>
      <c r="M200" s="361"/>
      <c r="N200" s="361"/>
      <c r="O200" s="361"/>
      <c r="P200" s="361"/>
      <c r="Q200" s="361"/>
      <c r="R200" s="361"/>
      <c r="S200" s="361"/>
      <c r="T200" s="361"/>
      <c r="U200" s="361"/>
      <c r="V200" s="361"/>
      <c r="W200" s="361"/>
      <c r="X200" s="361"/>
      <c r="Y200" s="361"/>
      <c r="Z200" s="361"/>
      <c r="AA200" s="361"/>
      <c r="AB200" s="361"/>
      <c r="AC200" s="361"/>
      <c r="AD200" s="361"/>
      <c r="AE200" s="362">
        <v>2</v>
      </c>
    </row>
    <row r="201" spans="1:31">
      <c r="A201" s="358"/>
      <c r="B201" s="358"/>
      <c r="C201" s="359" t="s">
        <v>341</v>
      </c>
      <c r="D201" s="360"/>
      <c r="E201" s="361"/>
      <c r="F201" s="361"/>
      <c r="G201" s="361"/>
      <c r="H201" s="361"/>
      <c r="I201" s="361">
        <v>1</v>
      </c>
      <c r="J201" s="361"/>
      <c r="K201" s="361"/>
      <c r="L201" s="361"/>
      <c r="M201" s="361"/>
      <c r="N201" s="361"/>
      <c r="O201" s="361"/>
      <c r="P201" s="361"/>
      <c r="Q201" s="361"/>
      <c r="R201" s="361"/>
      <c r="S201" s="361"/>
      <c r="T201" s="361"/>
      <c r="U201" s="361"/>
      <c r="V201" s="361"/>
      <c r="W201" s="361"/>
      <c r="X201" s="361"/>
      <c r="Y201" s="361"/>
      <c r="Z201" s="361"/>
      <c r="AA201" s="361"/>
      <c r="AB201" s="361"/>
      <c r="AC201" s="361"/>
      <c r="AD201" s="361"/>
      <c r="AE201" s="362">
        <v>1</v>
      </c>
    </row>
    <row r="202" spans="1:31">
      <c r="A202" s="358"/>
      <c r="B202" s="358"/>
      <c r="C202" s="359" t="s">
        <v>412</v>
      </c>
      <c r="D202" s="360"/>
      <c r="E202" s="361"/>
      <c r="F202" s="361"/>
      <c r="G202" s="361"/>
      <c r="H202" s="361">
        <v>1</v>
      </c>
      <c r="I202" s="361"/>
      <c r="J202" s="361"/>
      <c r="K202" s="361"/>
      <c r="L202" s="361"/>
      <c r="M202" s="361"/>
      <c r="N202" s="361"/>
      <c r="O202" s="361"/>
      <c r="P202" s="361"/>
      <c r="Q202" s="361"/>
      <c r="R202" s="361"/>
      <c r="S202" s="361"/>
      <c r="T202" s="361"/>
      <c r="U202" s="361"/>
      <c r="V202" s="361"/>
      <c r="W202" s="361"/>
      <c r="X202" s="361"/>
      <c r="Y202" s="361"/>
      <c r="Z202" s="361"/>
      <c r="AA202" s="361"/>
      <c r="AB202" s="361"/>
      <c r="AC202" s="361"/>
      <c r="AD202" s="361"/>
      <c r="AE202" s="362">
        <v>1</v>
      </c>
    </row>
    <row r="203" spans="1:31">
      <c r="A203" s="358"/>
      <c r="B203" s="358"/>
      <c r="C203" s="359" t="s">
        <v>393</v>
      </c>
      <c r="D203" s="360"/>
      <c r="E203" s="361">
        <v>1</v>
      </c>
      <c r="F203" s="361"/>
      <c r="G203" s="361"/>
      <c r="H203" s="361"/>
      <c r="I203" s="361"/>
      <c r="J203" s="361"/>
      <c r="K203" s="361"/>
      <c r="L203" s="361"/>
      <c r="M203" s="361"/>
      <c r="N203" s="361"/>
      <c r="O203" s="361"/>
      <c r="P203" s="361"/>
      <c r="Q203" s="361"/>
      <c r="R203" s="361">
        <v>1</v>
      </c>
      <c r="S203" s="361">
        <v>2</v>
      </c>
      <c r="T203" s="361"/>
      <c r="U203" s="361"/>
      <c r="V203" s="361"/>
      <c r="W203" s="361"/>
      <c r="X203" s="361"/>
      <c r="Y203" s="361"/>
      <c r="Z203" s="361"/>
      <c r="AA203" s="361"/>
      <c r="AB203" s="361"/>
      <c r="AC203" s="361"/>
      <c r="AD203" s="361"/>
      <c r="AE203" s="362">
        <v>4</v>
      </c>
    </row>
    <row r="204" spans="1:31">
      <c r="A204" s="358"/>
      <c r="B204" s="358"/>
      <c r="C204" s="359" t="s">
        <v>413</v>
      </c>
      <c r="D204" s="360"/>
      <c r="E204" s="361"/>
      <c r="F204" s="361"/>
      <c r="G204" s="361"/>
      <c r="H204" s="361"/>
      <c r="I204" s="361">
        <v>1</v>
      </c>
      <c r="J204" s="361"/>
      <c r="K204" s="361"/>
      <c r="L204" s="361"/>
      <c r="M204" s="361"/>
      <c r="N204" s="361"/>
      <c r="O204" s="361"/>
      <c r="P204" s="361"/>
      <c r="Q204" s="361"/>
      <c r="R204" s="361"/>
      <c r="S204" s="361"/>
      <c r="T204" s="361"/>
      <c r="U204" s="361"/>
      <c r="V204" s="361"/>
      <c r="W204" s="361"/>
      <c r="X204" s="361"/>
      <c r="Y204" s="361"/>
      <c r="Z204" s="361"/>
      <c r="AA204" s="361"/>
      <c r="AB204" s="361"/>
      <c r="AC204" s="361"/>
      <c r="AD204" s="361"/>
      <c r="AE204" s="362">
        <v>1</v>
      </c>
    </row>
    <row r="205" spans="1:31">
      <c r="A205" s="358"/>
      <c r="B205" s="358"/>
      <c r="C205" s="359" t="s">
        <v>431</v>
      </c>
      <c r="D205" s="360"/>
      <c r="E205" s="361"/>
      <c r="F205" s="361"/>
      <c r="G205" s="361"/>
      <c r="H205" s="361"/>
      <c r="I205" s="361"/>
      <c r="J205" s="361"/>
      <c r="K205" s="361"/>
      <c r="L205" s="361"/>
      <c r="M205" s="361"/>
      <c r="N205" s="361">
        <v>1</v>
      </c>
      <c r="O205" s="361"/>
      <c r="P205" s="361"/>
      <c r="Q205" s="361"/>
      <c r="R205" s="361"/>
      <c r="S205" s="361"/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E205" s="362">
        <v>1</v>
      </c>
    </row>
    <row r="206" spans="1:31">
      <c r="A206" s="358"/>
      <c r="B206" s="358"/>
      <c r="C206" s="359" t="s">
        <v>436</v>
      </c>
      <c r="D206" s="360"/>
      <c r="E206" s="361"/>
      <c r="F206" s="361"/>
      <c r="G206" s="361"/>
      <c r="H206" s="361"/>
      <c r="I206" s="361"/>
      <c r="J206" s="361"/>
      <c r="K206" s="361"/>
      <c r="L206" s="361"/>
      <c r="M206" s="361"/>
      <c r="N206" s="361">
        <v>1</v>
      </c>
      <c r="O206" s="361">
        <v>2</v>
      </c>
      <c r="P206" s="361"/>
      <c r="Q206" s="361"/>
      <c r="R206" s="361"/>
      <c r="S206" s="361"/>
      <c r="T206" s="361"/>
      <c r="U206" s="361"/>
      <c r="V206" s="361"/>
      <c r="W206" s="361"/>
      <c r="X206" s="361"/>
      <c r="Y206" s="361"/>
      <c r="Z206" s="361"/>
      <c r="AA206" s="361"/>
      <c r="AB206" s="361"/>
      <c r="AC206" s="361"/>
      <c r="AD206" s="361"/>
      <c r="AE206" s="362">
        <v>3</v>
      </c>
    </row>
    <row r="207" spans="1:31">
      <c r="A207" s="358"/>
      <c r="B207" s="358"/>
      <c r="C207" s="359" t="s">
        <v>414</v>
      </c>
      <c r="D207" s="360"/>
      <c r="E207" s="361"/>
      <c r="F207" s="361"/>
      <c r="G207" s="361"/>
      <c r="H207" s="361"/>
      <c r="I207" s="361"/>
      <c r="J207" s="361"/>
      <c r="K207" s="361">
        <v>1</v>
      </c>
      <c r="L207" s="361"/>
      <c r="M207" s="361"/>
      <c r="N207" s="361">
        <v>2</v>
      </c>
      <c r="O207" s="361"/>
      <c r="P207" s="361"/>
      <c r="Q207" s="361"/>
      <c r="R207" s="361">
        <v>1</v>
      </c>
      <c r="S207" s="361">
        <v>1</v>
      </c>
      <c r="T207" s="361">
        <v>3</v>
      </c>
      <c r="U207" s="361"/>
      <c r="V207" s="361"/>
      <c r="W207" s="361"/>
      <c r="X207" s="361">
        <v>1</v>
      </c>
      <c r="Y207" s="361"/>
      <c r="Z207" s="361"/>
      <c r="AA207" s="361"/>
      <c r="AB207" s="361"/>
      <c r="AC207" s="361"/>
      <c r="AD207" s="361"/>
      <c r="AE207" s="362">
        <v>9</v>
      </c>
    </row>
    <row r="208" spans="1:31">
      <c r="A208" s="358"/>
      <c r="B208" s="370" t="s">
        <v>610</v>
      </c>
      <c r="C208" s="371"/>
      <c r="D208" s="372"/>
      <c r="E208" s="373">
        <v>1</v>
      </c>
      <c r="F208" s="373"/>
      <c r="G208" s="373"/>
      <c r="H208" s="373">
        <v>1</v>
      </c>
      <c r="I208" s="373">
        <v>2</v>
      </c>
      <c r="J208" s="373">
        <v>2</v>
      </c>
      <c r="K208" s="373">
        <v>1</v>
      </c>
      <c r="L208" s="373">
        <v>1</v>
      </c>
      <c r="M208" s="373"/>
      <c r="N208" s="373">
        <v>4</v>
      </c>
      <c r="O208" s="373">
        <v>2</v>
      </c>
      <c r="P208" s="373"/>
      <c r="Q208" s="373"/>
      <c r="R208" s="373">
        <v>2</v>
      </c>
      <c r="S208" s="373">
        <v>3</v>
      </c>
      <c r="T208" s="373">
        <v>3</v>
      </c>
      <c r="U208" s="373"/>
      <c r="V208" s="373"/>
      <c r="W208" s="373"/>
      <c r="X208" s="373">
        <v>1</v>
      </c>
      <c r="Y208" s="373"/>
      <c r="Z208" s="373"/>
      <c r="AA208" s="373"/>
      <c r="AB208" s="373">
        <v>2</v>
      </c>
      <c r="AC208" s="373"/>
      <c r="AD208" s="373"/>
      <c r="AE208" s="374">
        <v>25</v>
      </c>
    </row>
    <row r="209" spans="1:31">
      <c r="A209" s="358"/>
      <c r="B209" s="354" t="s">
        <v>286</v>
      </c>
      <c r="C209" s="354" t="s">
        <v>482</v>
      </c>
      <c r="D209" s="355"/>
      <c r="E209" s="356"/>
      <c r="F209" s="356"/>
      <c r="G209" s="356"/>
      <c r="H209" s="356"/>
      <c r="I209" s="356"/>
      <c r="J209" s="356"/>
      <c r="K209" s="356"/>
      <c r="L209" s="356"/>
      <c r="M209" s="356"/>
      <c r="N209" s="356"/>
      <c r="O209" s="356"/>
      <c r="P209" s="356"/>
      <c r="Q209" s="356"/>
      <c r="R209" s="356"/>
      <c r="S209" s="356"/>
      <c r="T209" s="356"/>
      <c r="U209" s="356"/>
      <c r="V209" s="356"/>
      <c r="W209" s="356">
        <v>1</v>
      </c>
      <c r="X209" s="356"/>
      <c r="Y209" s="356"/>
      <c r="Z209" s="356"/>
      <c r="AA209" s="356"/>
      <c r="AB209" s="356"/>
      <c r="AC209" s="356"/>
      <c r="AD209" s="356"/>
      <c r="AE209" s="357">
        <v>1</v>
      </c>
    </row>
    <row r="210" spans="1:31">
      <c r="A210" s="358"/>
      <c r="B210" s="358"/>
      <c r="C210" s="359" t="s">
        <v>415</v>
      </c>
      <c r="D210" s="360"/>
      <c r="E210" s="361"/>
      <c r="F210" s="361"/>
      <c r="G210" s="361"/>
      <c r="H210" s="361"/>
      <c r="I210" s="361"/>
      <c r="J210" s="361">
        <v>1</v>
      </c>
      <c r="K210" s="361"/>
      <c r="L210" s="361"/>
      <c r="M210" s="361"/>
      <c r="N210" s="361"/>
      <c r="O210" s="361"/>
      <c r="P210" s="361"/>
      <c r="Q210" s="361"/>
      <c r="R210" s="361"/>
      <c r="S210" s="361"/>
      <c r="T210" s="361"/>
      <c r="U210" s="361"/>
      <c r="V210" s="361"/>
      <c r="W210" s="361"/>
      <c r="X210" s="361"/>
      <c r="Y210" s="361"/>
      <c r="Z210" s="361"/>
      <c r="AA210" s="361"/>
      <c r="AB210" s="361"/>
      <c r="AC210" s="361"/>
      <c r="AD210" s="361"/>
      <c r="AE210" s="362">
        <v>1</v>
      </c>
    </row>
    <row r="211" spans="1:31">
      <c r="A211" s="358"/>
      <c r="B211" s="358"/>
      <c r="C211" s="359" t="s">
        <v>416</v>
      </c>
      <c r="D211" s="360"/>
      <c r="E211" s="361"/>
      <c r="F211" s="361"/>
      <c r="G211" s="361"/>
      <c r="H211" s="361"/>
      <c r="I211" s="361"/>
      <c r="J211" s="361"/>
      <c r="K211" s="361"/>
      <c r="L211" s="361">
        <v>1</v>
      </c>
      <c r="M211" s="361"/>
      <c r="N211" s="361"/>
      <c r="O211" s="361"/>
      <c r="P211" s="361">
        <v>3</v>
      </c>
      <c r="Q211" s="361">
        <v>5</v>
      </c>
      <c r="R211" s="361">
        <v>1</v>
      </c>
      <c r="S211" s="361"/>
      <c r="T211" s="361">
        <v>1</v>
      </c>
      <c r="U211" s="361"/>
      <c r="V211" s="361"/>
      <c r="W211" s="361"/>
      <c r="X211" s="361"/>
      <c r="Y211" s="361"/>
      <c r="Z211" s="361"/>
      <c r="AA211" s="361"/>
      <c r="AB211" s="361"/>
      <c r="AC211" s="361"/>
      <c r="AD211" s="361"/>
      <c r="AE211" s="362">
        <v>11</v>
      </c>
    </row>
    <row r="212" spans="1:31">
      <c r="A212" s="358"/>
      <c r="B212" s="358"/>
      <c r="C212" s="359" t="s">
        <v>347</v>
      </c>
      <c r="D212" s="360"/>
      <c r="E212" s="361"/>
      <c r="F212" s="361">
        <v>1</v>
      </c>
      <c r="G212" s="361"/>
      <c r="H212" s="361"/>
      <c r="I212" s="361"/>
      <c r="J212" s="361"/>
      <c r="K212" s="361"/>
      <c r="L212" s="361"/>
      <c r="M212" s="361"/>
      <c r="N212" s="361"/>
      <c r="O212" s="361"/>
      <c r="P212" s="361"/>
      <c r="Q212" s="361"/>
      <c r="R212" s="361"/>
      <c r="S212" s="361"/>
      <c r="T212" s="361"/>
      <c r="U212" s="361"/>
      <c r="V212" s="361"/>
      <c r="W212" s="361"/>
      <c r="X212" s="361"/>
      <c r="Y212" s="361"/>
      <c r="Z212" s="361"/>
      <c r="AA212" s="361"/>
      <c r="AB212" s="361"/>
      <c r="AC212" s="361"/>
      <c r="AD212" s="361"/>
      <c r="AE212" s="362">
        <v>1</v>
      </c>
    </row>
    <row r="213" spans="1:31">
      <c r="A213" s="358"/>
      <c r="B213" s="370" t="s">
        <v>611</v>
      </c>
      <c r="C213" s="371"/>
      <c r="D213" s="372"/>
      <c r="E213" s="373"/>
      <c r="F213" s="373">
        <v>1</v>
      </c>
      <c r="G213" s="373"/>
      <c r="H213" s="373"/>
      <c r="I213" s="373"/>
      <c r="J213" s="373">
        <v>1</v>
      </c>
      <c r="K213" s="373"/>
      <c r="L213" s="373">
        <v>1</v>
      </c>
      <c r="M213" s="373"/>
      <c r="N213" s="373"/>
      <c r="O213" s="373"/>
      <c r="P213" s="373">
        <v>3</v>
      </c>
      <c r="Q213" s="373">
        <v>5</v>
      </c>
      <c r="R213" s="373">
        <v>1</v>
      </c>
      <c r="S213" s="373"/>
      <c r="T213" s="373">
        <v>1</v>
      </c>
      <c r="U213" s="373"/>
      <c r="V213" s="373"/>
      <c r="W213" s="373">
        <v>1</v>
      </c>
      <c r="X213" s="373"/>
      <c r="Y213" s="373"/>
      <c r="Z213" s="373"/>
      <c r="AA213" s="373"/>
      <c r="AB213" s="373"/>
      <c r="AC213" s="373"/>
      <c r="AD213" s="373"/>
      <c r="AE213" s="374">
        <v>14</v>
      </c>
    </row>
    <row r="214" spans="1:31">
      <c r="A214" s="358"/>
      <c r="B214" s="354" t="s">
        <v>289</v>
      </c>
      <c r="C214" s="354" t="s">
        <v>448</v>
      </c>
      <c r="D214" s="355"/>
      <c r="E214" s="356"/>
      <c r="F214" s="356"/>
      <c r="G214" s="356"/>
      <c r="H214" s="356"/>
      <c r="I214" s="356"/>
      <c r="J214" s="356"/>
      <c r="K214" s="356"/>
      <c r="L214" s="356"/>
      <c r="M214" s="356"/>
      <c r="N214" s="356"/>
      <c r="O214" s="356"/>
      <c r="P214" s="356">
        <v>1</v>
      </c>
      <c r="Q214" s="356"/>
      <c r="R214" s="356"/>
      <c r="S214" s="356"/>
      <c r="T214" s="356"/>
      <c r="U214" s="356"/>
      <c r="V214" s="356"/>
      <c r="W214" s="356"/>
      <c r="X214" s="356"/>
      <c r="Y214" s="356"/>
      <c r="Z214" s="356"/>
      <c r="AA214" s="356"/>
      <c r="AB214" s="356"/>
      <c r="AC214" s="356"/>
      <c r="AD214" s="356"/>
      <c r="AE214" s="357">
        <v>1</v>
      </c>
    </row>
    <row r="215" spans="1:31">
      <c r="A215" s="358"/>
      <c r="B215" s="358"/>
      <c r="C215" s="359" t="s">
        <v>518</v>
      </c>
      <c r="D215" s="360"/>
      <c r="E215" s="361"/>
      <c r="F215" s="361"/>
      <c r="G215" s="361"/>
      <c r="H215" s="361"/>
      <c r="I215" s="361"/>
      <c r="J215" s="361"/>
      <c r="K215" s="361"/>
      <c r="L215" s="361"/>
      <c r="M215" s="361"/>
      <c r="N215" s="361"/>
      <c r="O215" s="361"/>
      <c r="P215" s="361"/>
      <c r="Q215" s="361"/>
      <c r="R215" s="361"/>
      <c r="S215" s="361"/>
      <c r="T215" s="361"/>
      <c r="U215" s="361"/>
      <c r="V215" s="361"/>
      <c r="W215" s="361"/>
      <c r="X215" s="361"/>
      <c r="Y215" s="361"/>
      <c r="Z215" s="361"/>
      <c r="AA215" s="361">
        <v>1</v>
      </c>
      <c r="AB215" s="361"/>
      <c r="AC215" s="361"/>
      <c r="AD215" s="361"/>
      <c r="AE215" s="362">
        <v>1</v>
      </c>
    </row>
    <row r="216" spans="1:31">
      <c r="A216" s="358"/>
      <c r="B216" s="358"/>
      <c r="C216" s="359" t="s">
        <v>170</v>
      </c>
      <c r="D216" s="360"/>
      <c r="E216" s="361"/>
      <c r="F216" s="361"/>
      <c r="G216" s="361"/>
      <c r="H216" s="361"/>
      <c r="I216" s="361"/>
      <c r="J216" s="361"/>
      <c r="K216" s="361"/>
      <c r="L216" s="361"/>
      <c r="M216" s="361"/>
      <c r="N216" s="361"/>
      <c r="O216" s="361"/>
      <c r="P216" s="361"/>
      <c r="Q216" s="361"/>
      <c r="R216" s="361"/>
      <c r="S216" s="361"/>
      <c r="T216" s="361"/>
      <c r="U216" s="361"/>
      <c r="V216" s="361"/>
      <c r="W216" s="361"/>
      <c r="X216" s="361"/>
      <c r="Y216" s="361"/>
      <c r="Z216" s="361">
        <v>1</v>
      </c>
      <c r="AA216" s="361"/>
      <c r="AB216" s="361">
        <v>4</v>
      </c>
      <c r="AC216" s="361"/>
      <c r="AD216" s="361"/>
      <c r="AE216" s="362">
        <v>5</v>
      </c>
    </row>
    <row r="217" spans="1:31">
      <c r="A217" s="358"/>
      <c r="B217" s="370" t="s">
        <v>612</v>
      </c>
      <c r="C217" s="371"/>
      <c r="D217" s="372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>
        <v>1</v>
      </c>
      <c r="Q217" s="373"/>
      <c r="R217" s="373"/>
      <c r="S217" s="373"/>
      <c r="T217" s="373"/>
      <c r="U217" s="373"/>
      <c r="V217" s="373"/>
      <c r="W217" s="373"/>
      <c r="X217" s="373"/>
      <c r="Y217" s="373"/>
      <c r="Z217" s="373">
        <v>1</v>
      </c>
      <c r="AA217" s="373">
        <v>1</v>
      </c>
      <c r="AB217" s="373">
        <v>4</v>
      </c>
      <c r="AC217" s="373"/>
      <c r="AD217" s="373"/>
      <c r="AE217" s="374">
        <v>7</v>
      </c>
    </row>
    <row r="218" spans="1:31">
      <c r="A218" s="358"/>
      <c r="B218" s="354" t="s">
        <v>284</v>
      </c>
      <c r="C218" s="354" t="s">
        <v>440</v>
      </c>
      <c r="D218" s="355"/>
      <c r="E218" s="356"/>
      <c r="F218" s="356"/>
      <c r="G218" s="356"/>
      <c r="H218" s="356"/>
      <c r="I218" s="356"/>
      <c r="J218" s="356"/>
      <c r="K218" s="356"/>
      <c r="L218" s="356">
        <v>1</v>
      </c>
      <c r="M218" s="356"/>
      <c r="N218" s="356"/>
      <c r="O218" s="356"/>
      <c r="P218" s="356"/>
      <c r="Q218" s="356"/>
      <c r="R218" s="356"/>
      <c r="S218" s="356"/>
      <c r="T218" s="356"/>
      <c r="U218" s="356"/>
      <c r="V218" s="356"/>
      <c r="W218" s="356"/>
      <c r="X218" s="356">
        <v>1</v>
      </c>
      <c r="Y218" s="356"/>
      <c r="Z218" s="356"/>
      <c r="AA218" s="356"/>
      <c r="AB218" s="356"/>
      <c r="AC218" s="356"/>
      <c r="AD218" s="356"/>
      <c r="AE218" s="357">
        <v>2</v>
      </c>
    </row>
    <row r="219" spans="1:31">
      <c r="A219" s="358"/>
      <c r="B219" s="358"/>
      <c r="C219" s="359" t="s">
        <v>417</v>
      </c>
      <c r="D219" s="360"/>
      <c r="E219" s="361"/>
      <c r="F219" s="361"/>
      <c r="G219" s="361"/>
      <c r="H219" s="361">
        <v>1</v>
      </c>
      <c r="I219" s="361"/>
      <c r="J219" s="361"/>
      <c r="K219" s="361"/>
      <c r="L219" s="361"/>
      <c r="M219" s="361"/>
      <c r="N219" s="361"/>
      <c r="O219" s="361"/>
      <c r="P219" s="361"/>
      <c r="Q219" s="361"/>
      <c r="R219" s="361"/>
      <c r="S219" s="361"/>
      <c r="T219" s="361"/>
      <c r="U219" s="361"/>
      <c r="V219" s="361"/>
      <c r="W219" s="361"/>
      <c r="X219" s="361"/>
      <c r="Y219" s="361"/>
      <c r="Z219" s="361"/>
      <c r="AA219" s="361"/>
      <c r="AB219" s="361"/>
      <c r="AC219" s="361"/>
      <c r="AD219" s="361"/>
      <c r="AE219" s="362">
        <v>1</v>
      </c>
    </row>
    <row r="220" spans="1:31">
      <c r="A220" s="358"/>
      <c r="B220" s="358"/>
      <c r="C220" s="359" t="s">
        <v>284</v>
      </c>
      <c r="D220" s="360"/>
      <c r="E220" s="361"/>
      <c r="F220" s="361"/>
      <c r="G220" s="361"/>
      <c r="H220" s="361"/>
      <c r="I220" s="361"/>
      <c r="J220" s="361"/>
      <c r="K220" s="361"/>
      <c r="L220" s="361"/>
      <c r="M220" s="361"/>
      <c r="N220" s="361"/>
      <c r="O220" s="361"/>
      <c r="P220" s="361"/>
      <c r="Q220" s="361"/>
      <c r="R220" s="361"/>
      <c r="S220" s="361"/>
      <c r="T220" s="361"/>
      <c r="U220" s="361"/>
      <c r="V220" s="361"/>
      <c r="W220" s="361"/>
      <c r="X220" s="361"/>
      <c r="Y220" s="361"/>
      <c r="Z220" s="361"/>
      <c r="AA220" s="361"/>
      <c r="AB220" s="361"/>
      <c r="AC220" s="361">
        <v>1</v>
      </c>
      <c r="AD220" s="361"/>
      <c r="AE220" s="362">
        <v>1</v>
      </c>
    </row>
    <row r="221" spans="1:31">
      <c r="A221" s="358"/>
      <c r="B221" s="370" t="s">
        <v>613</v>
      </c>
      <c r="C221" s="371"/>
      <c r="D221" s="372"/>
      <c r="E221" s="373"/>
      <c r="F221" s="373"/>
      <c r="G221" s="373"/>
      <c r="H221" s="373">
        <v>1</v>
      </c>
      <c r="I221" s="373"/>
      <c r="J221" s="373"/>
      <c r="K221" s="373"/>
      <c r="L221" s="373">
        <v>1</v>
      </c>
      <c r="M221" s="373"/>
      <c r="N221" s="373"/>
      <c r="O221" s="373"/>
      <c r="P221" s="373"/>
      <c r="Q221" s="373"/>
      <c r="R221" s="373"/>
      <c r="S221" s="373"/>
      <c r="T221" s="373"/>
      <c r="U221" s="373"/>
      <c r="V221" s="373"/>
      <c r="W221" s="373"/>
      <c r="X221" s="373">
        <v>1</v>
      </c>
      <c r="Y221" s="373"/>
      <c r="Z221" s="373"/>
      <c r="AA221" s="373"/>
      <c r="AB221" s="373"/>
      <c r="AC221" s="373">
        <v>1</v>
      </c>
      <c r="AD221" s="373"/>
      <c r="AE221" s="374">
        <v>4</v>
      </c>
    </row>
    <row r="222" spans="1:31">
      <c r="A222" s="358"/>
      <c r="B222" s="354" t="s">
        <v>283</v>
      </c>
      <c r="C222" s="354" t="s">
        <v>418</v>
      </c>
      <c r="D222" s="355"/>
      <c r="E222" s="356"/>
      <c r="F222" s="356"/>
      <c r="G222" s="356"/>
      <c r="H222" s="356"/>
      <c r="I222" s="356"/>
      <c r="J222" s="356">
        <v>1</v>
      </c>
      <c r="K222" s="356"/>
      <c r="L222" s="356"/>
      <c r="M222" s="356"/>
      <c r="N222" s="356"/>
      <c r="O222" s="356"/>
      <c r="P222" s="356">
        <v>1</v>
      </c>
      <c r="Q222" s="356"/>
      <c r="R222" s="356"/>
      <c r="S222" s="356"/>
      <c r="T222" s="356"/>
      <c r="U222" s="356"/>
      <c r="V222" s="356"/>
      <c r="W222" s="356"/>
      <c r="X222" s="356"/>
      <c r="Y222" s="356"/>
      <c r="Z222" s="356"/>
      <c r="AA222" s="356"/>
      <c r="AB222" s="356"/>
      <c r="AC222" s="356"/>
      <c r="AD222" s="356"/>
      <c r="AE222" s="357">
        <v>2</v>
      </c>
    </row>
    <row r="223" spans="1:31">
      <c r="A223" s="358"/>
      <c r="B223" s="358"/>
      <c r="C223" s="359" t="s">
        <v>502</v>
      </c>
      <c r="D223" s="360"/>
      <c r="E223" s="361"/>
      <c r="F223" s="361"/>
      <c r="G223" s="361"/>
      <c r="H223" s="361"/>
      <c r="I223" s="361"/>
      <c r="J223" s="361"/>
      <c r="K223" s="361"/>
      <c r="L223" s="361"/>
      <c r="M223" s="361"/>
      <c r="N223" s="361"/>
      <c r="O223" s="361"/>
      <c r="P223" s="361"/>
      <c r="Q223" s="361"/>
      <c r="R223" s="361"/>
      <c r="S223" s="361"/>
      <c r="T223" s="361"/>
      <c r="U223" s="361"/>
      <c r="V223" s="361"/>
      <c r="W223" s="361"/>
      <c r="X223" s="361"/>
      <c r="Y223" s="361"/>
      <c r="Z223" s="361"/>
      <c r="AA223" s="361"/>
      <c r="AB223" s="361">
        <v>1</v>
      </c>
      <c r="AC223" s="361"/>
      <c r="AD223" s="361"/>
      <c r="AE223" s="362">
        <v>1</v>
      </c>
    </row>
    <row r="224" spans="1:31">
      <c r="A224" s="358"/>
      <c r="B224" s="370" t="s">
        <v>614</v>
      </c>
      <c r="C224" s="371"/>
      <c r="D224" s="372"/>
      <c r="E224" s="373"/>
      <c r="F224" s="373"/>
      <c r="G224" s="373"/>
      <c r="H224" s="373"/>
      <c r="I224" s="373"/>
      <c r="J224" s="373">
        <v>1</v>
      </c>
      <c r="K224" s="373"/>
      <c r="L224" s="373"/>
      <c r="M224" s="373"/>
      <c r="N224" s="373"/>
      <c r="O224" s="373"/>
      <c r="P224" s="373">
        <v>1</v>
      </c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>
        <v>1</v>
      </c>
      <c r="AC224" s="373"/>
      <c r="AD224" s="373"/>
      <c r="AE224" s="374">
        <v>3</v>
      </c>
    </row>
    <row r="225" spans="1:31">
      <c r="A225" s="358"/>
      <c r="B225" s="354" t="s">
        <v>168</v>
      </c>
      <c r="C225" s="354" t="s">
        <v>435</v>
      </c>
      <c r="D225" s="355"/>
      <c r="E225" s="356"/>
      <c r="F225" s="356"/>
      <c r="G225" s="356"/>
      <c r="H225" s="356"/>
      <c r="I225" s="356"/>
      <c r="J225" s="356"/>
      <c r="K225" s="356"/>
      <c r="L225" s="356"/>
      <c r="M225" s="356">
        <v>1</v>
      </c>
      <c r="N225" s="356"/>
      <c r="O225" s="356"/>
      <c r="P225" s="356"/>
      <c r="Q225" s="356"/>
      <c r="R225" s="356"/>
      <c r="S225" s="356"/>
      <c r="T225" s="356"/>
      <c r="U225" s="356"/>
      <c r="V225" s="356"/>
      <c r="W225" s="356"/>
      <c r="X225" s="356"/>
      <c r="Y225" s="356"/>
      <c r="Z225" s="356"/>
      <c r="AA225" s="356"/>
      <c r="AB225" s="356"/>
      <c r="AC225" s="356"/>
      <c r="AD225" s="356"/>
      <c r="AE225" s="357">
        <v>1</v>
      </c>
    </row>
    <row r="226" spans="1:31">
      <c r="A226" s="358"/>
      <c r="B226" s="358"/>
      <c r="C226" s="359" t="s">
        <v>475</v>
      </c>
      <c r="D226" s="360"/>
      <c r="E226" s="361"/>
      <c r="F226" s="361"/>
      <c r="G226" s="361"/>
      <c r="H226" s="361"/>
      <c r="I226" s="361"/>
      <c r="J226" s="361"/>
      <c r="K226" s="361"/>
      <c r="L226" s="361"/>
      <c r="M226" s="361"/>
      <c r="N226" s="361"/>
      <c r="O226" s="361"/>
      <c r="P226" s="361"/>
      <c r="Q226" s="361"/>
      <c r="R226" s="361"/>
      <c r="S226" s="361"/>
      <c r="T226" s="361"/>
      <c r="U226" s="361"/>
      <c r="V226" s="361"/>
      <c r="W226" s="361">
        <v>1</v>
      </c>
      <c r="X226" s="361"/>
      <c r="Y226" s="361"/>
      <c r="Z226" s="361"/>
      <c r="AA226" s="361"/>
      <c r="AB226" s="361"/>
      <c r="AC226" s="361"/>
      <c r="AD226" s="361"/>
      <c r="AE226" s="362">
        <v>1</v>
      </c>
    </row>
    <row r="227" spans="1:31">
      <c r="A227" s="358"/>
      <c r="B227" s="358"/>
      <c r="C227" s="359" t="s">
        <v>432</v>
      </c>
      <c r="D227" s="360"/>
      <c r="E227" s="361">
        <v>1</v>
      </c>
      <c r="F227" s="361"/>
      <c r="G227" s="361"/>
      <c r="H227" s="361"/>
      <c r="I227" s="361"/>
      <c r="J227" s="361"/>
      <c r="K227" s="361"/>
      <c r="L227" s="361"/>
      <c r="M227" s="361"/>
      <c r="N227" s="361"/>
      <c r="O227" s="361"/>
      <c r="P227" s="361"/>
      <c r="Q227" s="361"/>
      <c r="R227" s="361"/>
      <c r="S227" s="361"/>
      <c r="T227" s="361"/>
      <c r="U227" s="361"/>
      <c r="V227" s="361"/>
      <c r="W227" s="361"/>
      <c r="X227" s="361"/>
      <c r="Y227" s="361"/>
      <c r="Z227" s="361"/>
      <c r="AA227" s="361"/>
      <c r="AB227" s="361"/>
      <c r="AC227" s="361"/>
      <c r="AD227" s="361"/>
      <c r="AE227" s="362">
        <v>1</v>
      </c>
    </row>
    <row r="228" spans="1:31">
      <c r="A228" s="358"/>
      <c r="B228" s="370" t="s">
        <v>615</v>
      </c>
      <c r="C228" s="371"/>
      <c r="D228" s="372"/>
      <c r="E228" s="373">
        <v>1</v>
      </c>
      <c r="F228" s="373"/>
      <c r="G228" s="373"/>
      <c r="H228" s="373"/>
      <c r="I228" s="373"/>
      <c r="J228" s="373"/>
      <c r="K228" s="373"/>
      <c r="L228" s="373"/>
      <c r="M228" s="373">
        <v>1</v>
      </c>
      <c r="N228" s="373"/>
      <c r="O228" s="373"/>
      <c r="P228" s="373"/>
      <c r="Q228" s="373"/>
      <c r="R228" s="373"/>
      <c r="S228" s="373"/>
      <c r="T228" s="373"/>
      <c r="U228" s="373"/>
      <c r="V228" s="373"/>
      <c r="W228" s="373">
        <v>1</v>
      </c>
      <c r="X228" s="373"/>
      <c r="Y228" s="373"/>
      <c r="Z228" s="373"/>
      <c r="AA228" s="373"/>
      <c r="AB228" s="373"/>
      <c r="AC228" s="373"/>
      <c r="AD228" s="373"/>
      <c r="AE228" s="374">
        <v>3</v>
      </c>
    </row>
    <row r="229" spans="1:31">
      <c r="A229" s="358"/>
      <c r="B229" s="354" t="s">
        <v>288</v>
      </c>
      <c r="C229" s="354" t="s">
        <v>389</v>
      </c>
      <c r="D229" s="355"/>
      <c r="E229" s="356"/>
      <c r="F229" s="356">
        <v>2</v>
      </c>
      <c r="G229" s="356"/>
      <c r="H229" s="356"/>
      <c r="I229" s="356"/>
      <c r="J229" s="356"/>
      <c r="K229" s="356"/>
      <c r="L229" s="356"/>
      <c r="M229" s="356"/>
      <c r="N229" s="356"/>
      <c r="O229" s="356"/>
      <c r="P229" s="356"/>
      <c r="Q229" s="356"/>
      <c r="R229" s="356"/>
      <c r="S229" s="356"/>
      <c r="T229" s="356"/>
      <c r="U229" s="356"/>
      <c r="V229" s="356"/>
      <c r="W229" s="356"/>
      <c r="X229" s="356"/>
      <c r="Y229" s="356"/>
      <c r="Z229" s="356"/>
      <c r="AA229" s="356"/>
      <c r="AB229" s="356"/>
      <c r="AC229" s="356"/>
      <c r="AD229" s="356"/>
      <c r="AE229" s="357">
        <v>2</v>
      </c>
    </row>
    <row r="230" spans="1:31">
      <c r="A230" s="358"/>
      <c r="B230" s="370" t="s">
        <v>616</v>
      </c>
      <c r="C230" s="371"/>
      <c r="D230" s="372"/>
      <c r="E230" s="373"/>
      <c r="F230" s="373">
        <v>2</v>
      </c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4">
        <v>2</v>
      </c>
    </row>
    <row r="231" spans="1:31">
      <c r="A231" s="358"/>
      <c r="B231" s="354" t="s">
        <v>290</v>
      </c>
      <c r="C231" s="354" t="s">
        <v>449</v>
      </c>
      <c r="D231" s="355"/>
      <c r="E231" s="356"/>
      <c r="F231" s="356"/>
      <c r="G231" s="356"/>
      <c r="H231" s="356"/>
      <c r="I231" s="356"/>
      <c r="J231" s="356"/>
      <c r="K231" s="356"/>
      <c r="L231" s="356"/>
      <c r="M231" s="356"/>
      <c r="N231" s="356"/>
      <c r="O231" s="356"/>
      <c r="P231" s="356">
        <v>1</v>
      </c>
      <c r="Q231" s="356"/>
      <c r="R231" s="356"/>
      <c r="S231" s="356"/>
      <c r="T231" s="356"/>
      <c r="U231" s="356"/>
      <c r="V231" s="356"/>
      <c r="W231" s="356"/>
      <c r="X231" s="356"/>
      <c r="Y231" s="356"/>
      <c r="Z231" s="356"/>
      <c r="AA231" s="356"/>
      <c r="AB231" s="356"/>
      <c r="AC231" s="356"/>
      <c r="AD231" s="356"/>
      <c r="AE231" s="357">
        <v>1</v>
      </c>
    </row>
    <row r="232" spans="1:31">
      <c r="A232" s="358"/>
      <c r="B232" s="358"/>
      <c r="C232" s="359" t="s">
        <v>190</v>
      </c>
      <c r="D232" s="360"/>
      <c r="E232" s="361"/>
      <c r="F232" s="361"/>
      <c r="G232" s="361"/>
      <c r="H232" s="361"/>
      <c r="I232" s="361"/>
      <c r="J232" s="361"/>
      <c r="K232" s="361"/>
      <c r="L232" s="361"/>
      <c r="M232" s="361"/>
      <c r="N232" s="361"/>
      <c r="O232" s="361"/>
      <c r="P232" s="361"/>
      <c r="Q232" s="361"/>
      <c r="R232" s="361"/>
      <c r="S232" s="361">
        <v>1</v>
      </c>
      <c r="T232" s="361"/>
      <c r="U232" s="361"/>
      <c r="V232" s="361"/>
      <c r="W232" s="361"/>
      <c r="X232" s="361"/>
      <c r="Y232" s="361"/>
      <c r="Z232" s="361"/>
      <c r="AA232" s="361"/>
      <c r="AB232" s="361"/>
      <c r="AC232" s="361"/>
      <c r="AD232" s="361"/>
      <c r="AE232" s="362">
        <v>1</v>
      </c>
    </row>
    <row r="233" spans="1:31">
      <c r="A233" s="358"/>
      <c r="B233" s="370" t="s">
        <v>617</v>
      </c>
      <c r="C233" s="371"/>
      <c r="D233" s="372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>
        <v>1</v>
      </c>
      <c r="Q233" s="373"/>
      <c r="R233" s="373"/>
      <c r="S233" s="373">
        <v>1</v>
      </c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4">
        <v>2</v>
      </c>
    </row>
    <row r="234" spans="1:31">
      <c r="A234" s="358"/>
      <c r="B234" s="354" t="s">
        <v>285</v>
      </c>
      <c r="C234" s="354" t="s">
        <v>618</v>
      </c>
      <c r="D234" s="355"/>
      <c r="E234" s="356"/>
      <c r="F234" s="356"/>
      <c r="G234" s="356"/>
      <c r="H234" s="356"/>
      <c r="I234" s="356"/>
      <c r="J234" s="356"/>
      <c r="K234" s="356"/>
      <c r="L234" s="356"/>
      <c r="M234" s="356"/>
      <c r="N234" s="356"/>
      <c r="O234" s="356"/>
      <c r="P234" s="356"/>
      <c r="Q234" s="356"/>
      <c r="R234" s="356"/>
      <c r="S234" s="356"/>
      <c r="T234" s="356"/>
      <c r="U234" s="356"/>
      <c r="V234" s="356"/>
      <c r="W234" s="356"/>
      <c r="X234" s="356"/>
      <c r="Y234" s="356"/>
      <c r="Z234" s="356"/>
      <c r="AA234" s="356"/>
      <c r="AB234" s="356"/>
      <c r="AC234" s="356"/>
      <c r="AD234" s="356">
        <v>1</v>
      </c>
      <c r="AE234" s="357">
        <v>1</v>
      </c>
    </row>
    <row r="235" spans="1:31">
      <c r="A235" s="358"/>
      <c r="B235" s="370" t="s">
        <v>619</v>
      </c>
      <c r="C235" s="371"/>
      <c r="D235" s="372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>
        <v>1</v>
      </c>
      <c r="AE235" s="374">
        <v>1</v>
      </c>
    </row>
    <row r="236" spans="1:31">
      <c r="A236" s="358"/>
      <c r="B236" s="354" t="s">
        <v>292</v>
      </c>
      <c r="C236" s="354" t="s">
        <v>426</v>
      </c>
      <c r="D236" s="355"/>
      <c r="E236" s="356"/>
      <c r="F236" s="356"/>
      <c r="G236" s="356">
        <v>1</v>
      </c>
      <c r="H236" s="356"/>
      <c r="I236" s="356"/>
      <c r="J236" s="356"/>
      <c r="K236" s="356"/>
      <c r="L236" s="356"/>
      <c r="M236" s="356"/>
      <c r="N236" s="356"/>
      <c r="O236" s="356"/>
      <c r="P236" s="356"/>
      <c r="Q236" s="356"/>
      <c r="R236" s="356"/>
      <c r="S236" s="356"/>
      <c r="T236" s="356"/>
      <c r="U236" s="356"/>
      <c r="V236" s="356"/>
      <c r="W236" s="356"/>
      <c r="X236" s="356"/>
      <c r="Y236" s="356"/>
      <c r="Z236" s="356"/>
      <c r="AA236" s="356"/>
      <c r="AB236" s="356"/>
      <c r="AC236" s="356"/>
      <c r="AD236" s="356"/>
      <c r="AE236" s="357">
        <v>1</v>
      </c>
    </row>
    <row r="237" spans="1:31">
      <c r="A237" s="358"/>
      <c r="B237" s="370" t="s">
        <v>620</v>
      </c>
      <c r="C237" s="371"/>
      <c r="D237" s="372"/>
      <c r="E237" s="373"/>
      <c r="F237" s="373"/>
      <c r="G237" s="373">
        <v>1</v>
      </c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4">
        <v>1</v>
      </c>
    </row>
    <row r="238" spans="1:31">
      <c r="A238" s="358"/>
      <c r="B238" s="354" t="s">
        <v>223</v>
      </c>
      <c r="C238" s="354" t="s">
        <v>487</v>
      </c>
      <c r="D238" s="355"/>
      <c r="E238" s="356"/>
      <c r="F238" s="356"/>
      <c r="G238" s="356"/>
      <c r="H238" s="356"/>
      <c r="I238" s="356"/>
      <c r="J238" s="356"/>
      <c r="K238" s="356"/>
      <c r="L238" s="356"/>
      <c r="M238" s="356"/>
      <c r="N238" s="356"/>
      <c r="O238" s="356"/>
      <c r="P238" s="356"/>
      <c r="Q238" s="356"/>
      <c r="R238" s="356"/>
      <c r="S238" s="356"/>
      <c r="T238" s="356"/>
      <c r="U238" s="356"/>
      <c r="V238" s="356"/>
      <c r="W238" s="356"/>
      <c r="X238" s="356">
        <v>1</v>
      </c>
      <c r="Y238" s="356"/>
      <c r="Z238" s="356"/>
      <c r="AA238" s="356"/>
      <c r="AB238" s="356"/>
      <c r="AC238" s="356"/>
      <c r="AD238" s="356"/>
      <c r="AE238" s="357">
        <v>1</v>
      </c>
    </row>
    <row r="239" spans="1:31">
      <c r="A239" s="358"/>
      <c r="B239" s="370" t="s">
        <v>544</v>
      </c>
      <c r="C239" s="371"/>
      <c r="D239" s="372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>
        <v>1</v>
      </c>
      <c r="Y239" s="373"/>
      <c r="Z239" s="373"/>
      <c r="AA239" s="373"/>
      <c r="AB239" s="373"/>
      <c r="AC239" s="373"/>
      <c r="AD239" s="373"/>
      <c r="AE239" s="374">
        <v>1</v>
      </c>
    </row>
    <row r="240" spans="1:31">
      <c r="A240" s="358"/>
      <c r="B240" s="354" t="s">
        <v>162</v>
      </c>
      <c r="C240" s="354" t="s">
        <v>397</v>
      </c>
      <c r="D240" s="355"/>
      <c r="E240" s="356"/>
      <c r="F240" s="356"/>
      <c r="G240" s="356">
        <v>1</v>
      </c>
      <c r="H240" s="356"/>
      <c r="I240" s="356"/>
      <c r="J240" s="356"/>
      <c r="K240" s="356"/>
      <c r="L240" s="356"/>
      <c r="M240" s="356"/>
      <c r="N240" s="356"/>
      <c r="O240" s="356"/>
      <c r="P240" s="356"/>
      <c r="Q240" s="356"/>
      <c r="R240" s="356"/>
      <c r="S240" s="356"/>
      <c r="T240" s="356"/>
      <c r="U240" s="356"/>
      <c r="V240" s="356"/>
      <c r="W240" s="356"/>
      <c r="X240" s="356"/>
      <c r="Y240" s="356"/>
      <c r="Z240" s="356"/>
      <c r="AA240" s="356"/>
      <c r="AB240" s="356"/>
      <c r="AC240" s="356"/>
      <c r="AD240" s="356"/>
      <c r="AE240" s="357">
        <v>1</v>
      </c>
    </row>
    <row r="241" spans="1:31">
      <c r="A241" s="358"/>
      <c r="B241" s="370" t="s">
        <v>621</v>
      </c>
      <c r="C241" s="371"/>
      <c r="D241" s="372"/>
      <c r="E241" s="373"/>
      <c r="F241" s="373"/>
      <c r="G241" s="373">
        <v>1</v>
      </c>
      <c r="H241" s="373"/>
      <c r="I241" s="373"/>
      <c r="J241" s="373"/>
      <c r="K241" s="373"/>
      <c r="L241" s="373"/>
      <c r="M241" s="373"/>
      <c r="N241" s="373"/>
      <c r="O241" s="373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4">
        <v>1</v>
      </c>
    </row>
    <row r="242" spans="1:31">
      <c r="A242" s="358"/>
      <c r="B242" s="354" t="s">
        <v>287</v>
      </c>
      <c r="C242" s="354" t="s">
        <v>465</v>
      </c>
      <c r="D242" s="355"/>
      <c r="E242" s="356"/>
      <c r="F242" s="356"/>
      <c r="G242" s="356"/>
      <c r="H242" s="356"/>
      <c r="I242" s="356"/>
      <c r="J242" s="356"/>
      <c r="K242" s="356"/>
      <c r="L242" s="356"/>
      <c r="M242" s="356"/>
      <c r="N242" s="356"/>
      <c r="O242" s="356"/>
      <c r="P242" s="356"/>
      <c r="Q242" s="356"/>
      <c r="R242" s="356"/>
      <c r="S242" s="356"/>
      <c r="T242" s="356">
        <v>1</v>
      </c>
      <c r="U242" s="356"/>
      <c r="V242" s="356"/>
      <c r="W242" s="356"/>
      <c r="X242" s="356"/>
      <c r="Y242" s="356"/>
      <c r="Z242" s="356"/>
      <c r="AA242" s="356"/>
      <c r="AB242" s="356"/>
      <c r="AC242" s="356"/>
      <c r="AD242" s="356"/>
      <c r="AE242" s="357">
        <v>1</v>
      </c>
    </row>
    <row r="243" spans="1:31">
      <c r="A243" s="358"/>
      <c r="B243" s="370" t="s">
        <v>622</v>
      </c>
      <c r="C243" s="371"/>
      <c r="D243" s="372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>
        <v>1</v>
      </c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4">
        <v>1</v>
      </c>
    </row>
    <row r="244" spans="1:31">
      <c r="A244" s="375" t="s">
        <v>623</v>
      </c>
      <c r="B244" s="376"/>
      <c r="C244" s="376"/>
      <c r="D244" s="377"/>
      <c r="E244" s="378">
        <v>2</v>
      </c>
      <c r="F244" s="378">
        <v>3</v>
      </c>
      <c r="G244" s="378">
        <v>2</v>
      </c>
      <c r="H244" s="378">
        <v>2</v>
      </c>
      <c r="I244" s="378">
        <v>2</v>
      </c>
      <c r="J244" s="378">
        <v>4</v>
      </c>
      <c r="K244" s="378">
        <v>1</v>
      </c>
      <c r="L244" s="378">
        <v>3</v>
      </c>
      <c r="M244" s="378">
        <v>1</v>
      </c>
      <c r="N244" s="378">
        <v>4</v>
      </c>
      <c r="O244" s="378">
        <v>2</v>
      </c>
      <c r="P244" s="378">
        <v>6</v>
      </c>
      <c r="Q244" s="378">
        <v>5</v>
      </c>
      <c r="R244" s="378">
        <v>3</v>
      </c>
      <c r="S244" s="378">
        <v>4</v>
      </c>
      <c r="T244" s="378">
        <v>5</v>
      </c>
      <c r="U244" s="378"/>
      <c r="V244" s="378"/>
      <c r="W244" s="378">
        <v>2</v>
      </c>
      <c r="X244" s="378">
        <v>3</v>
      </c>
      <c r="Y244" s="378"/>
      <c r="Z244" s="378">
        <v>1</v>
      </c>
      <c r="AA244" s="378">
        <v>1</v>
      </c>
      <c r="AB244" s="378">
        <v>7</v>
      </c>
      <c r="AC244" s="378">
        <v>1</v>
      </c>
      <c r="AD244" s="378">
        <v>1</v>
      </c>
      <c r="AE244" s="379">
        <v>65</v>
      </c>
    </row>
    <row r="245" spans="1:31">
      <c r="A245" s="354" t="s">
        <v>28</v>
      </c>
      <c r="B245" s="354" t="s">
        <v>151</v>
      </c>
      <c r="C245" s="354" t="s">
        <v>390</v>
      </c>
      <c r="D245" s="355"/>
      <c r="E245" s="356"/>
      <c r="F245" s="356"/>
      <c r="G245" s="356"/>
      <c r="H245" s="356"/>
      <c r="I245" s="356">
        <v>1</v>
      </c>
      <c r="J245" s="356"/>
      <c r="K245" s="356"/>
      <c r="L245" s="356">
        <v>1</v>
      </c>
      <c r="M245" s="356"/>
      <c r="N245" s="356">
        <v>1</v>
      </c>
      <c r="O245" s="356"/>
      <c r="P245" s="356"/>
      <c r="Q245" s="356"/>
      <c r="R245" s="356"/>
      <c r="S245" s="356"/>
      <c r="T245" s="356"/>
      <c r="U245" s="356"/>
      <c r="V245" s="356"/>
      <c r="W245" s="356"/>
      <c r="X245" s="356"/>
      <c r="Y245" s="356"/>
      <c r="Z245" s="356"/>
      <c r="AA245" s="356"/>
      <c r="AB245" s="356"/>
      <c r="AC245" s="356"/>
      <c r="AD245" s="356"/>
      <c r="AE245" s="357">
        <v>3</v>
      </c>
    </row>
    <row r="246" spans="1:31">
      <c r="A246" s="358"/>
      <c r="B246" s="370" t="s">
        <v>624</v>
      </c>
      <c r="C246" s="371"/>
      <c r="D246" s="372"/>
      <c r="E246" s="373"/>
      <c r="F246" s="373"/>
      <c r="G246" s="373"/>
      <c r="H246" s="373"/>
      <c r="I246" s="373">
        <v>1</v>
      </c>
      <c r="J246" s="373"/>
      <c r="K246" s="373"/>
      <c r="L246" s="373">
        <v>1</v>
      </c>
      <c r="M246" s="373"/>
      <c r="N246" s="373">
        <v>1</v>
      </c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4">
        <v>3</v>
      </c>
    </row>
    <row r="247" spans="1:31">
      <c r="A247" s="358"/>
      <c r="B247" s="354" t="s">
        <v>272</v>
      </c>
      <c r="C247" s="354" t="s">
        <v>471</v>
      </c>
      <c r="D247" s="355"/>
      <c r="E247" s="356"/>
      <c r="F247" s="356"/>
      <c r="G247" s="356"/>
      <c r="H247" s="356"/>
      <c r="I247" s="356"/>
      <c r="J247" s="356"/>
      <c r="K247" s="356"/>
      <c r="L247" s="356"/>
      <c r="M247" s="356"/>
      <c r="N247" s="356"/>
      <c r="O247" s="356"/>
      <c r="P247" s="356"/>
      <c r="Q247" s="356"/>
      <c r="R247" s="356"/>
      <c r="S247" s="356"/>
      <c r="T247" s="356"/>
      <c r="U247" s="356"/>
      <c r="V247" s="356"/>
      <c r="W247" s="356">
        <v>1</v>
      </c>
      <c r="X247" s="356"/>
      <c r="Y247" s="356"/>
      <c r="Z247" s="356"/>
      <c r="AA247" s="356"/>
      <c r="AB247" s="356"/>
      <c r="AC247" s="356"/>
      <c r="AD247" s="356"/>
      <c r="AE247" s="357">
        <v>1</v>
      </c>
    </row>
    <row r="248" spans="1:31">
      <c r="A248" s="358"/>
      <c r="B248" s="370" t="s">
        <v>625</v>
      </c>
      <c r="C248" s="371"/>
      <c r="D248" s="372"/>
      <c r="E248" s="373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373"/>
      <c r="U248" s="373"/>
      <c r="V248" s="373"/>
      <c r="W248" s="373">
        <v>1</v>
      </c>
      <c r="X248" s="373"/>
      <c r="Y248" s="373"/>
      <c r="Z248" s="373"/>
      <c r="AA248" s="373"/>
      <c r="AB248" s="373"/>
      <c r="AC248" s="373"/>
      <c r="AD248" s="373"/>
      <c r="AE248" s="374">
        <v>1</v>
      </c>
    </row>
    <row r="249" spans="1:31">
      <c r="A249" s="358"/>
      <c r="B249" s="354" t="s">
        <v>280</v>
      </c>
      <c r="C249" s="354" t="s">
        <v>510</v>
      </c>
      <c r="D249" s="355"/>
      <c r="E249" s="356"/>
      <c r="F249" s="356"/>
      <c r="G249" s="356"/>
      <c r="H249" s="356"/>
      <c r="I249" s="356"/>
      <c r="J249" s="356"/>
      <c r="K249" s="356"/>
      <c r="L249" s="356"/>
      <c r="M249" s="356"/>
      <c r="N249" s="356"/>
      <c r="O249" s="356"/>
      <c r="P249" s="356"/>
      <c r="Q249" s="356"/>
      <c r="R249" s="356"/>
      <c r="S249" s="356"/>
      <c r="T249" s="356"/>
      <c r="U249" s="356"/>
      <c r="V249" s="356"/>
      <c r="W249" s="356"/>
      <c r="X249" s="356"/>
      <c r="Y249" s="356"/>
      <c r="Z249" s="356"/>
      <c r="AA249" s="356"/>
      <c r="AB249" s="356"/>
      <c r="AC249" s="356">
        <v>1</v>
      </c>
      <c r="AD249" s="356"/>
      <c r="AE249" s="357">
        <v>1</v>
      </c>
    </row>
    <row r="250" spans="1:31">
      <c r="A250" s="358"/>
      <c r="B250" s="370" t="s">
        <v>626</v>
      </c>
      <c r="C250" s="371"/>
      <c r="D250" s="372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>
        <v>1</v>
      </c>
      <c r="AD250" s="373"/>
      <c r="AE250" s="374">
        <v>1</v>
      </c>
    </row>
    <row r="251" spans="1:31">
      <c r="A251" s="358"/>
      <c r="B251" s="354" t="s">
        <v>277</v>
      </c>
      <c r="C251" s="354" t="s">
        <v>490</v>
      </c>
      <c r="D251" s="355"/>
      <c r="E251" s="356"/>
      <c r="F251" s="356"/>
      <c r="G251" s="356"/>
      <c r="H251" s="356"/>
      <c r="I251" s="356"/>
      <c r="J251" s="356"/>
      <c r="K251" s="356"/>
      <c r="L251" s="356"/>
      <c r="M251" s="356"/>
      <c r="N251" s="356"/>
      <c r="O251" s="356"/>
      <c r="P251" s="356"/>
      <c r="Q251" s="356"/>
      <c r="R251" s="356"/>
      <c r="S251" s="356"/>
      <c r="T251" s="356"/>
      <c r="U251" s="356"/>
      <c r="V251" s="356"/>
      <c r="W251" s="356"/>
      <c r="X251" s="356"/>
      <c r="Y251" s="356"/>
      <c r="Z251" s="356"/>
      <c r="AA251" s="356">
        <v>1</v>
      </c>
      <c r="AB251" s="356"/>
      <c r="AC251" s="356"/>
      <c r="AD251" s="356"/>
      <c r="AE251" s="357">
        <v>1</v>
      </c>
    </row>
    <row r="252" spans="1:31">
      <c r="A252" s="358"/>
      <c r="B252" s="370" t="s">
        <v>627</v>
      </c>
      <c r="C252" s="371"/>
      <c r="D252" s="372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>
        <v>1</v>
      </c>
      <c r="AB252" s="373"/>
      <c r="AC252" s="373"/>
      <c r="AD252" s="373"/>
      <c r="AE252" s="374">
        <v>1</v>
      </c>
    </row>
    <row r="253" spans="1:31">
      <c r="A253" s="358"/>
      <c r="B253" s="354" t="s">
        <v>274</v>
      </c>
      <c r="C253" s="354" t="s">
        <v>628</v>
      </c>
      <c r="D253" s="355"/>
      <c r="E253" s="356"/>
      <c r="F253" s="356"/>
      <c r="G253" s="356"/>
      <c r="H253" s="356"/>
      <c r="I253" s="356"/>
      <c r="J253" s="356"/>
      <c r="K253" s="356"/>
      <c r="L253" s="356"/>
      <c r="M253" s="356"/>
      <c r="N253" s="356"/>
      <c r="O253" s="356"/>
      <c r="P253" s="356"/>
      <c r="Q253" s="356"/>
      <c r="R253" s="356"/>
      <c r="S253" s="356"/>
      <c r="T253" s="356"/>
      <c r="U253" s="356"/>
      <c r="V253" s="356"/>
      <c r="W253" s="356"/>
      <c r="X253" s="356"/>
      <c r="Y253" s="356"/>
      <c r="Z253" s="356"/>
      <c r="AA253" s="356"/>
      <c r="AB253" s="356"/>
      <c r="AC253" s="356"/>
      <c r="AD253" s="356">
        <v>1</v>
      </c>
      <c r="AE253" s="357">
        <v>1</v>
      </c>
    </row>
    <row r="254" spans="1:31">
      <c r="A254" s="358"/>
      <c r="B254" s="370" t="s">
        <v>629</v>
      </c>
      <c r="C254" s="371"/>
      <c r="D254" s="372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>
        <v>1</v>
      </c>
      <c r="AE254" s="374">
        <v>1</v>
      </c>
    </row>
    <row r="255" spans="1:31">
      <c r="A255" s="358"/>
      <c r="B255" s="354" t="s">
        <v>181</v>
      </c>
      <c r="C255" s="354" t="s">
        <v>630</v>
      </c>
      <c r="D255" s="355"/>
      <c r="E255" s="356"/>
      <c r="F255" s="356"/>
      <c r="G255" s="356"/>
      <c r="H255" s="356"/>
      <c r="I255" s="356"/>
      <c r="J255" s="356"/>
      <c r="K255" s="356"/>
      <c r="L255" s="356"/>
      <c r="M255" s="356"/>
      <c r="N255" s="356"/>
      <c r="O255" s="356"/>
      <c r="P255" s="356"/>
      <c r="Q255" s="356"/>
      <c r="R255" s="356"/>
      <c r="S255" s="356"/>
      <c r="T255" s="356"/>
      <c r="U255" s="356"/>
      <c r="V255" s="356"/>
      <c r="W255" s="356"/>
      <c r="X255" s="356"/>
      <c r="Y255" s="356"/>
      <c r="Z255" s="356"/>
      <c r="AA255" s="356"/>
      <c r="AB255" s="356"/>
      <c r="AC255" s="356">
        <v>1</v>
      </c>
      <c r="AD255" s="356"/>
      <c r="AE255" s="357">
        <v>1</v>
      </c>
    </row>
    <row r="256" spans="1:31">
      <c r="A256" s="358"/>
      <c r="B256" s="370" t="s">
        <v>631</v>
      </c>
      <c r="C256" s="371"/>
      <c r="D256" s="372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>
        <v>1</v>
      </c>
      <c r="AD256" s="373"/>
      <c r="AE256" s="374">
        <v>1</v>
      </c>
    </row>
    <row r="257" spans="1:31">
      <c r="A257" s="358"/>
      <c r="B257" s="354" t="s">
        <v>273</v>
      </c>
      <c r="C257" s="354" t="s">
        <v>489</v>
      </c>
      <c r="D257" s="355"/>
      <c r="E257" s="356"/>
      <c r="F257" s="356"/>
      <c r="G257" s="356"/>
      <c r="H257" s="356"/>
      <c r="I257" s="356"/>
      <c r="J257" s="356"/>
      <c r="K257" s="356"/>
      <c r="L257" s="356"/>
      <c r="M257" s="356"/>
      <c r="N257" s="356"/>
      <c r="O257" s="356"/>
      <c r="P257" s="356"/>
      <c r="Q257" s="356"/>
      <c r="R257" s="356"/>
      <c r="S257" s="356"/>
      <c r="T257" s="356"/>
      <c r="U257" s="356"/>
      <c r="V257" s="356"/>
      <c r="W257" s="356"/>
      <c r="X257" s="356"/>
      <c r="Y257" s="356"/>
      <c r="Z257" s="356"/>
      <c r="AA257" s="356">
        <v>1</v>
      </c>
      <c r="AB257" s="356"/>
      <c r="AC257" s="356"/>
      <c r="AD257" s="356"/>
      <c r="AE257" s="357">
        <v>1</v>
      </c>
    </row>
    <row r="258" spans="1:31">
      <c r="A258" s="358"/>
      <c r="B258" s="370" t="s">
        <v>632</v>
      </c>
      <c r="C258" s="371"/>
      <c r="D258" s="372"/>
      <c r="E258" s="373"/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>
        <v>1</v>
      </c>
      <c r="AB258" s="373"/>
      <c r="AC258" s="373"/>
      <c r="AD258" s="373"/>
      <c r="AE258" s="374">
        <v>1</v>
      </c>
    </row>
    <row r="259" spans="1:31">
      <c r="A259" s="358"/>
      <c r="B259" s="354" t="s">
        <v>275</v>
      </c>
      <c r="C259" s="354" t="s">
        <v>488</v>
      </c>
      <c r="D259" s="355"/>
      <c r="E259" s="356"/>
      <c r="F259" s="356"/>
      <c r="G259" s="356"/>
      <c r="H259" s="356"/>
      <c r="I259" s="356"/>
      <c r="J259" s="356"/>
      <c r="K259" s="356"/>
      <c r="L259" s="356"/>
      <c r="M259" s="356"/>
      <c r="N259" s="356"/>
      <c r="O259" s="356"/>
      <c r="P259" s="356"/>
      <c r="Q259" s="356"/>
      <c r="R259" s="356"/>
      <c r="S259" s="356"/>
      <c r="T259" s="356"/>
      <c r="U259" s="356"/>
      <c r="V259" s="356"/>
      <c r="W259" s="356"/>
      <c r="X259" s="356"/>
      <c r="Y259" s="356"/>
      <c r="Z259" s="356"/>
      <c r="AA259" s="356">
        <v>1</v>
      </c>
      <c r="AB259" s="356"/>
      <c r="AC259" s="356"/>
      <c r="AD259" s="356"/>
      <c r="AE259" s="357">
        <v>1</v>
      </c>
    </row>
    <row r="260" spans="1:31">
      <c r="A260" s="358"/>
      <c r="B260" s="370" t="s">
        <v>633</v>
      </c>
      <c r="C260" s="371"/>
      <c r="D260" s="372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>
        <v>1</v>
      </c>
      <c r="AB260" s="373"/>
      <c r="AC260" s="373"/>
      <c r="AD260" s="373"/>
      <c r="AE260" s="374">
        <v>1</v>
      </c>
    </row>
    <row r="261" spans="1:31">
      <c r="A261" s="375" t="s">
        <v>634</v>
      </c>
      <c r="B261" s="376"/>
      <c r="C261" s="376"/>
      <c r="D261" s="377"/>
      <c r="E261" s="378"/>
      <c r="F261" s="378"/>
      <c r="G261" s="378"/>
      <c r="H261" s="378"/>
      <c r="I261" s="378">
        <v>1</v>
      </c>
      <c r="J261" s="378"/>
      <c r="K261" s="378"/>
      <c r="L261" s="378">
        <v>1</v>
      </c>
      <c r="M261" s="378"/>
      <c r="N261" s="378">
        <v>1</v>
      </c>
      <c r="O261" s="378"/>
      <c r="P261" s="378"/>
      <c r="Q261" s="378"/>
      <c r="R261" s="378"/>
      <c r="S261" s="378"/>
      <c r="T261" s="378"/>
      <c r="U261" s="378"/>
      <c r="V261" s="378"/>
      <c r="W261" s="378">
        <v>1</v>
      </c>
      <c r="X261" s="378"/>
      <c r="Y261" s="378"/>
      <c r="Z261" s="378"/>
      <c r="AA261" s="378">
        <v>3</v>
      </c>
      <c r="AB261" s="378"/>
      <c r="AC261" s="378">
        <v>2</v>
      </c>
      <c r="AD261" s="378">
        <v>1</v>
      </c>
      <c r="AE261" s="379">
        <v>10</v>
      </c>
    </row>
    <row r="262" spans="1:31">
      <c r="A262" s="354" t="s">
        <v>32</v>
      </c>
      <c r="B262" s="354" t="s">
        <v>267</v>
      </c>
      <c r="C262" s="354" t="s">
        <v>457</v>
      </c>
      <c r="D262" s="355"/>
      <c r="E262" s="356"/>
      <c r="F262" s="356"/>
      <c r="G262" s="356"/>
      <c r="H262" s="356"/>
      <c r="I262" s="356"/>
      <c r="J262" s="356"/>
      <c r="K262" s="356"/>
      <c r="L262" s="356"/>
      <c r="M262" s="356"/>
      <c r="N262" s="356"/>
      <c r="O262" s="356"/>
      <c r="P262" s="356"/>
      <c r="Q262" s="356"/>
      <c r="R262" s="356"/>
      <c r="S262" s="356">
        <v>1</v>
      </c>
      <c r="T262" s="356"/>
      <c r="U262" s="356"/>
      <c r="V262" s="356"/>
      <c r="W262" s="356">
        <v>1</v>
      </c>
      <c r="X262" s="356"/>
      <c r="Y262" s="356"/>
      <c r="Z262" s="356"/>
      <c r="AA262" s="356"/>
      <c r="AB262" s="356"/>
      <c r="AC262" s="356"/>
      <c r="AD262" s="356"/>
      <c r="AE262" s="357">
        <v>2</v>
      </c>
    </row>
    <row r="263" spans="1:31">
      <c r="A263" s="358"/>
      <c r="B263" s="358"/>
      <c r="C263" s="359" t="s">
        <v>451</v>
      </c>
      <c r="D263" s="360"/>
      <c r="E263" s="361"/>
      <c r="F263" s="361"/>
      <c r="G263" s="361"/>
      <c r="H263" s="361"/>
      <c r="I263" s="361"/>
      <c r="J263" s="361"/>
      <c r="K263" s="361"/>
      <c r="L263" s="361"/>
      <c r="M263" s="361"/>
      <c r="N263" s="361"/>
      <c r="O263" s="361"/>
      <c r="P263" s="361">
        <v>1</v>
      </c>
      <c r="Q263" s="361"/>
      <c r="R263" s="361"/>
      <c r="S263" s="361">
        <v>1</v>
      </c>
      <c r="T263" s="361">
        <v>2</v>
      </c>
      <c r="U263" s="361"/>
      <c r="V263" s="361"/>
      <c r="W263" s="361"/>
      <c r="X263" s="361"/>
      <c r="Y263" s="361"/>
      <c r="Z263" s="361"/>
      <c r="AA263" s="361"/>
      <c r="AB263" s="361"/>
      <c r="AC263" s="361"/>
      <c r="AD263" s="361"/>
      <c r="AE263" s="362">
        <v>4</v>
      </c>
    </row>
    <row r="264" spans="1:31">
      <c r="A264" s="358"/>
      <c r="B264" s="358"/>
      <c r="C264" s="359" t="s">
        <v>456</v>
      </c>
      <c r="D264" s="360"/>
      <c r="E264" s="361"/>
      <c r="F264" s="361"/>
      <c r="G264" s="361"/>
      <c r="H264" s="361"/>
      <c r="I264" s="361"/>
      <c r="J264" s="361"/>
      <c r="K264" s="361"/>
      <c r="L264" s="361"/>
      <c r="M264" s="361"/>
      <c r="N264" s="361"/>
      <c r="O264" s="361"/>
      <c r="P264" s="361"/>
      <c r="Q264" s="361"/>
      <c r="R264" s="361">
        <v>1</v>
      </c>
      <c r="S264" s="361">
        <v>1</v>
      </c>
      <c r="T264" s="361">
        <v>1</v>
      </c>
      <c r="U264" s="361"/>
      <c r="V264" s="361"/>
      <c r="W264" s="361"/>
      <c r="X264" s="361"/>
      <c r="Y264" s="361"/>
      <c r="Z264" s="361"/>
      <c r="AA264" s="361"/>
      <c r="AB264" s="361"/>
      <c r="AC264" s="361"/>
      <c r="AD264" s="361"/>
      <c r="AE264" s="362">
        <v>3</v>
      </c>
    </row>
    <row r="265" spans="1:31">
      <c r="A265" s="358"/>
      <c r="B265" s="358"/>
      <c r="C265" s="359" t="s">
        <v>499</v>
      </c>
      <c r="D265" s="360"/>
      <c r="E265" s="361"/>
      <c r="F265" s="361"/>
      <c r="G265" s="361"/>
      <c r="H265" s="361"/>
      <c r="I265" s="361"/>
      <c r="J265" s="361"/>
      <c r="K265" s="361"/>
      <c r="L265" s="361"/>
      <c r="M265" s="361"/>
      <c r="N265" s="361"/>
      <c r="O265" s="361"/>
      <c r="P265" s="361"/>
      <c r="Q265" s="361"/>
      <c r="R265" s="361"/>
      <c r="S265" s="361"/>
      <c r="T265" s="361"/>
      <c r="U265" s="361"/>
      <c r="V265" s="361"/>
      <c r="W265" s="361"/>
      <c r="X265" s="361"/>
      <c r="Y265" s="361"/>
      <c r="Z265" s="361"/>
      <c r="AA265" s="361"/>
      <c r="AB265" s="361">
        <v>2</v>
      </c>
      <c r="AC265" s="361">
        <v>3</v>
      </c>
      <c r="AD265" s="361">
        <v>1</v>
      </c>
      <c r="AE265" s="362">
        <v>6</v>
      </c>
    </row>
    <row r="266" spans="1:31">
      <c r="A266" s="358"/>
      <c r="B266" s="358"/>
      <c r="C266" s="359" t="s">
        <v>472</v>
      </c>
      <c r="D266" s="360"/>
      <c r="E266" s="361"/>
      <c r="F266" s="361"/>
      <c r="G266" s="361"/>
      <c r="H266" s="361"/>
      <c r="I266" s="361"/>
      <c r="J266" s="361"/>
      <c r="K266" s="361"/>
      <c r="L266" s="361"/>
      <c r="M266" s="361"/>
      <c r="N266" s="361"/>
      <c r="O266" s="361"/>
      <c r="P266" s="361"/>
      <c r="Q266" s="361"/>
      <c r="R266" s="361"/>
      <c r="S266" s="361"/>
      <c r="T266" s="361"/>
      <c r="U266" s="361"/>
      <c r="V266" s="361"/>
      <c r="W266" s="361">
        <v>1</v>
      </c>
      <c r="X266" s="361"/>
      <c r="Y266" s="361">
        <v>1</v>
      </c>
      <c r="Z266" s="361"/>
      <c r="AA266" s="361"/>
      <c r="AB266" s="361"/>
      <c r="AC266" s="361">
        <v>3</v>
      </c>
      <c r="AD266" s="361">
        <v>2</v>
      </c>
      <c r="AE266" s="362">
        <v>7</v>
      </c>
    </row>
    <row r="267" spans="1:31">
      <c r="A267" s="358"/>
      <c r="B267" s="370" t="s">
        <v>635</v>
      </c>
      <c r="C267" s="371"/>
      <c r="D267" s="372"/>
      <c r="E267" s="373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>
        <v>1</v>
      </c>
      <c r="Q267" s="373"/>
      <c r="R267" s="373">
        <v>1</v>
      </c>
      <c r="S267" s="373">
        <v>3</v>
      </c>
      <c r="T267" s="373">
        <v>3</v>
      </c>
      <c r="U267" s="373"/>
      <c r="V267" s="373"/>
      <c r="W267" s="373">
        <v>2</v>
      </c>
      <c r="X267" s="373"/>
      <c r="Y267" s="373">
        <v>1</v>
      </c>
      <c r="Z267" s="373"/>
      <c r="AA267" s="373"/>
      <c r="AB267" s="373">
        <v>2</v>
      </c>
      <c r="AC267" s="373">
        <v>6</v>
      </c>
      <c r="AD267" s="373">
        <v>3</v>
      </c>
      <c r="AE267" s="374">
        <v>22</v>
      </c>
    </row>
    <row r="268" spans="1:31">
      <c r="A268" s="358"/>
      <c r="B268" s="354" t="s">
        <v>269</v>
      </c>
      <c r="C268" s="354" t="s">
        <v>444</v>
      </c>
      <c r="D268" s="355"/>
      <c r="E268" s="356"/>
      <c r="F268" s="356"/>
      <c r="G268" s="356"/>
      <c r="H268" s="356"/>
      <c r="I268" s="356"/>
      <c r="J268" s="356"/>
      <c r="K268" s="356"/>
      <c r="L268" s="356"/>
      <c r="M268" s="356"/>
      <c r="N268" s="356"/>
      <c r="O268" s="356"/>
      <c r="P268" s="356">
        <v>2</v>
      </c>
      <c r="Q268" s="356"/>
      <c r="R268" s="356">
        <v>2</v>
      </c>
      <c r="S268" s="356">
        <v>1</v>
      </c>
      <c r="T268" s="356">
        <v>2</v>
      </c>
      <c r="U268" s="356">
        <v>1</v>
      </c>
      <c r="V268" s="356"/>
      <c r="W268" s="356">
        <v>1</v>
      </c>
      <c r="X268" s="356"/>
      <c r="Y268" s="356"/>
      <c r="Z268" s="356"/>
      <c r="AA268" s="356"/>
      <c r="AB268" s="356"/>
      <c r="AC268" s="356">
        <v>3</v>
      </c>
      <c r="AD268" s="356"/>
      <c r="AE268" s="357">
        <v>12</v>
      </c>
    </row>
    <row r="269" spans="1:31">
      <c r="A269" s="358"/>
      <c r="B269" s="358"/>
      <c r="C269" s="359" t="s">
        <v>450</v>
      </c>
      <c r="D269" s="360"/>
      <c r="E269" s="361"/>
      <c r="F269" s="361"/>
      <c r="G269" s="361"/>
      <c r="H269" s="361"/>
      <c r="I269" s="361"/>
      <c r="J269" s="361"/>
      <c r="K269" s="361"/>
      <c r="L269" s="361"/>
      <c r="M269" s="361"/>
      <c r="N269" s="361"/>
      <c r="O269" s="361"/>
      <c r="P269" s="361">
        <v>1</v>
      </c>
      <c r="Q269" s="361"/>
      <c r="R269" s="361"/>
      <c r="S269" s="361"/>
      <c r="T269" s="361"/>
      <c r="U269" s="361"/>
      <c r="V269" s="361"/>
      <c r="W269" s="361"/>
      <c r="X269" s="361"/>
      <c r="Y269" s="361"/>
      <c r="Z269" s="361"/>
      <c r="AA269" s="361">
        <v>1</v>
      </c>
      <c r="AB269" s="361"/>
      <c r="AC269" s="361"/>
      <c r="AD269" s="361"/>
      <c r="AE269" s="362">
        <v>2</v>
      </c>
    </row>
    <row r="270" spans="1:31">
      <c r="A270" s="358"/>
      <c r="B270" s="358"/>
      <c r="C270" s="359" t="s">
        <v>470</v>
      </c>
      <c r="D270" s="360"/>
      <c r="E270" s="361"/>
      <c r="F270" s="361"/>
      <c r="G270" s="361"/>
      <c r="H270" s="361"/>
      <c r="I270" s="361"/>
      <c r="J270" s="361"/>
      <c r="K270" s="361"/>
      <c r="L270" s="361"/>
      <c r="M270" s="361"/>
      <c r="N270" s="361"/>
      <c r="O270" s="361"/>
      <c r="P270" s="361"/>
      <c r="Q270" s="361"/>
      <c r="R270" s="361"/>
      <c r="S270" s="361"/>
      <c r="T270" s="361"/>
      <c r="U270" s="361"/>
      <c r="V270" s="361"/>
      <c r="W270" s="361">
        <v>1</v>
      </c>
      <c r="X270" s="361"/>
      <c r="Y270" s="361"/>
      <c r="Z270" s="361"/>
      <c r="AA270" s="361"/>
      <c r="AB270" s="361"/>
      <c r="AC270" s="361"/>
      <c r="AD270" s="361"/>
      <c r="AE270" s="362">
        <v>1</v>
      </c>
    </row>
    <row r="271" spans="1:31">
      <c r="A271" s="358"/>
      <c r="B271" s="358"/>
      <c r="C271" s="359" t="s">
        <v>396</v>
      </c>
      <c r="D271" s="360"/>
      <c r="E271" s="361">
        <v>1</v>
      </c>
      <c r="F271" s="361"/>
      <c r="G271" s="361"/>
      <c r="H271" s="361"/>
      <c r="I271" s="361"/>
      <c r="J271" s="361"/>
      <c r="K271" s="361"/>
      <c r="L271" s="361"/>
      <c r="M271" s="361"/>
      <c r="N271" s="361"/>
      <c r="O271" s="361"/>
      <c r="P271" s="361"/>
      <c r="Q271" s="361"/>
      <c r="R271" s="361"/>
      <c r="S271" s="361"/>
      <c r="T271" s="361"/>
      <c r="U271" s="361"/>
      <c r="V271" s="361"/>
      <c r="W271" s="361"/>
      <c r="X271" s="361"/>
      <c r="Y271" s="361"/>
      <c r="Z271" s="361"/>
      <c r="AA271" s="361"/>
      <c r="AB271" s="361"/>
      <c r="AC271" s="361"/>
      <c r="AD271" s="361"/>
      <c r="AE271" s="362">
        <v>1</v>
      </c>
    </row>
    <row r="272" spans="1:31">
      <c r="A272" s="358"/>
      <c r="B272" s="358"/>
      <c r="C272" s="359" t="s">
        <v>445</v>
      </c>
      <c r="D272" s="360"/>
      <c r="E272" s="361"/>
      <c r="F272" s="361"/>
      <c r="G272" s="361"/>
      <c r="H272" s="361"/>
      <c r="I272" s="361"/>
      <c r="J272" s="361"/>
      <c r="K272" s="361"/>
      <c r="L272" s="361"/>
      <c r="M272" s="361"/>
      <c r="N272" s="361"/>
      <c r="O272" s="361"/>
      <c r="P272" s="361">
        <v>1</v>
      </c>
      <c r="Q272" s="361"/>
      <c r="R272" s="361"/>
      <c r="S272" s="361"/>
      <c r="T272" s="361"/>
      <c r="U272" s="361"/>
      <c r="V272" s="361"/>
      <c r="W272" s="361"/>
      <c r="X272" s="361"/>
      <c r="Y272" s="361"/>
      <c r="Z272" s="361"/>
      <c r="AA272" s="361"/>
      <c r="AB272" s="361"/>
      <c r="AC272" s="361"/>
      <c r="AD272" s="361"/>
      <c r="AE272" s="362">
        <v>1</v>
      </c>
    </row>
    <row r="273" spans="1:31">
      <c r="A273" s="358"/>
      <c r="B273" s="370" t="s">
        <v>636</v>
      </c>
      <c r="C273" s="371"/>
      <c r="D273" s="372"/>
      <c r="E273" s="373">
        <v>1</v>
      </c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>
        <v>4</v>
      </c>
      <c r="Q273" s="373"/>
      <c r="R273" s="373">
        <v>2</v>
      </c>
      <c r="S273" s="373">
        <v>1</v>
      </c>
      <c r="T273" s="373">
        <v>2</v>
      </c>
      <c r="U273" s="373">
        <v>1</v>
      </c>
      <c r="V273" s="373"/>
      <c r="W273" s="373">
        <v>2</v>
      </c>
      <c r="X273" s="373"/>
      <c r="Y273" s="373"/>
      <c r="Z273" s="373"/>
      <c r="AA273" s="373">
        <v>1</v>
      </c>
      <c r="AB273" s="373"/>
      <c r="AC273" s="373">
        <v>3</v>
      </c>
      <c r="AD273" s="373"/>
      <c r="AE273" s="374">
        <v>17</v>
      </c>
    </row>
    <row r="274" spans="1:31">
      <c r="A274" s="358"/>
      <c r="B274" s="354" t="s">
        <v>266</v>
      </c>
      <c r="C274" s="354" t="s">
        <v>423</v>
      </c>
      <c r="D274" s="355"/>
      <c r="E274" s="356"/>
      <c r="F274" s="356"/>
      <c r="G274" s="356"/>
      <c r="H274" s="356"/>
      <c r="I274" s="356"/>
      <c r="J274" s="356"/>
      <c r="K274" s="356">
        <v>1</v>
      </c>
      <c r="L274" s="356"/>
      <c r="M274" s="356">
        <v>1</v>
      </c>
      <c r="N274" s="356"/>
      <c r="O274" s="356"/>
      <c r="P274" s="356"/>
      <c r="Q274" s="356"/>
      <c r="R274" s="356"/>
      <c r="S274" s="356"/>
      <c r="T274" s="356"/>
      <c r="U274" s="356"/>
      <c r="V274" s="356"/>
      <c r="W274" s="356"/>
      <c r="X274" s="356"/>
      <c r="Y274" s="356"/>
      <c r="Z274" s="356"/>
      <c r="AA274" s="356"/>
      <c r="AB274" s="356"/>
      <c r="AC274" s="356"/>
      <c r="AD274" s="356"/>
      <c r="AE274" s="357">
        <v>2</v>
      </c>
    </row>
    <row r="275" spans="1:31">
      <c r="A275" s="358"/>
      <c r="B275" s="358"/>
      <c r="C275" s="359" t="s">
        <v>419</v>
      </c>
      <c r="D275" s="360"/>
      <c r="E275" s="361"/>
      <c r="F275" s="361"/>
      <c r="G275" s="361">
        <v>1</v>
      </c>
      <c r="H275" s="361"/>
      <c r="I275" s="361"/>
      <c r="J275" s="361"/>
      <c r="K275" s="361">
        <v>1</v>
      </c>
      <c r="L275" s="361">
        <v>1</v>
      </c>
      <c r="M275" s="361">
        <v>3</v>
      </c>
      <c r="N275" s="361"/>
      <c r="O275" s="361"/>
      <c r="P275" s="361"/>
      <c r="Q275" s="361"/>
      <c r="R275" s="361"/>
      <c r="S275" s="361"/>
      <c r="T275" s="361"/>
      <c r="U275" s="361"/>
      <c r="V275" s="361"/>
      <c r="W275" s="361"/>
      <c r="X275" s="361"/>
      <c r="Y275" s="361"/>
      <c r="Z275" s="361"/>
      <c r="AA275" s="361"/>
      <c r="AB275" s="361"/>
      <c r="AC275" s="361"/>
      <c r="AD275" s="361"/>
      <c r="AE275" s="362">
        <v>6</v>
      </c>
    </row>
    <row r="276" spans="1:31">
      <c r="A276" s="358"/>
      <c r="B276" s="358"/>
      <c r="C276" s="359" t="s">
        <v>637</v>
      </c>
      <c r="D276" s="360"/>
      <c r="E276" s="361"/>
      <c r="F276" s="361"/>
      <c r="G276" s="361"/>
      <c r="H276" s="361"/>
      <c r="I276" s="361"/>
      <c r="J276" s="361"/>
      <c r="K276" s="361"/>
      <c r="L276" s="361"/>
      <c r="M276" s="361"/>
      <c r="N276" s="361"/>
      <c r="O276" s="361"/>
      <c r="P276" s="361"/>
      <c r="Q276" s="361"/>
      <c r="R276" s="361"/>
      <c r="S276" s="361"/>
      <c r="T276" s="361"/>
      <c r="U276" s="361"/>
      <c r="V276" s="361"/>
      <c r="W276" s="361"/>
      <c r="X276" s="361"/>
      <c r="Y276" s="361"/>
      <c r="Z276" s="361"/>
      <c r="AA276" s="361"/>
      <c r="AB276" s="361"/>
      <c r="AC276" s="361">
        <v>1</v>
      </c>
      <c r="AD276" s="361"/>
      <c r="AE276" s="362">
        <v>1</v>
      </c>
    </row>
    <row r="277" spans="1:31">
      <c r="A277" s="358"/>
      <c r="B277" s="370" t="s">
        <v>558</v>
      </c>
      <c r="C277" s="371"/>
      <c r="D277" s="372"/>
      <c r="E277" s="373"/>
      <c r="F277" s="373"/>
      <c r="G277" s="373">
        <v>1</v>
      </c>
      <c r="H277" s="373"/>
      <c r="I277" s="373"/>
      <c r="J277" s="373"/>
      <c r="K277" s="373">
        <v>2</v>
      </c>
      <c r="L277" s="373">
        <v>1</v>
      </c>
      <c r="M277" s="373">
        <v>4</v>
      </c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/>
      <c r="AC277" s="373">
        <v>1</v>
      </c>
      <c r="AD277" s="373"/>
      <c r="AE277" s="374">
        <v>9</v>
      </c>
    </row>
    <row r="278" spans="1:31">
      <c r="A278" s="358"/>
      <c r="B278" s="354" t="s">
        <v>268</v>
      </c>
      <c r="C278" s="354" t="s">
        <v>466</v>
      </c>
      <c r="D278" s="355"/>
      <c r="E278" s="356"/>
      <c r="F278" s="356"/>
      <c r="G278" s="356"/>
      <c r="H278" s="356"/>
      <c r="I278" s="356"/>
      <c r="J278" s="356"/>
      <c r="K278" s="356"/>
      <c r="L278" s="356"/>
      <c r="M278" s="356"/>
      <c r="N278" s="356"/>
      <c r="O278" s="356"/>
      <c r="P278" s="356"/>
      <c r="Q278" s="356"/>
      <c r="R278" s="356"/>
      <c r="S278" s="356"/>
      <c r="T278" s="356"/>
      <c r="U278" s="356">
        <v>1</v>
      </c>
      <c r="V278" s="356"/>
      <c r="W278" s="356"/>
      <c r="X278" s="356"/>
      <c r="Y278" s="356"/>
      <c r="Z278" s="356"/>
      <c r="AA278" s="356"/>
      <c r="AB278" s="356"/>
      <c r="AC278" s="356"/>
      <c r="AD278" s="356"/>
      <c r="AE278" s="357">
        <v>1</v>
      </c>
    </row>
    <row r="279" spans="1:31">
      <c r="A279" s="358"/>
      <c r="B279" s="358"/>
      <c r="C279" s="359" t="s">
        <v>346</v>
      </c>
      <c r="D279" s="360"/>
      <c r="E279" s="361"/>
      <c r="F279" s="361"/>
      <c r="G279" s="361">
        <v>2</v>
      </c>
      <c r="H279" s="361">
        <v>1</v>
      </c>
      <c r="I279" s="361">
        <v>1</v>
      </c>
      <c r="J279" s="361"/>
      <c r="K279" s="361"/>
      <c r="L279" s="361"/>
      <c r="M279" s="361"/>
      <c r="N279" s="361"/>
      <c r="O279" s="361"/>
      <c r="P279" s="361"/>
      <c r="Q279" s="361"/>
      <c r="R279" s="361"/>
      <c r="S279" s="361"/>
      <c r="T279" s="361"/>
      <c r="U279" s="361"/>
      <c r="V279" s="361"/>
      <c r="W279" s="361"/>
      <c r="X279" s="361"/>
      <c r="Y279" s="361"/>
      <c r="Z279" s="361"/>
      <c r="AA279" s="361"/>
      <c r="AB279" s="361"/>
      <c r="AC279" s="361"/>
      <c r="AD279" s="361"/>
      <c r="AE279" s="362">
        <v>4</v>
      </c>
    </row>
    <row r="280" spans="1:31">
      <c r="A280" s="358"/>
      <c r="B280" s="370" t="s">
        <v>638</v>
      </c>
      <c r="C280" s="371"/>
      <c r="D280" s="372"/>
      <c r="E280" s="373"/>
      <c r="F280" s="373"/>
      <c r="G280" s="373">
        <v>2</v>
      </c>
      <c r="H280" s="373">
        <v>1</v>
      </c>
      <c r="I280" s="373">
        <v>1</v>
      </c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>
        <v>1</v>
      </c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4">
        <v>5</v>
      </c>
    </row>
    <row r="281" spans="1:31">
      <c r="A281" s="358"/>
      <c r="B281" s="354" t="s">
        <v>169</v>
      </c>
      <c r="C281" s="354" t="s">
        <v>517</v>
      </c>
      <c r="D281" s="355"/>
      <c r="E281" s="356"/>
      <c r="F281" s="356"/>
      <c r="G281" s="356"/>
      <c r="H281" s="356"/>
      <c r="I281" s="356"/>
      <c r="J281" s="356"/>
      <c r="K281" s="356"/>
      <c r="L281" s="356"/>
      <c r="M281" s="356"/>
      <c r="N281" s="356"/>
      <c r="O281" s="356"/>
      <c r="P281" s="356"/>
      <c r="Q281" s="356"/>
      <c r="R281" s="356"/>
      <c r="S281" s="356"/>
      <c r="T281" s="356"/>
      <c r="U281" s="356"/>
      <c r="V281" s="356"/>
      <c r="W281" s="356"/>
      <c r="X281" s="356"/>
      <c r="Y281" s="356"/>
      <c r="Z281" s="356"/>
      <c r="AA281" s="356"/>
      <c r="AB281" s="356"/>
      <c r="AC281" s="356">
        <v>1</v>
      </c>
      <c r="AD281" s="356"/>
      <c r="AE281" s="357">
        <v>1</v>
      </c>
    </row>
    <row r="282" spans="1:31">
      <c r="A282" s="358"/>
      <c r="B282" s="358"/>
      <c r="C282" s="359" t="s">
        <v>352</v>
      </c>
      <c r="D282" s="360"/>
      <c r="E282" s="361"/>
      <c r="F282" s="361"/>
      <c r="G282" s="361"/>
      <c r="H282" s="361"/>
      <c r="I282" s="361">
        <v>1</v>
      </c>
      <c r="J282" s="361"/>
      <c r="K282" s="361"/>
      <c r="L282" s="361"/>
      <c r="M282" s="361"/>
      <c r="N282" s="361"/>
      <c r="O282" s="361"/>
      <c r="P282" s="361"/>
      <c r="Q282" s="361"/>
      <c r="R282" s="361"/>
      <c r="S282" s="361"/>
      <c r="T282" s="361">
        <v>1</v>
      </c>
      <c r="U282" s="361"/>
      <c r="V282" s="361"/>
      <c r="W282" s="361"/>
      <c r="X282" s="361"/>
      <c r="Y282" s="361"/>
      <c r="Z282" s="361"/>
      <c r="AA282" s="361"/>
      <c r="AB282" s="361"/>
      <c r="AC282" s="361"/>
      <c r="AD282" s="361"/>
      <c r="AE282" s="362">
        <v>2</v>
      </c>
    </row>
    <row r="283" spans="1:31">
      <c r="A283" s="358"/>
      <c r="B283" s="358"/>
      <c r="C283" s="359" t="s">
        <v>32</v>
      </c>
      <c r="D283" s="360"/>
      <c r="E283" s="361"/>
      <c r="F283" s="361"/>
      <c r="G283" s="361"/>
      <c r="H283" s="361"/>
      <c r="I283" s="361"/>
      <c r="J283" s="361"/>
      <c r="K283" s="361"/>
      <c r="L283" s="361"/>
      <c r="M283" s="361"/>
      <c r="N283" s="361">
        <v>1</v>
      </c>
      <c r="O283" s="361"/>
      <c r="P283" s="361"/>
      <c r="Q283" s="361"/>
      <c r="R283" s="361"/>
      <c r="S283" s="361"/>
      <c r="T283" s="361"/>
      <c r="U283" s="361"/>
      <c r="V283" s="361"/>
      <c r="W283" s="361"/>
      <c r="X283" s="361"/>
      <c r="Y283" s="361"/>
      <c r="Z283" s="361"/>
      <c r="AA283" s="361"/>
      <c r="AB283" s="361"/>
      <c r="AC283" s="361"/>
      <c r="AD283" s="361"/>
      <c r="AE283" s="362">
        <v>1</v>
      </c>
    </row>
    <row r="284" spans="1:31">
      <c r="A284" s="358"/>
      <c r="B284" s="370" t="s">
        <v>594</v>
      </c>
      <c r="C284" s="371"/>
      <c r="D284" s="372"/>
      <c r="E284" s="373"/>
      <c r="F284" s="373"/>
      <c r="G284" s="373"/>
      <c r="H284" s="373"/>
      <c r="I284" s="373">
        <v>1</v>
      </c>
      <c r="J284" s="373"/>
      <c r="K284" s="373"/>
      <c r="L284" s="373"/>
      <c r="M284" s="373"/>
      <c r="N284" s="373">
        <v>1</v>
      </c>
      <c r="O284" s="373"/>
      <c r="P284" s="373"/>
      <c r="Q284" s="373"/>
      <c r="R284" s="373"/>
      <c r="S284" s="373"/>
      <c r="T284" s="373">
        <v>1</v>
      </c>
      <c r="U284" s="373"/>
      <c r="V284" s="373"/>
      <c r="W284" s="373"/>
      <c r="X284" s="373"/>
      <c r="Y284" s="373"/>
      <c r="Z284" s="373"/>
      <c r="AA284" s="373"/>
      <c r="AB284" s="373"/>
      <c r="AC284" s="373">
        <v>1</v>
      </c>
      <c r="AD284" s="373"/>
      <c r="AE284" s="374">
        <v>4</v>
      </c>
    </row>
    <row r="285" spans="1:31">
      <c r="A285" s="358"/>
      <c r="B285" s="354" t="s">
        <v>32</v>
      </c>
      <c r="C285" s="354" t="s">
        <v>639</v>
      </c>
      <c r="D285" s="355"/>
      <c r="E285" s="356"/>
      <c r="F285" s="356"/>
      <c r="G285" s="356"/>
      <c r="H285" s="356"/>
      <c r="I285" s="356"/>
      <c r="J285" s="356"/>
      <c r="K285" s="356"/>
      <c r="L285" s="356"/>
      <c r="M285" s="356"/>
      <c r="N285" s="356"/>
      <c r="O285" s="356"/>
      <c r="P285" s="356"/>
      <c r="Q285" s="356"/>
      <c r="R285" s="356"/>
      <c r="S285" s="356"/>
      <c r="T285" s="356"/>
      <c r="U285" s="356"/>
      <c r="V285" s="356"/>
      <c r="W285" s="356"/>
      <c r="X285" s="356"/>
      <c r="Y285" s="356"/>
      <c r="Z285" s="356"/>
      <c r="AA285" s="356"/>
      <c r="AB285" s="356"/>
      <c r="AC285" s="356">
        <v>1</v>
      </c>
      <c r="AD285" s="356"/>
      <c r="AE285" s="357">
        <v>1</v>
      </c>
    </row>
    <row r="286" spans="1:31">
      <c r="A286" s="358"/>
      <c r="B286" s="358"/>
      <c r="C286" s="359" t="s">
        <v>391</v>
      </c>
      <c r="D286" s="360"/>
      <c r="E286" s="361">
        <v>1</v>
      </c>
      <c r="F286" s="361"/>
      <c r="G286" s="361"/>
      <c r="H286" s="361"/>
      <c r="I286" s="361"/>
      <c r="J286" s="361"/>
      <c r="K286" s="361"/>
      <c r="L286" s="361"/>
      <c r="M286" s="361"/>
      <c r="N286" s="361"/>
      <c r="O286" s="361"/>
      <c r="P286" s="361"/>
      <c r="Q286" s="361"/>
      <c r="R286" s="361"/>
      <c r="S286" s="361"/>
      <c r="T286" s="361">
        <v>1</v>
      </c>
      <c r="U286" s="361"/>
      <c r="V286" s="361"/>
      <c r="W286" s="361"/>
      <c r="X286" s="361"/>
      <c r="Y286" s="361"/>
      <c r="Z286" s="361"/>
      <c r="AA286" s="361"/>
      <c r="AB286" s="361"/>
      <c r="AC286" s="361"/>
      <c r="AD286" s="361"/>
      <c r="AE286" s="362">
        <v>2</v>
      </c>
    </row>
    <row r="287" spans="1:31">
      <c r="A287" s="358"/>
      <c r="B287" s="358"/>
      <c r="C287" s="359" t="s">
        <v>32</v>
      </c>
      <c r="D287" s="360"/>
      <c r="E287" s="361"/>
      <c r="F287" s="361"/>
      <c r="G287" s="361"/>
      <c r="H287" s="361"/>
      <c r="I287" s="361"/>
      <c r="J287" s="361"/>
      <c r="K287" s="361"/>
      <c r="L287" s="361"/>
      <c r="M287" s="361"/>
      <c r="N287" s="361"/>
      <c r="O287" s="361"/>
      <c r="P287" s="361"/>
      <c r="Q287" s="361"/>
      <c r="R287" s="361"/>
      <c r="S287" s="361"/>
      <c r="T287" s="361"/>
      <c r="U287" s="361"/>
      <c r="V287" s="361"/>
      <c r="W287" s="361"/>
      <c r="X287" s="361"/>
      <c r="Y287" s="361"/>
      <c r="Z287" s="361"/>
      <c r="AA287" s="361"/>
      <c r="AB287" s="361"/>
      <c r="AC287" s="361">
        <v>1</v>
      </c>
      <c r="AD287" s="361"/>
      <c r="AE287" s="362">
        <v>1</v>
      </c>
    </row>
    <row r="288" spans="1:31">
      <c r="A288" s="358"/>
      <c r="B288" s="370" t="s">
        <v>640</v>
      </c>
      <c r="C288" s="371"/>
      <c r="D288" s="372"/>
      <c r="E288" s="373">
        <v>1</v>
      </c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373"/>
      <c r="T288" s="373">
        <v>1</v>
      </c>
      <c r="U288" s="373"/>
      <c r="V288" s="373"/>
      <c r="W288" s="373"/>
      <c r="X288" s="373"/>
      <c r="Y288" s="373"/>
      <c r="Z288" s="373"/>
      <c r="AA288" s="373"/>
      <c r="AB288" s="373"/>
      <c r="AC288" s="373">
        <v>2</v>
      </c>
      <c r="AD288" s="373"/>
      <c r="AE288" s="374">
        <v>4</v>
      </c>
    </row>
    <row r="289" spans="1:31">
      <c r="A289" s="358"/>
      <c r="B289" s="354" t="s">
        <v>270</v>
      </c>
      <c r="C289" s="354" t="s">
        <v>506</v>
      </c>
      <c r="D289" s="355"/>
      <c r="E289" s="356"/>
      <c r="F289" s="356"/>
      <c r="G289" s="356"/>
      <c r="H289" s="356"/>
      <c r="I289" s="356"/>
      <c r="J289" s="356"/>
      <c r="K289" s="356"/>
      <c r="L289" s="356"/>
      <c r="M289" s="356"/>
      <c r="N289" s="356"/>
      <c r="O289" s="356"/>
      <c r="P289" s="356"/>
      <c r="Q289" s="356"/>
      <c r="R289" s="356"/>
      <c r="S289" s="356"/>
      <c r="T289" s="356"/>
      <c r="U289" s="356"/>
      <c r="V289" s="356"/>
      <c r="W289" s="356"/>
      <c r="X289" s="356"/>
      <c r="Y289" s="356"/>
      <c r="Z289" s="356"/>
      <c r="AA289" s="356"/>
      <c r="AB289" s="356"/>
      <c r="AC289" s="356">
        <v>1</v>
      </c>
      <c r="AD289" s="356"/>
      <c r="AE289" s="357">
        <v>1</v>
      </c>
    </row>
    <row r="290" spans="1:31">
      <c r="A290" s="358"/>
      <c r="B290" s="358"/>
      <c r="C290" s="359" t="s">
        <v>507</v>
      </c>
      <c r="D290" s="360"/>
      <c r="E290" s="361"/>
      <c r="F290" s="361"/>
      <c r="G290" s="361"/>
      <c r="H290" s="361"/>
      <c r="I290" s="361"/>
      <c r="J290" s="361"/>
      <c r="K290" s="361"/>
      <c r="L290" s="361"/>
      <c r="M290" s="361"/>
      <c r="N290" s="361"/>
      <c r="O290" s="361"/>
      <c r="P290" s="361"/>
      <c r="Q290" s="361"/>
      <c r="R290" s="361"/>
      <c r="S290" s="361"/>
      <c r="T290" s="361"/>
      <c r="U290" s="361"/>
      <c r="V290" s="361"/>
      <c r="W290" s="361"/>
      <c r="X290" s="361"/>
      <c r="Y290" s="361"/>
      <c r="Z290" s="361"/>
      <c r="AA290" s="361"/>
      <c r="AB290" s="361"/>
      <c r="AC290" s="361">
        <v>1</v>
      </c>
      <c r="AD290" s="361"/>
      <c r="AE290" s="362">
        <v>1</v>
      </c>
    </row>
    <row r="291" spans="1:31">
      <c r="A291" s="358"/>
      <c r="B291" s="358"/>
      <c r="C291" s="359" t="s">
        <v>496</v>
      </c>
      <c r="D291" s="360"/>
      <c r="E291" s="361"/>
      <c r="F291" s="361"/>
      <c r="G291" s="361"/>
      <c r="H291" s="361"/>
      <c r="I291" s="361"/>
      <c r="J291" s="361"/>
      <c r="K291" s="361"/>
      <c r="L291" s="361"/>
      <c r="M291" s="361"/>
      <c r="N291" s="361"/>
      <c r="O291" s="361"/>
      <c r="P291" s="361"/>
      <c r="Q291" s="361"/>
      <c r="R291" s="361"/>
      <c r="S291" s="361"/>
      <c r="T291" s="361"/>
      <c r="U291" s="361"/>
      <c r="V291" s="361"/>
      <c r="W291" s="361"/>
      <c r="X291" s="361"/>
      <c r="Y291" s="361"/>
      <c r="Z291" s="361"/>
      <c r="AA291" s="361">
        <v>1</v>
      </c>
      <c r="AB291" s="361"/>
      <c r="AC291" s="361"/>
      <c r="AD291" s="361"/>
      <c r="AE291" s="362">
        <v>1</v>
      </c>
    </row>
    <row r="292" spans="1:31">
      <c r="A292" s="358"/>
      <c r="B292" s="370" t="s">
        <v>641</v>
      </c>
      <c r="C292" s="371"/>
      <c r="D292" s="372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>
        <v>1</v>
      </c>
      <c r="AB292" s="373"/>
      <c r="AC292" s="373">
        <v>2</v>
      </c>
      <c r="AD292" s="373"/>
      <c r="AE292" s="374">
        <v>3</v>
      </c>
    </row>
    <row r="293" spans="1:31">
      <c r="A293" s="358"/>
      <c r="B293" s="354" t="s">
        <v>271</v>
      </c>
      <c r="C293" s="354" t="s">
        <v>491</v>
      </c>
      <c r="D293" s="355"/>
      <c r="E293" s="356"/>
      <c r="F293" s="356"/>
      <c r="G293" s="356"/>
      <c r="H293" s="356"/>
      <c r="I293" s="356"/>
      <c r="J293" s="356"/>
      <c r="K293" s="356"/>
      <c r="L293" s="356"/>
      <c r="M293" s="356"/>
      <c r="N293" s="356"/>
      <c r="O293" s="356"/>
      <c r="P293" s="356"/>
      <c r="Q293" s="356"/>
      <c r="R293" s="356"/>
      <c r="S293" s="356"/>
      <c r="T293" s="356"/>
      <c r="U293" s="356"/>
      <c r="V293" s="356"/>
      <c r="W293" s="356"/>
      <c r="X293" s="356"/>
      <c r="Y293" s="356"/>
      <c r="Z293" s="356"/>
      <c r="AA293" s="356">
        <v>1</v>
      </c>
      <c r="AB293" s="356"/>
      <c r="AC293" s="356"/>
      <c r="AD293" s="356"/>
      <c r="AE293" s="357">
        <v>1</v>
      </c>
    </row>
    <row r="294" spans="1:31">
      <c r="A294" s="358"/>
      <c r="B294" s="358"/>
      <c r="C294" s="359" t="s">
        <v>497</v>
      </c>
      <c r="D294" s="360"/>
      <c r="E294" s="361"/>
      <c r="F294" s="361"/>
      <c r="G294" s="361"/>
      <c r="H294" s="361"/>
      <c r="I294" s="361"/>
      <c r="J294" s="361"/>
      <c r="K294" s="361"/>
      <c r="L294" s="361"/>
      <c r="M294" s="361"/>
      <c r="N294" s="361"/>
      <c r="O294" s="361"/>
      <c r="P294" s="361"/>
      <c r="Q294" s="361"/>
      <c r="R294" s="361"/>
      <c r="S294" s="361"/>
      <c r="T294" s="361"/>
      <c r="U294" s="361"/>
      <c r="V294" s="361"/>
      <c r="W294" s="361"/>
      <c r="X294" s="361"/>
      <c r="Y294" s="361"/>
      <c r="Z294" s="361"/>
      <c r="AA294" s="361">
        <v>1</v>
      </c>
      <c r="AB294" s="361"/>
      <c r="AC294" s="361"/>
      <c r="AD294" s="361"/>
      <c r="AE294" s="362">
        <v>1</v>
      </c>
    </row>
    <row r="295" spans="1:31">
      <c r="A295" s="358"/>
      <c r="B295" s="370" t="s">
        <v>642</v>
      </c>
      <c r="C295" s="371"/>
      <c r="D295" s="372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>
        <v>2</v>
      </c>
      <c r="AB295" s="373"/>
      <c r="AC295" s="373"/>
      <c r="AD295" s="373"/>
      <c r="AE295" s="374">
        <v>2</v>
      </c>
    </row>
    <row r="296" spans="1:31">
      <c r="A296" s="375" t="s">
        <v>640</v>
      </c>
      <c r="B296" s="376"/>
      <c r="C296" s="376"/>
      <c r="D296" s="377"/>
      <c r="E296" s="378">
        <v>2</v>
      </c>
      <c r="F296" s="378"/>
      <c r="G296" s="378">
        <v>3</v>
      </c>
      <c r="H296" s="378">
        <v>1</v>
      </c>
      <c r="I296" s="378">
        <v>2</v>
      </c>
      <c r="J296" s="378"/>
      <c r="K296" s="378">
        <v>2</v>
      </c>
      <c r="L296" s="378">
        <v>1</v>
      </c>
      <c r="M296" s="378">
        <v>4</v>
      </c>
      <c r="N296" s="378">
        <v>1</v>
      </c>
      <c r="O296" s="378"/>
      <c r="P296" s="378">
        <v>5</v>
      </c>
      <c r="Q296" s="378"/>
      <c r="R296" s="378">
        <v>3</v>
      </c>
      <c r="S296" s="378">
        <v>4</v>
      </c>
      <c r="T296" s="378">
        <v>7</v>
      </c>
      <c r="U296" s="378">
        <v>2</v>
      </c>
      <c r="V296" s="378"/>
      <c r="W296" s="378">
        <v>4</v>
      </c>
      <c r="X296" s="378"/>
      <c r="Y296" s="378">
        <v>1</v>
      </c>
      <c r="Z296" s="378"/>
      <c r="AA296" s="378">
        <v>4</v>
      </c>
      <c r="AB296" s="378">
        <v>2</v>
      </c>
      <c r="AC296" s="378">
        <v>15</v>
      </c>
      <c r="AD296" s="378">
        <v>3</v>
      </c>
      <c r="AE296" s="379">
        <v>66</v>
      </c>
    </row>
    <row r="297" spans="1:31">
      <c r="A297" s="354" t="s">
        <v>62</v>
      </c>
      <c r="B297" s="354" t="s">
        <v>62</v>
      </c>
      <c r="C297" s="354" t="s">
        <v>500</v>
      </c>
      <c r="D297" s="355"/>
      <c r="E297" s="356"/>
      <c r="F297" s="356"/>
      <c r="G297" s="356"/>
      <c r="H297" s="356"/>
      <c r="I297" s="356"/>
      <c r="J297" s="356"/>
      <c r="K297" s="356"/>
      <c r="L297" s="356"/>
      <c r="M297" s="356"/>
      <c r="N297" s="356"/>
      <c r="O297" s="356"/>
      <c r="P297" s="356"/>
      <c r="Q297" s="356"/>
      <c r="R297" s="356"/>
      <c r="S297" s="356"/>
      <c r="T297" s="356"/>
      <c r="U297" s="356"/>
      <c r="V297" s="356"/>
      <c r="W297" s="356"/>
      <c r="X297" s="356"/>
      <c r="Y297" s="356"/>
      <c r="Z297" s="356"/>
      <c r="AA297" s="356"/>
      <c r="AB297" s="356">
        <v>1</v>
      </c>
      <c r="AC297" s="356"/>
      <c r="AD297" s="356"/>
      <c r="AE297" s="357">
        <v>1</v>
      </c>
    </row>
    <row r="298" spans="1:31">
      <c r="A298" s="358"/>
      <c r="B298" s="358"/>
      <c r="C298" s="359" t="s">
        <v>420</v>
      </c>
      <c r="D298" s="360"/>
      <c r="E298" s="361"/>
      <c r="F298" s="361"/>
      <c r="G298" s="361"/>
      <c r="H298" s="361"/>
      <c r="I298" s="361"/>
      <c r="J298" s="361"/>
      <c r="K298" s="361">
        <v>1</v>
      </c>
      <c r="L298" s="361"/>
      <c r="M298" s="361"/>
      <c r="N298" s="361"/>
      <c r="O298" s="361"/>
      <c r="P298" s="361"/>
      <c r="Q298" s="361"/>
      <c r="R298" s="361"/>
      <c r="S298" s="361"/>
      <c r="T298" s="361"/>
      <c r="U298" s="361"/>
      <c r="V298" s="361"/>
      <c r="W298" s="361"/>
      <c r="X298" s="361"/>
      <c r="Y298" s="361"/>
      <c r="Z298" s="361"/>
      <c r="AA298" s="361"/>
      <c r="AB298" s="361"/>
      <c r="AC298" s="361"/>
      <c r="AD298" s="361"/>
      <c r="AE298" s="362">
        <v>1</v>
      </c>
    </row>
    <row r="299" spans="1:31">
      <c r="A299" s="358"/>
      <c r="B299" s="358"/>
      <c r="C299" s="359" t="s">
        <v>62</v>
      </c>
      <c r="D299" s="360"/>
      <c r="E299" s="361"/>
      <c r="F299" s="361"/>
      <c r="G299" s="361"/>
      <c r="H299" s="361">
        <v>1</v>
      </c>
      <c r="I299" s="361"/>
      <c r="J299" s="361"/>
      <c r="K299" s="361">
        <v>1</v>
      </c>
      <c r="L299" s="361"/>
      <c r="M299" s="361"/>
      <c r="N299" s="361"/>
      <c r="O299" s="361"/>
      <c r="P299" s="361"/>
      <c r="Q299" s="361"/>
      <c r="R299" s="361"/>
      <c r="S299" s="361"/>
      <c r="T299" s="361"/>
      <c r="U299" s="361"/>
      <c r="V299" s="361"/>
      <c r="W299" s="361"/>
      <c r="X299" s="361"/>
      <c r="Y299" s="361"/>
      <c r="Z299" s="361"/>
      <c r="AA299" s="361"/>
      <c r="AB299" s="361"/>
      <c r="AC299" s="361"/>
      <c r="AD299" s="361"/>
      <c r="AE299" s="362">
        <v>2</v>
      </c>
    </row>
    <row r="300" spans="1:31">
      <c r="A300" s="358"/>
      <c r="B300" s="370" t="s">
        <v>643</v>
      </c>
      <c r="C300" s="371"/>
      <c r="D300" s="372"/>
      <c r="E300" s="373"/>
      <c r="F300" s="373"/>
      <c r="G300" s="373"/>
      <c r="H300" s="373">
        <v>1</v>
      </c>
      <c r="I300" s="373"/>
      <c r="J300" s="373"/>
      <c r="K300" s="373">
        <v>2</v>
      </c>
      <c r="L300" s="373"/>
      <c r="M300" s="373"/>
      <c r="N300" s="373"/>
      <c r="O300" s="373"/>
      <c r="P300" s="373"/>
      <c r="Q300" s="373"/>
      <c r="R300" s="373"/>
      <c r="S300" s="373"/>
      <c r="T300" s="373"/>
      <c r="U300" s="373"/>
      <c r="V300" s="373"/>
      <c r="W300" s="373"/>
      <c r="X300" s="373"/>
      <c r="Y300" s="373"/>
      <c r="Z300" s="373"/>
      <c r="AA300" s="373"/>
      <c r="AB300" s="373">
        <v>1</v>
      </c>
      <c r="AC300" s="373"/>
      <c r="AD300" s="373"/>
      <c r="AE300" s="374">
        <v>4</v>
      </c>
    </row>
    <row r="301" spans="1:31">
      <c r="A301" s="358"/>
      <c r="B301" s="354" t="s">
        <v>320</v>
      </c>
      <c r="C301" s="354" t="s">
        <v>401</v>
      </c>
      <c r="D301" s="355"/>
      <c r="E301" s="356"/>
      <c r="F301" s="356"/>
      <c r="G301" s="356"/>
      <c r="H301" s="356"/>
      <c r="I301" s="356"/>
      <c r="J301" s="356">
        <v>1</v>
      </c>
      <c r="K301" s="356"/>
      <c r="L301" s="356"/>
      <c r="M301" s="356"/>
      <c r="N301" s="356"/>
      <c r="O301" s="356"/>
      <c r="P301" s="356"/>
      <c r="Q301" s="356"/>
      <c r="R301" s="356"/>
      <c r="S301" s="356"/>
      <c r="T301" s="356"/>
      <c r="U301" s="356"/>
      <c r="V301" s="356"/>
      <c r="W301" s="356"/>
      <c r="X301" s="356"/>
      <c r="Y301" s="356"/>
      <c r="Z301" s="356"/>
      <c r="AA301" s="356"/>
      <c r="AB301" s="356">
        <v>1</v>
      </c>
      <c r="AC301" s="356"/>
      <c r="AD301" s="356"/>
      <c r="AE301" s="357">
        <v>2</v>
      </c>
    </row>
    <row r="302" spans="1:31">
      <c r="A302" s="358"/>
      <c r="B302" s="370" t="s">
        <v>644</v>
      </c>
      <c r="C302" s="371"/>
      <c r="D302" s="372"/>
      <c r="E302" s="373"/>
      <c r="F302" s="373"/>
      <c r="G302" s="373"/>
      <c r="H302" s="373"/>
      <c r="I302" s="373"/>
      <c r="J302" s="373">
        <v>1</v>
      </c>
      <c r="K302" s="373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>
        <v>1</v>
      </c>
      <c r="AC302" s="373"/>
      <c r="AD302" s="373"/>
      <c r="AE302" s="374">
        <v>2</v>
      </c>
    </row>
    <row r="303" spans="1:31">
      <c r="A303" s="358"/>
      <c r="B303" s="354" t="s">
        <v>318</v>
      </c>
      <c r="C303" s="354" t="s">
        <v>492</v>
      </c>
      <c r="D303" s="355"/>
      <c r="E303" s="356"/>
      <c r="F303" s="356"/>
      <c r="G303" s="356"/>
      <c r="H303" s="356"/>
      <c r="I303" s="356"/>
      <c r="J303" s="356"/>
      <c r="K303" s="356"/>
      <c r="L303" s="356"/>
      <c r="M303" s="356"/>
      <c r="N303" s="356"/>
      <c r="O303" s="356"/>
      <c r="P303" s="356"/>
      <c r="Q303" s="356"/>
      <c r="R303" s="356"/>
      <c r="S303" s="356"/>
      <c r="T303" s="356"/>
      <c r="U303" s="356"/>
      <c r="V303" s="356"/>
      <c r="W303" s="356"/>
      <c r="X303" s="356"/>
      <c r="Y303" s="356"/>
      <c r="Z303" s="356"/>
      <c r="AA303" s="356">
        <v>1</v>
      </c>
      <c r="AB303" s="356"/>
      <c r="AC303" s="356"/>
      <c r="AD303" s="356"/>
      <c r="AE303" s="357">
        <v>1</v>
      </c>
    </row>
    <row r="304" spans="1:31">
      <c r="A304" s="358"/>
      <c r="B304" s="370" t="s">
        <v>645</v>
      </c>
      <c r="C304" s="371"/>
      <c r="D304" s="372"/>
      <c r="E304" s="373"/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73"/>
      <c r="R304" s="373"/>
      <c r="S304" s="373"/>
      <c r="T304" s="373"/>
      <c r="U304" s="373"/>
      <c r="V304" s="373"/>
      <c r="W304" s="373"/>
      <c r="X304" s="373"/>
      <c r="Y304" s="373"/>
      <c r="Z304" s="373"/>
      <c r="AA304" s="373">
        <v>1</v>
      </c>
      <c r="AB304" s="373"/>
      <c r="AC304" s="373"/>
      <c r="AD304" s="373"/>
      <c r="AE304" s="374">
        <v>1</v>
      </c>
    </row>
    <row r="305" spans="1:31">
      <c r="A305" s="375" t="s">
        <v>643</v>
      </c>
      <c r="B305" s="376"/>
      <c r="C305" s="376"/>
      <c r="D305" s="377"/>
      <c r="E305" s="378"/>
      <c r="F305" s="378"/>
      <c r="G305" s="378"/>
      <c r="H305" s="378">
        <v>1</v>
      </c>
      <c r="I305" s="378"/>
      <c r="J305" s="378">
        <v>1</v>
      </c>
      <c r="K305" s="378">
        <v>2</v>
      </c>
      <c r="L305" s="378"/>
      <c r="M305" s="378"/>
      <c r="N305" s="378"/>
      <c r="O305" s="378"/>
      <c r="P305" s="378"/>
      <c r="Q305" s="378"/>
      <c r="R305" s="378"/>
      <c r="S305" s="378"/>
      <c r="T305" s="378"/>
      <c r="U305" s="378"/>
      <c r="V305" s="378"/>
      <c r="W305" s="378"/>
      <c r="X305" s="378"/>
      <c r="Y305" s="378"/>
      <c r="Z305" s="378"/>
      <c r="AA305" s="378">
        <v>1</v>
      </c>
      <c r="AB305" s="378">
        <v>2</v>
      </c>
      <c r="AC305" s="378"/>
      <c r="AD305" s="378"/>
      <c r="AE305" s="379">
        <v>7</v>
      </c>
    </row>
    <row r="306" spans="1:31">
      <c r="A306" s="354" t="s">
        <v>30</v>
      </c>
      <c r="B306" s="354" t="s">
        <v>299</v>
      </c>
      <c r="C306" s="354" t="s">
        <v>469</v>
      </c>
      <c r="D306" s="355"/>
      <c r="E306" s="356"/>
      <c r="F306" s="356"/>
      <c r="G306" s="356"/>
      <c r="H306" s="356"/>
      <c r="I306" s="356"/>
      <c r="J306" s="356"/>
      <c r="K306" s="356"/>
      <c r="L306" s="356"/>
      <c r="M306" s="356"/>
      <c r="N306" s="356"/>
      <c r="O306" s="356"/>
      <c r="P306" s="356"/>
      <c r="Q306" s="356"/>
      <c r="R306" s="356"/>
      <c r="S306" s="356"/>
      <c r="T306" s="356"/>
      <c r="U306" s="356">
        <v>1</v>
      </c>
      <c r="V306" s="356"/>
      <c r="W306" s="356"/>
      <c r="X306" s="356"/>
      <c r="Y306" s="356"/>
      <c r="Z306" s="356"/>
      <c r="AA306" s="356"/>
      <c r="AB306" s="356"/>
      <c r="AC306" s="356"/>
      <c r="AD306" s="356"/>
      <c r="AE306" s="357">
        <v>1</v>
      </c>
    </row>
    <row r="307" spans="1:31">
      <c r="A307" s="358"/>
      <c r="B307" s="358"/>
      <c r="C307" s="359" t="s">
        <v>467</v>
      </c>
      <c r="D307" s="360"/>
      <c r="E307" s="361"/>
      <c r="F307" s="361"/>
      <c r="G307" s="361"/>
      <c r="H307" s="361"/>
      <c r="I307" s="361"/>
      <c r="J307" s="361"/>
      <c r="K307" s="361"/>
      <c r="L307" s="361"/>
      <c r="M307" s="361"/>
      <c r="N307" s="361"/>
      <c r="O307" s="361"/>
      <c r="P307" s="361"/>
      <c r="Q307" s="361"/>
      <c r="R307" s="361"/>
      <c r="S307" s="361"/>
      <c r="T307" s="361"/>
      <c r="U307" s="361"/>
      <c r="V307" s="361"/>
      <c r="W307" s="361"/>
      <c r="X307" s="361"/>
      <c r="Y307" s="361"/>
      <c r="Z307" s="361"/>
      <c r="AA307" s="361"/>
      <c r="AB307" s="361"/>
      <c r="AC307" s="361">
        <v>1</v>
      </c>
      <c r="AD307" s="361"/>
      <c r="AE307" s="362">
        <v>1</v>
      </c>
    </row>
    <row r="308" spans="1:31">
      <c r="A308" s="358"/>
      <c r="B308" s="370" t="s">
        <v>646</v>
      </c>
      <c r="C308" s="371"/>
      <c r="D308" s="372"/>
      <c r="E308" s="373"/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73"/>
      <c r="R308" s="373"/>
      <c r="S308" s="373"/>
      <c r="T308" s="373"/>
      <c r="U308" s="373">
        <v>1</v>
      </c>
      <c r="V308" s="373"/>
      <c r="W308" s="373"/>
      <c r="X308" s="373"/>
      <c r="Y308" s="373"/>
      <c r="Z308" s="373"/>
      <c r="AA308" s="373"/>
      <c r="AB308" s="373"/>
      <c r="AC308" s="373">
        <v>1</v>
      </c>
      <c r="AD308" s="373"/>
      <c r="AE308" s="374">
        <v>2</v>
      </c>
    </row>
    <row r="309" spans="1:31">
      <c r="A309" s="358"/>
      <c r="B309" s="354" t="s">
        <v>302</v>
      </c>
      <c r="C309" s="354" t="s">
        <v>481</v>
      </c>
      <c r="D309" s="355"/>
      <c r="E309" s="356"/>
      <c r="F309" s="356"/>
      <c r="G309" s="356"/>
      <c r="H309" s="356"/>
      <c r="I309" s="356"/>
      <c r="J309" s="356"/>
      <c r="K309" s="356"/>
      <c r="L309" s="356"/>
      <c r="M309" s="356"/>
      <c r="N309" s="356"/>
      <c r="O309" s="356"/>
      <c r="P309" s="356"/>
      <c r="Q309" s="356"/>
      <c r="R309" s="356"/>
      <c r="S309" s="356"/>
      <c r="T309" s="356"/>
      <c r="U309" s="356"/>
      <c r="V309" s="356"/>
      <c r="W309" s="356"/>
      <c r="X309" s="356"/>
      <c r="Y309" s="356">
        <v>1</v>
      </c>
      <c r="Z309" s="356"/>
      <c r="AA309" s="356"/>
      <c r="AB309" s="356"/>
      <c r="AC309" s="356"/>
      <c r="AD309" s="356"/>
      <c r="AE309" s="357">
        <v>1</v>
      </c>
    </row>
    <row r="310" spans="1:31">
      <c r="A310" s="358"/>
      <c r="B310" s="370" t="s">
        <v>647</v>
      </c>
      <c r="C310" s="371"/>
      <c r="D310" s="372"/>
      <c r="E310" s="373"/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>
        <v>1</v>
      </c>
      <c r="Z310" s="373"/>
      <c r="AA310" s="373"/>
      <c r="AB310" s="373"/>
      <c r="AC310" s="373"/>
      <c r="AD310" s="373"/>
      <c r="AE310" s="374">
        <v>1</v>
      </c>
    </row>
    <row r="311" spans="1:31">
      <c r="A311" s="358"/>
      <c r="B311" s="354" t="s">
        <v>186</v>
      </c>
      <c r="C311" s="354" t="s">
        <v>648</v>
      </c>
      <c r="D311" s="355"/>
      <c r="E311" s="356"/>
      <c r="F311" s="356"/>
      <c r="G311" s="356"/>
      <c r="H311" s="356"/>
      <c r="I311" s="356"/>
      <c r="J311" s="356"/>
      <c r="K311" s="356"/>
      <c r="L311" s="356"/>
      <c r="M311" s="356"/>
      <c r="N311" s="356"/>
      <c r="O311" s="356"/>
      <c r="P311" s="356"/>
      <c r="Q311" s="356"/>
      <c r="R311" s="356"/>
      <c r="S311" s="356"/>
      <c r="T311" s="356"/>
      <c r="U311" s="356"/>
      <c r="V311" s="356"/>
      <c r="W311" s="356"/>
      <c r="X311" s="356"/>
      <c r="Y311" s="356"/>
      <c r="Z311" s="356"/>
      <c r="AA311" s="356">
        <v>1</v>
      </c>
      <c r="AB311" s="356"/>
      <c r="AC311" s="356"/>
      <c r="AD311" s="356"/>
      <c r="AE311" s="357">
        <v>1</v>
      </c>
    </row>
    <row r="312" spans="1:31">
      <c r="A312" s="358"/>
      <c r="B312" s="370" t="s">
        <v>649</v>
      </c>
      <c r="C312" s="371"/>
      <c r="D312" s="372"/>
      <c r="E312" s="373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>
        <v>1</v>
      </c>
      <c r="AB312" s="373"/>
      <c r="AC312" s="373"/>
      <c r="AD312" s="373"/>
      <c r="AE312" s="374">
        <v>1</v>
      </c>
    </row>
    <row r="313" spans="1:31">
      <c r="A313" s="358"/>
      <c r="B313" s="354" t="s">
        <v>30</v>
      </c>
      <c r="C313" s="354" t="s">
        <v>493</v>
      </c>
      <c r="D313" s="355"/>
      <c r="E313" s="356"/>
      <c r="F313" s="356"/>
      <c r="G313" s="356"/>
      <c r="H313" s="356"/>
      <c r="I313" s="356"/>
      <c r="J313" s="356"/>
      <c r="K313" s="356"/>
      <c r="L313" s="356"/>
      <c r="M313" s="356"/>
      <c r="N313" s="356"/>
      <c r="O313" s="356"/>
      <c r="P313" s="356"/>
      <c r="Q313" s="356"/>
      <c r="R313" s="356"/>
      <c r="S313" s="356"/>
      <c r="T313" s="356"/>
      <c r="U313" s="356"/>
      <c r="V313" s="356"/>
      <c r="W313" s="356"/>
      <c r="X313" s="356"/>
      <c r="Y313" s="356"/>
      <c r="Z313" s="356"/>
      <c r="AA313" s="356">
        <v>1</v>
      </c>
      <c r="AB313" s="356"/>
      <c r="AC313" s="356"/>
      <c r="AD313" s="356"/>
      <c r="AE313" s="357">
        <v>1</v>
      </c>
    </row>
    <row r="314" spans="1:31">
      <c r="A314" s="358"/>
      <c r="B314" s="370" t="s">
        <v>650</v>
      </c>
      <c r="C314" s="371"/>
      <c r="D314" s="372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>
        <v>1</v>
      </c>
      <c r="AB314" s="373"/>
      <c r="AC314" s="373"/>
      <c r="AD314" s="373"/>
      <c r="AE314" s="374">
        <v>1</v>
      </c>
    </row>
    <row r="315" spans="1:31">
      <c r="A315" s="358"/>
      <c r="B315" s="354" t="s">
        <v>301</v>
      </c>
      <c r="C315" s="354" t="s">
        <v>301</v>
      </c>
      <c r="D315" s="355"/>
      <c r="E315" s="356"/>
      <c r="F315" s="356"/>
      <c r="G315" s="356">
        <v>1</v>
      </c>
      <c r="H315" s="356"/>
      <c r="I315" s="356"/>
      <c r="J315" s="356"/>
      <c r="K315" s="356"/>
      <c r="L315" s="356"/>
      <c r="M315" s="356"/>
      <c r="N315" s="356"/>
      <c r="O315" s="356"/>
      <c r="P315" s="356"/>
      <c r="Q315" s="356"/>
      <c r="R315" s="356"/>
      <c r="S315" s="356"/>
      <c r="T315" s="356"/>
      <c r="U315" s="356"/>
      <c r="V315" s="356"/>
      <c r="W315" s="356"/>
      <c r="X315" s="356"/>
      <c r="Y315" s="356"/>
      <c r="Z315" s="356"/>
      <c r="AA315" s="356"/>
      <c r="AB315" s="356"/>
      <c r="AC315" s="356"/>
      <c r="AD315" s="356"/>
      <c r="AE315" s="357">
        <v>1</v>
      </c>
    </row>
    <row r="316" spans="1:31">
      <c r="A316" s="358"/>
      <c r="B316" s="370" t="s">
        <v>651</v>
      </c>
      <c r="C316" s="371"/>
      <c r="D316" s="372"/>
      <c r="E316" s="373"/>
      <c r="F316" s="373"/>
      <c r="G316" s="373">
        <v>1</v>
      </c>
      <c r="H316" s="373"/>
      <c r="I316" s="373"/>
      <c r="J316" s="373"/>
      <c r="K316" s="373"/>
      <c r="L316" s="373"/>
      <c r="M316" s="373"/>
      <c r="N316" s="373"/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4">
        <v>1</v>
      </c>
    </row>
    <row r="317" spans="1:31">
      <c r="A317" s="375" t="s">
        <v>650</v>
      </c>
      <c r="B317" s="376"/>
      <c r="C317" s="376"/>
      <c r="D317" s="377"/>
      <c r="E317" s="378"/>
      <c r="F317" s="378"/>
      <c r="G317" s="378">
        <v>1</v>
      </c>
      <c r="H317" s="378"/>
      <c r="I317" s="378"/>
      <c r="J317" s="378"/>
      <c r="K317" s="378"/>
      <c r="L317" s="378"/>
      <c r="M317" s="378"/>
      <c r="N317" s="378"/>
      <c r="O317" s="378"/>
      <c r="P317" s="378"/>
      <c r="Q317" s="378"/>
      <c r="R317" s="378"/>
      <c r="S317" s="378"/>
      <c r="T317" s="378"/>
      <c r="U317" s="378">
        <v>1</v>
      </c>
      <c r="V317" s="378"/>
      <c r="W317" s="378"/>
      <c r="X317" s="378"/>
      <c r="Y317" s="378">
        <v>1</v>
      </c>
      <c r="Z317" s="378"/>
      <c r="AA317" s="378">
        <v>2</v>
      </c>
      <c r="AB317" s="378"/>
      <c r="AC317" s="378">
        <v>1</v>
      </c>
      <c r="AD317" s="378"/>
      <c r="AE317" s="379">
        <v>6</v>
      </c>
    </row>
    <row r="318" spans="1:31">
      <c r="A318" s="363" t="s">
        <v>530</v>
      </c>
      <c r="B318" s="364"/>
      <c r="C318" s="364"/>
      <c r="D318" s="351">
        <v>2</v>
      </c>
      <c r="E318" s="352">
        <v>7</v>
      </c>
      <c r="F318" s="352">
        <v>13</v>
      </c>
      <c r="G318" s="352">
        <v>11</v>
      </c>
      <c r="H318" s="352">
        <v>8</v>
      </c>
      <c r="I318" s="352">
        <v>11</v>
      </c>
      <c r="J318" s="352">
        <v>9</v>
      </c>
      <c r="K318" s="352">
        <v>13</v>
      </c>
      <c r="L318" s="352">
        <v>10</v>
      </c>
      <c r="M318" s="352">
        <v>10</v>
      </c>
      <c r="N318" s="352">
        <v>12</v>
      </c>
      <c r="O318" s="352">
        <v>9</v>
      </c>
      <c r="P318" s="352">
        <v>13</v>
      </c>
      <c r="Q318" s="352">
        <v>11</v>
      </c>
      <c r="R318" s="352">
        <v>15</v>
      </c>
      <c r="S318" s="352">
        <v>16</v>
      </c>
      <c r="T318" s="352">
        <v>21</v>
      </c>
      <c r="U318" s="352">
        <v>12</v>
      </c>
      <c r="V318" s="352">
        <v>5</v>
      </c>
      <c r="W318" s="352">
        <v>11</v>
      </c>
      <c r="X318" s="352">
        <v>4</v>
      </c>
      <c r="Y318" s="352">
        <v>3</v>
      </c>
      <c r="Z318" s="352">
        <v>3</v>
      </c>
      <c r="AA318" s="352">
        <v>14</v>
      </c>
      <c r="AB318" s="352">
        <v>22</v>
      </c>
      <c r="AC318" s="352">
        <v>32</v>
      </c>
      <c r="AD318" s="352">
        <v>15</v>
      </c>
      <c r="AE318" s="353">
        <v>312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35" customWidth="1"/>
    <col min="2" max="2" width="18.5703125" style="293" customWidth="1"/>
    <col min="3" max="3" width="5.140625" style="21" customWidth="1"/>
    <col min="4" max="5" width="4.85546875" style="21" customWidth="1"/>
    <col min="6" max="6" width="5" style="21" customWidth="1"/>
    <col min="7" max="8" width="5.140625" style="21" customWidth="1"/>
    <col min="9" max="9" width="4.7109375" style="21" customWidth="1"/>
    <col min="10" max="10" width="5" style="21" customWidth="1"/>
    <col min="11" max="13" width="5.28515625" style="21" customWidth="1"/>
    <col min="14" max="14" width="5" style="21" customWidth="1"/>
    <col min="15" max="15" width="6.5703125" style="175" customWidth="1"/>
    <col min="16" max="16" width="18.140625" style="176" customWidth="1"/>
    <col min="17" max="18" width="9.140625" style="21"/>
    <col min="19" max="19" width="9.28515625" style="21" bestFit="1" customWidth="1"/>
    <col min="20" max="16384" width="9.140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523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3</v>
      </c>
      <c r="D12" s="256">
        <f>รายเดือน67!C5</f>
        <v>1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1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21</v>
      </c>
      <c r="P12" s="258"/>
    </row>
    <row r="13" spans="1:19">
      <c r="A13" s="245"/>
      <c r="B13" s="259" t="s">
        <v>387</v>
      </c>
      <c r="C13" s="260">
        <f>C12</f>
        <v>3</v>
      </c>
      <c r="D13" s="260">
        <f>C12+D12</f>
        <v>4</v>
      </c>
      <c r="E13" s="260">
        <f>C12+D12+E12</f>
        <v>5</v>
      </c>
      <c r="F13" s="260">
        <f>C12+D12+E12+F12</f>
        <v>11</v>
      </c>
      <c r="G13" s="260">
        <f>C12+D12+E12+F12+G12</f>
        <v>13</v>
      </c>
      <c r="H13" s="260">
        <f>C12+D12+E12+F12+G12+H12</f>
        <v>20</v>
      </c>
      <c r="I13" s="260">
        <f>C12+D12+E12+F12+G12+H12+I12</f>
        <v>21</v>
      </c>
      <c r="J13" s="260">
        <f>C12+D12+E12+F12+G12+H12+I12+J12</f>
        <v>21</v>
      </c>
      <c r="K13" s="260">
        <f>C12+D12+E12+F12+G12+H12+I12+J12+K12</f>
        <v>21</v>
      </c>
      <c r="L13" s="260">
        <f>C12+D12+E12+F12+G12+H12+I12+J12+K12+L12</f>
        <v>21</v>
      </c>
      <c r="M13" s="260">
        <f>C12+D12+E12+F12+G12+H12+I12+J12+K12+L12+M12</f>
        <v>21</v>
      </c>
      <c r="N13" s="260">
        <f>C12+D12+E12+F12+G12+H12+I12+J12+K12+L12+M12+N12</f>
        <v>21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387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2</v>
      </c>
      <c r="D32" s="256">
        <f>รายเดือน67!C7</f>
        <v>1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1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20</v>
      </c>
    </row>
    <row r="33" spans="1:16">
      <c r="A33" s="267"/>
      <c r="B33" s="259" t="s">
        <v>387</v>
      </c>
      <c r="C33" s="260">
        <f>C32</f>
        <v>2</v>
      </c>
      <c r="D33" s="260">
        <f>C32+D32</f>
        <v>3</v>
      </c>
      <c r="E33" s="260">
        <f>C32+D32+E32</f>
        <v>4</v>
      </c>
      <c r="F33" s="260">
        <f>C32+D32+E32+F32</f>
        <v>10</v>
      </c>
      <c r="G33" s="260">
        <f>C32+D32+E32+F32+G32</f>
        <v>12</v>
      </c>
      <c r="H33" s="260">
        <f>C32+D32+E32+F32+G32+H32</f>
        <v>19</v>
      </c>
      <c r="I33" s="260">
        <f>C32+D32+E32+F32+G32+H32+I32</f>
        <v>20</v>
      </c>
      <c r="J33" s="260">
        <f>C32+D32+E32+F32+G32+H32+I32+J32</f>
        <v>20</v>
      </c>
      <c r="K33" s="260">
        <f>C32+D32+E32+F32+G32+H32+I32+J32+K32</f>
        <v>20</v>
      </c>
      <c r="L33" s="260">
        <f>C32+D32+E32+F32+G32+H32+I32+J32+K32+L32</f>
        <v>20</v>
      </c>
      <c r="M33" s="260">
        <f>C32+D32+E32+F32+G32+H32+I32+J32+K32+L32+M32</f>
        <v>20</v>
      </c>
      <c r="N33" s="260">
        <f>C32+D32+E32+F32+G32+H32+I32+J32+K32+L32+M32+N32</f>
        <v>20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17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17</v>
      </c>
      <c r="J43" s="260">
        <f>C42+D42+E42+F42+G42+H42+I42+J42</f>
        <v>17</v>
      </c>
      <c r="K43" s="260">
        <f>C42+D42+E42+F42+G42+H42+I42+J42+K42</f>
        <v>17</v>
      </c>
      <c r="L43" s="260">
        <f>C42+D42+E42+F42+G42+H42+I42+J42+K42+L42</f>
        <v>17</v>
      </c>
      <c r="M43" s="260">
        <f>C42+D42+E42+F42+G42+H42+I42+J42+K42+L42+M42</f>
        <v>17</v>
      </c>
      <c r="N43" s="260">
        <f>C42+D42+E42+F42+G42+H42+I42+J42+K42+L42+M42+N42</f>
        <v>17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3</v>
      </c>
      <c r="D52" s="256">
        <f>รายเดือน67!C10</f>
        <v>10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1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23</v>
      </c>
    </row>
    <row r="53" spans="1:16">
      <c r="A53" s="267"/>
      <c r="B53" s="259" t="s">
        <v>387</v>
      </c>
      <c r="C53" s="260">
        <f>C52</f>
        <v>3</v>
      </c>
      <c r="D53" s="260">
        <f>C52+D52</f>
        <v>13</v>
      </c>
      <c r="E53" s="260">
        <f>C52+D52+E52</f>
        <v>14</v>
      </c>
      <c r="F53" s="260">
        <f>C52+D52+E52+F52</f>
        <v>16</v>
      </c>
      <c r="G53" s="260">
        <f>C52+D52+E52+F52+G52</f>
        <v>18</v>
      </c>
      <c r="H53" s="260">
        <f>C52+D52+E52+F52+G52+H52</f>
        <v>22</v>
      </c>
      <c r="I53" s="260">
        <f>C52+D52+E52+F52+G52+H52+I52</f>
        <v>23</v>
      </c>
      <c r="J53" s="260">
        <f>C52+D52+E52+F52+G52+H52+I52+J52</f>
        <v>23</v>
      </c>
      <c r="K53" s="260">
        <f>C52+D52+E52+F52+G52+H52+I52+J52+K52</f>
        <v>23</v>
      </c>
      <c r="L53" s="260">
        <f>C52+D52+E52+F52+G52+H52+I52+J52+K52+L52</f>
        <v>23</v>
      </c>
      <c r="M53" s="260">
        <f>C52+D52+E52+F52+G52+H52+I52+J52+K52+L52+M52</f>
        <v>23</v>
      </c>
      <c r="N53" s="260">
        <f>C52+D52+E52+F52+G52+H52+I52+J52+K52+L52+M52+N52</f>
        <v>23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0</v>
      </c>
      <c r="D62" s="256">
        <f>รายเดือน67!C11</f>
        <v>0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387</v>
      </c>
      <c r="C63" s="260">
        <f>C62</f>
        <v>0</v>
      </c>
      <c r="D63" s="260">
        <f>C62+D62</f>
        <v>0</v>
      </c>
      <c r="E63" s="260">
        <f>C62+D62+E62</f>
        <v>1</v>
      </c>
      <c r="F63" s="260">
        <f>C62+D62+E62+F62</f>
        <v>1</v>
      </c>
      <c r="G63" s="260">
        <f>C62+D62+E62+F62+G62</f>
        <v>1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6</v>
      </c>
      <c r="I72" s="256">
        <f>รายเดือน67!H12</f>
        <v>1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11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10</v>
      </c>
      <c r="I73" s="260">
        <f>C72+D72+E72+F72+G72+H72+I72</f>
        <v>11</v>
      </c>
      <c r="J73" s="260">
        <f>C72+D72+E72+F72+G72+H72+I72+J72</f>
        <v>11</v>
      </c>
      <c r="K73" s="260">
        <f>C72+D72+E72+F72+G72+H72+I72+J72+K72</f>
        <v>11</v>
      </c>
      <c r="L73" s="260">
        <f>C72+D72+E72+F72+G72+H72+I72+J72+K72+L72</f>
        <v>11</v>
      </c>
      <c r="M73" s="260">
        <f>C72+D72+E72+F72+G72+H72+I72+J72+K72+L72+M72</f>
        <v>11</v>
      </c>
      <c r="N73" s="260">
        <f>C72+D72+E72+F72+G72+H72+I72+J72+K72+L72+M72+N72</f>
        <v>11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26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26</v>
      </c>
      <c r="K83" s="260">
        <f>C82+D82+E82+F82+G82+H82+I82+J82+K82</f>
        <v>26</v>
      </c>
      <c r="L83" s="260">
        <f>C82+D82+E82+F82+G82+H82+I82+J82+K82+L82</f>
        <v>26</v>
      </c>
      <c r="M83" s="260">
        <f>C82+D82+E82+F82+G82+H82+I82+J82+K82+L82+M82</f>
        <v>26</v>
      </c>
      <c r="N83" s="260">
        <f>C82+D82+E82+F82+G82+H82+I82+J82+K82+L82+M82+N82</f>
        <v>26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1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10</v>
      </c>
    </row>
    <row r="93" spans="1:16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3</v>
      </c>
      <c r="F93" s="260">
        <f>C92+D92+E92+F92</f>
        <v>3</v>
      </c>
      <c r="G93" s="260">
        <f>C92+D92+E92+F92+G92</f>
        <v>4</v>
      </c>
      <c r="H93" s="260">
        <f>C92+D92+E92+F92+G92+H92</f>
        <v>10</v>
      </c>
      <c r="I93" s="260">
        <f>C92+D92+E92+F92+G92+H92+I92</f>
        <v>10</v>
      </c>
      <c r="J93" s="260">
        <f>C92+D92+E92+F92+G92+H92+I92+J92</f>
        <v>10</v>
      </c>
      <c r="K93" s="260">
        <f>C92+D92+E92+F92+G92+H92+I92+J92+K92</f>
        <v>10</v>
      </c>
      <c r="L93" s="260">
        <f>C92+D92+E92+F92+G92+H92+I92+J92+K92+L92</f>
        <v>10</v>
      </c>
      <c r="M93" s="260">
        <f>C92+D92+E92+F92+G92+H92+I92+J92+K92+L92+M92</f>
        <v>10</v>
      </c>
      <c r="N93" s="260">
        <f>C92+D92+E92+F92+G92+H92+I92+J92+K92+L92+M92+N92</f>
        <v>10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9</v>
      </c>
      <c r="D102" s="256">
        <f>รายเดือน67!C17</f>
        <v>10</v>
      </c>
      <c r="E102" s="256">
        <f>รายเดือน67!D17</f>
        <v>17</v>
      </c>
      <c r="F102" s="256">
        <f>รายเดือน67!E17</f>
        <v>13</v>
      </c>
      <c r="G102" s="256">
        <f>รายเดือน67!F17</f>
        <v>6</v>
      </c>
      <c r="H102" s="256">
        <f>รายเดือน67!G17</f>
        <v>9</v>
      </c>
      <c r="I102" s="256">
        <f>รายเดือน67!H17</f>
        <v>1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65</v>
      </c>
    </row>
    <row r="103" spans="1:16">
      <c r="A103" s="267"/>
      <c r="B103" s="259" t="s">
        <v>387</v>
      </c>
      <c r="C103" s="260">
        <f>C102</f>
        <v>9</v>
      </c>
      <c r="D103" s="260">
        <f>C102+D102</f>
        <v>19</v>
      </c>
      <c r="E103" s="260">
        <f>C102+D102+E102</f>
        <v>36</v>
      </c>
      <c r="F103" s="260">
        <f>C102+D102+E102+F102</f>
        <v>49</v>
      </c>
      <c r="G103" s="260">
        <f>C102+D102+E102+F102+G102</f>
        <v>55</v>
      </c>
      <c r="H103" s="260">
        <f>C102+D102+E102+F102+G102+H102</f>
        <v>64</v>
      </c>
      <c r="I103" s="260">
        <f>C102+D102+E102+F102+G102+H102+I102</f>
        <v>65</v>
      </c>
      <c r="J103" s="260">
        <f>C102+D102+E102+F102+G102+H102+I102+J102</f>
        <v>65</v>
      </c>
      <c r="K103" s="260">
        <f>C102+D102+E102+F102+G102+H102+I102+J102+K102</f>
        <v>65</v>
      </c>
      <c r="L103" s="260">
        <f>C102+D102+E102+F102+G102+H102+I102+J102+K102+L102</f>
        <v>65</v>
      </c>
      <c r="M103" s="260">
        <f>C102+D102+E102+F102+G102+H102+I102+J102+K102+L102+M102</f>
        <v>65</v>
      </c>
      <c r="N103" s="260">
        <f>C102+D102+E102+F102+G102+H102+I102+J102+K102+L102+M102+N102</f>
        <v>65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0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3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7</v>
      </c>
    </row>
    <row r="113" spans="1:16">
      <c r="A113" s="245"/>
      <c r="B113" s="259" t="s">
        <v>387</v>
      </c>
      <c r="C113" s="260">
        <v>0</v>
      </c>
      <c r="D113" s="260">
        <f>C112+D112</f>
        <v>1</v>
      </c>
      <c r="E113" s="260">
        <f>C112+D112+E112</f>
        <v>1</v>
      </c>
      <c r="F113" s="260">
        <f>C112+D112+E112+F112</f>
        <v>1</v>
      </c>
      <c r="G113" s="260">
        <f>C112+D112+E112+F112+G112</f>
        <v>4</v>
      </c>
      <c r="H113" s="260">
        <f>C112+D112+E112+F112+G112+H112</f>
        <v>7</v>
      </c>
      <c r="I113" s="260">
        <f>C112+D112+E112+F112+G112+H112+I112</f>
        <v>7</v>
      </c>
      <c r="J113" s="260">
        <f>C112+D112+E112+F112+G112+H112+I112+J112</f>
        <v>7</v>
      </c>
      <c r="K113" s="260">
        <f>C112+D112+E112+F112+G112+H112+I112+J112+K112</f>
        <v>7</v>
      </c>
      <c r="L113" s="260">
        <f>C112+D112+E112+F112+G112+H112+I112+J112+K112+L112</f>
        <v>7</v>
      </c>
      <c r="M113" s="260">
        <f>C112+D112+E112+F112+G112+H112+I112+J112+K112+L112+M112</f>
        <v>7</v>
      </c>
      <c r="N113" s="260">
        <f>C112+D112+E112+F112+G112+H112+I112+J112+K112+L112+M112+N112</f>
        <v>7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1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3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3</v>
      </c>
      <c r="J123" s="260">
        <f>C122+D122+E122+F122+G122+H122+I122+J122</f>
        <v>3</v>
      </c>
      <c r="K123" s="260">
        <f>C122+D122+E122+F122+G122+H122+I122+J122+K122</f>
        <v>3</v>
      </c>
      <c r="L123" s="260">
        <f>C122+D122+E122+F122+G122+H122+I122+J122+K122+L122</f>
        <v>3</v>
      </c>
      <c r="M123" s="260">
        <f>C122+D122+E122+F122+G122+H122+I122+J122+K122+L122+M122</f>
        <v>3</v>
      </c>
      <c r="N123" s="260">
        <f>C122+D122+E122+F122+G122+H122+I122+J122+K122+L122+M122+N122</f>
        <v>3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23</v>
      </c>
      <c r="I132" s="256">
        <f>รายเดือน67!H15</f>
        <v>1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66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65</v>
      </c>
      <c r="I133" s="260">
        <f>C132+D132+E132+F132+G132+H132+I132</f>
        <v>66</v>
      </c>
      <c r="J133" s="260">
        <f>C132+D132+E132+F132+G132+H132+I132+J132</f>
        <v>66</v>
      </c>
      <c r="K133" s="260">
        <f>C132+D132+E132+F132+G132+H132+I132+J132+K132</f>
        <v>66</v>
      </c>
      <c r="L133" s="260">
        <f>C132+D132+E132+F132+G132+H132+I132+J132+K132+L132</f>
        <v>66</v>
      </c>
      <c r="M133" s="260">
        <f>C132+D132+E132+F132+G132+H132+I132+J132+K132+L132+M132</f>
        <v>66</v>
      </c>
      <c r="N133" s="260">
        <f>C132+D132+E132+F132+G132+H132+I132+J132+K132+L132+M132+N132</f>
        <v>66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0</v>
      </c>
      <c r="D142" s="256">
        <f>รายเดือน67!C18</f>
        <v>0</v>
      </c>
      <c r="E142" s="256">
        <f>รายเดือน67!D18</f>
        <v>2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6</v>
      </c>
    </row>
    <row r="143" spans="1:16">
      <c r="A143" s="267"/>
      <c r="B143" s="259" t="s">
        <v>387</v>
      </c>
      <c r="C143" s="260">
        <f>C142</f>
        <v>0</v>
      </c>
      <c r="D143" s="260">
        <f>C142+D142</f>
        <v>0</v>
      </c>
      <c r="E143" s="260">
        <f>C142+D142+E142</f>
        <v>2</v>
      </c>
      <c r="F143" s="260">
        <f>C142+D142+E142+F142</f>
        <v>4</v>
      </c>
      <c r="G143" s="260">
        <f>C142+D142+E142+F142+G142</f>
        <v>4</v>
      </c>
      <c r="H143" s="260">
        <f>C142+D142+E142+F142+G142+H142</f>
        <v>6</v>
      </c>
      <c r="I143" s="260">
        <f>C142+D142+E142+F142+G142+H142+I142</f>
        <v>6</v>
      </c>
      <c r="J143" s="260">
        <f>C142+D142+E142+F142+G142+H142+I142+J142</f>
        <v>6</v>
      </c>
      <c r="K143" s="260">
        <f>C142+D142+E142+F142+G142+H142+I142+J142+K142</f>
        <v>6</v>
      </c>
      <c r="L143" s="260">
        <f>C142+D142+E142+F142+G142+H142+I142+J142+K142+L142</f>
        <v>6</v>
      </c>
      <c r="M143" s="260">
        <f>C142+D142+E142+F142+G142+H142+I142+J142+K142+L142+M142</f>
        <v>6</v>
      </c>
      <c r="N143" s="260">
        <f>C142+D142+E142+F142+G142+H142+I142+J142+K142+L142+M142+N142</f>
        <v>6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3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7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15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4</v>
      </c>
      <c r="F153" s="260">
        <f>C152+D152+E152+F152</f>
        <v>7</v>
      </c>
      <c r="G153" s="260">
        <f>C152+D152+E152+F152+G152</f>
        <v>8</v>
      </c>
      <c r="H153" s="260">
        <f>C152+D152+E152+F152+G152+H152</f>
        <v>15</v>
      </c>
      <c r="I153" s="260">
        <f>C152+D152+E152+F152+G152+H152+I152</f>
        <v>15</v>
      </c>
      <c r="J153" s="260">
        <f>C152+D152+E152+F152+G152+H152+I152+J152</f>
        <v>15</v>
      </c>
      <c r="K153" s="260">
        <f>C152+D152+E152+F152+G152+H152+I152+J152+K152</f>
        <v>15</v>
      </c>
      <c r="L153" s="260">
        <f>C152+D152+E152+F152+G152+H152+I152+J152+K152+L152</f>
        <v>15</v>
      </c>
      <c r="M153" s="260">
        <f>C152+D152+E152+F152+G152+H152+I152+J152+K152+L152+M152</f>
        <v>15</v>
      </c>
      <c r="N153" s="260">
        <f>C152+D152+E152+F152+G152+H152+I152+J152+K152+L152+M152+N152</f>
        <v>15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1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7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7</v>
      </c>
      <c r="J173" s="260">
        <f>C172+D172+E172+F172+G172+H172+I172+J172</f>
        <v>7</v>
      </c>
      <c r="K173" s="260">
        <f>C172+D172+E172+F172+G172+H172+I172+J172+K172</f>
        <v>7</v>
      </c>
      <c r="L173" s="260">
        <f>C172+D172+E172+F172+G172+H172+I172+J172+K172+L172</f>
        <v>7</v>
      </c>
      <c r="M173" s="260">
        <f>C172+D172+E172+F172+G172+H172+I172+J172+K172+L172+M172</f>
        <v>7</v>
      </c>
      <c r="N173" s="260">
        <f>C172+D172+E172+F172+G172+H172+I172+J172+K172+L172+M172+N172</f>
        <v>7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0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1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387</v>
      </c>
      <c r="C193" s="260">
        <f>C192</f>
        <v>0</v>
      </c>
      <c r="D193" s="260">
        <f>C192+D192</f>
        <v>1</v>
      </c>
      <c r="E193" s="260">
        <f>C192+D192+E192</f>
        <v>1</v>
      </c>
      <c r="F193" s="260">
        <f>C192+D192+E192+F192</f>
        <v>2</v>
      </c>
      <c r="G193" s="260">
        <f>C192+D192+E192+F192+G192</f>
        <v>2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2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2</v>
      </c>
      <c r="K203" s="260">
        <f>C202+D202+E202+F202+G202+H202+I202+J202+K202</f>
        <v>2</v>
      </c>
      <c r="L203" s="260">
        <f>C202+D202+E202+F202+G202+H202+I202+J202+K202+L202</f>
        <v>2</v>
      </c>
      <c r="M203" s="260">
        <f>C202+D202+E202+F202+G202+H202+I202+J202+K202+L202+M202</f>
        <v>2</v>
      </c>
      <c r="N203" s="260">
        <f>C202+D202+E202+F202+G202+H202+I202+J202+K202+L202+M202+N202</f>
        <v>2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7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7</v>
      </c>
      <c r="J213" s="260">
        <f>C212+D212+E212+F212+G212+H212+I212+J212</f>
        <v>7</v>
      </c>
      <c r="K213" s="260">
        <f>C212+D212+E212+F212+G212+H212+I212+J212+K212</f>
        <v>7</v>
      </c>
      <c r="L213" s="260">
        <f>C212+D212+E212+F212+G212+H212+I212+J212+K212+L212</f>
        <v>7</v>
      </c>
      <c r="M213" s="260">
        <f>C212+D212+E212+F212+G212+H212+I212+J212+K212+L212+M212</f>
        <v>7</v>
      </c>
      <c r="N213" s="260">
        <f>C212+D212+E212+F212+G212+H212+I212+J212+K212+L212+M212+N212</f>
        <v>7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8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8</v>
      </c>
      <c r="J223" s="260">
        <f>C222+D222+E222+F222+G222+H222+I222+J222</f>
        <v>8</v>
      </c>
      <c r="K223" s="260">
        <f>C222+D222+E222+F222+G222+H222+I222+J222+K222</f>
        <v>8</v>
      </c>
      <c r="L223" s="260">
        <f>C222+D222+E222+F222+G222+H222+I222+J222+K222+L222</f>
        <v>8</v>
      </c>
      <c r="M223" s="260">
        <f>C222+D222+E222+F222+G222+H222+I222+J222+K222+L222+M222</f>
        <v>8</v>
      </c>
      <c r="N223" s="260">
        <f>C222+D222+E222+F222+G222+H222+I222+J222+K222+L222+M222+N222</f>
        <v>8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zoomScale="80" zoomScaleNormal="80" workbookViewId="0">
      <selection activeCell="P116" sqref="P116"/>
    </sheetView>
  </sheetViews>
  <sheetFormatPr defaultRowHeight="21.75"/>
  <cols>
    <col min="3" max="3" width="14.42578125" customWidth="1"/>
    <col min="4" max="4" width="14.85546875" bestFit="1" customWidth="1"/>
  </cols>
  <sheetData>
    <row r="1" spans="1:4" ht="29.25">
      <c r="A1" s="306" t="s">
        <v>360</v>
      </c>
    </row>
    <row r="2" spans="1:4">
      <c r="C2" s="300" t="s">
        <v>9</v>
      </c>
      <c r="D2" s="300" t="s">
        <v>13</v>
      </c>
    </row>
    <row r="3" spans="1:4">
      <c r="C3" s="300" t="s">
        <v>32</v>
      </c>
      <c r="D3" s="302">
        <v>99.294407919481259</v>
      </c>
    </row>
    <row r="4" spans="1:4" ht="27.75">
      <c r="C4" s="188" t="s">
        <v>29</v>
      </c>
      <c r="D4" s="135">
        <v>56.869881710646041</v>
      </c>
    </row>
    <row r="5" spans="1:4" ht="27.75">
      <c r="C5" s="188" t="s">
        <v>35</v>
      </c>
      <c r="D5" s="301">
        <v>56.145806340157208</v>
      </c>
    </row>
    <row r="6" spans="1:4">
      <c r="C6" s="300" t="s">
        <v>63</v>
      </c>
      <c r="D6" s="302">
        <v>34.499115960153524</v>
      </c>
    </row>
    <row r="7" spans="1:4">
      <c r="C7" s="300" t="s">
        <v>24</v>
      </c>
      <c r="D7" s="301">
        <v>29.051041416680349</v>
      </c>
    </row>
    <row r="8" spans="1:4" ht="27.75">
      <c r="C8" s="303" t="s">
        <v>62</v>
      </c>
      <c r="D8" s="135">
        <v>28.717948717948719</v>
      </c>
    </row>
    <row r="9" spans="1:4">
      <c r="C9" s="300" t="s">
        <v>33</v>
      </c>
      <c r="D9" s="301">
        <v>25.936973155232785</v>
      </c>
    </row>
    <row r="10" spans="1:4">
      <c r="C10" s="300" t="s">
        <v>34</v>
      </c>
      <c r="D10" s="301">
        <v>25.826446280991735</v>
      </c>
    </row>
    <row r="11" spans="1:4" ht="27.75">
      <c r="C11" s="303" t="s">
        <v>58</v>
      </c>
      <c r="D11" s="135">
        <v>25.019658302952319</v>
      </c>
    </row>
    <row r="12" spans="1:4" ht="27.75">
      <c r="C12" s="303" t="s">
        <v>27</v>
      </c>
      <c r="D12" s="135">
        <v>24.086563403246128</v>
      </c>
    </row>
    <row r="13" spans="1:4">
      <c r="C13" s="300" t="s">
        <v>23</v>
      </c>
      <c r="D13" s="301">
        <v>17.446812877800468</v>
      </c>
    </row>
    <row r="14" spans="1:4">
      <c r="C14" s="300" t="s">
        <v>26</v>
      </c>
      <c r="D14" s="301">
        <v>15.468121607559693</v>
      </c>
    </row>
    <row r="15" spans="1:4">
      <c r="C15" s="300" t="s">
        <v>330</v>
      </c>
      <c r="D15" s="301">
        <v>13.262766992130759</v>
      </c>
    </row>
    <row r="16" spans="1:4">
      <c r="C16" s="300" t="s">
        <v>30</v>
      </c>
      <c r="D16" s="302">
        <v>9.4957743804007215</v>
      </c>
    </row>
    <row r="17" spans="1:6" ht="27.75">
      <c r="C17" s="188" t="s">
        <v>28</v>
      </c>
      <c r="D17" s="135">
        <v>8.4587340658597032</v>
      </c>
    </row>
    <row r="18" spans="1:6">
      <c r="C18" s="300" t="s">
        <v>61</v>
      </c>
      <c r="D18" s="302">
        <v>7.3086058834277363</v>
      </c>
    </row>
    <row r="19" spans="1:6">
      <c r="C19" s="300" t="s">
        <v>60</v>
      </c>
      <c r="D19" s="302">
        <v>6.6301272984441297</v>
      </c>
    </row>
    <row r="20" spans="1:6">
      <c r="C20" s="300" t="s">
        <v>31</v>
      </c>
      <c r="D20" s="301">
        <v>5.5903398926654742</v>
      </c>
    </row>
    <row r="21" spans="1:6" ht="27.75">
      <c r="C21" s="188" t="s">
        <v>59</v>
      </c>
      <c r="D21" s="135">
        <v>5.5606528206411436</v>
      </c>
    </row>
    <row r="22" spans="1:6">
      <c r="C22" s="300" t="s">
        <v>25</v>
      </c>
      <c r="D22" s="302">
        <v>4.4675432979404626</v>
      </c>
    </row>
    <row r="24" spans="1:6" ht="30.75">
      <c r="A24" s="304" t="s">
        <v>69</v>
      </c>
      <c r="C24" s="160"/>
      <c r="D24" s="160" t="s">
        <v>370</v>
      </c>
      <c r="E24" s="160" t="s">
        <v>40</v>
      </c>
      <c r="F24" s="161" t="s">
        <v>13</v>
      </c>
    </row>
    <row r="25" spans="1:6" ht="27.75">
      <c r="A25" t="s">
        <v>361</v>
      </c>
      <c r="C25" s="162" t="s">
        <v>70</v>
      </c>
      <c r="D25" s="163">
        <v>641883</v>
      </c>
      <c r="E25" s="162">
        <v>165</v>
      </c>
      <c r="F25" s="135">
        <f>E25*100000/D25</f>
        <v>25.705619248367693</v>
      </c>
    </row>
    <row r="26" spans="1:6" ht="27.75">
      <c r="C26" s="162" t="s">
        <v>71</v>
      </c>
      <c r="D26" s="163">
        <v>654130</v>
      </c>
      <c r="E26" s="163">
        <v>150</v>
      </c>
      <c r="F26" s="135">
        <f>E26*100000/D26</f>
        <v>22.931221622613243</v>
      </c>
    </row>
    <row r="27" spans="1:6" ht="27.75">
      <c r="C27" s="164" t="s">
        <v>41</v>
      </c>
      <c r="D27" s="165">
        <f>D25+D26</f>
        <v>1296013</v>
      </c>
      <c r="E27" s="166">
        <f>SUM(E25:E26)</f>
        <v>315</v>
      </c>
      <c r="F27" s="315">
        <f>E27*100000/D27</f>
        <v>24.30531175227409</v>
      </c>
    </row>
    <row r="28" spans="1:6">
      <c r="E28" s="298">
        <f>E26/E25</f>
        <v>0.90909090909090906</v>
      </c>
    </row>
    <row r="34" spans="1:6" ht="33">
      <c r="A34" s="307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25</v>
      </c>
      <c r="F37" s="135">
        <f>E37*100000/D37</f>
        <v>46.69667706446009</v>
      </c>
    </row>
    <row r="38" spans="1:6" ht="27.75">
      <c r="C38" s="133" t="s">
        <v>46</v>
      </c>
      <c r="D38" s="134">
        <v>66055</v>
      </c>
      <c r="E38" s="133">
        <v>42</v>
      </c>
      <c r="F38" s="135">
        <f t="shared" ref="F38:F43" si="0">E38*100000/D38</f>
        <v>63.583377488456591</v>
      </c>
    </row>
    <row r="39" spans="1:6" ht="27.75">
      <c r="C39" s="133" t="s">
        <v>36</v>
      </c>
      <c r="D39" s="134">
        <v>70853</v>
      </c>
      <c r="E39" s="133">
        <v>93</v>
      </c>
      <c r="F39" s="135">
        <f t="shared" si="0"/>
        <v>131.25767433983034</v>
      </c>
    </row>
    <row r="40" spans="1:6" ht="27.75">
      <c r="C40" s="133" t="s">
        <v>37</v>
      </c>
      <c r="D40" s="134">
        <v>157174</v>
      </c>
      <c r="E40" s="133">
        <v>66</v>
      </c>
      <c r="F40" s="135">
        <f t="shared" si="0"/>
        <v>41.991678012902895</v>
      </c>
    </row>
    <row r="41" spans="1:6" ht="27.75">
      <c r="C41" s="133" t="s">
        <v>38</v>
      </c>
      <c r="D41" s="134">
        <v>382915</v>
      </c>
      <c r="E41" s="133">
        <v>57</v>
      </c>
      <c r="F41" s="135">
        <f t="shared" si="0"/>
        <v>14.88581016674719</v>
      </c>
    </row>
    <row r="42" spans="1:6" ht="27.75">
      <c r="C42" s="133" t="s">
        <v>39</v>
      </c>
      <c r="D42" s="134">
        <v>565479</v>
      </c>
      <c r="E42" s="133">
        <v>32</v>
      </c>
      <c r="F42" s="135">
        <f t="shared" si="0"/>
        <v>5.6589192525275029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315</v>
      </c>
      <c r="F43" s="135">
        <f t="shared" si="0"/>
        <v>24.30531175227409</v>
      </c>
    </row>
    <row r="48" spans="1:6">
      <c r="A48" t="s">
        <v>362</v>
      </c>
    </row>
    <row r="49" spans="3:5" ht="27.75">
      <c r="C49" s="184"/>
      <c r="D49" s="186" t="s">
        <v>118</v>
      </c>
      <c r="E49" s="186" t="s">
        <v>119</v>
      </c>
    </row>
    <row r="50" spans="3:5" ht="27.75">
      <c r="C50" s="187" t="s">
        <v>32</v>
      </c>
      <c r="D50" s="133">
        <v>15</v>
      </c>
      <c r="E50" s="133">
        <v>3</v>
      </c>
    </row>
    <row r="51" spans="3:5" ht="27.75">
      <c r="C51" s="188" t="s">
        <v>26</v>
      </c>
      <c r="D51" s="133">
        <v>1</v>
      </c>
      <c r="E51" s="133">
        <v>2</v>
      </c>
    </row>
    <row r="52" spans="3:5" ht="27.75">
      <c r="C52" s="188" t="s">
        <v>31</v>
      </c>
      <c r="D52" s="133">
        <v>0</v>
      </c>
      <c r="E52" s="133">
        <v>1</v>
      </c>
    </row>
    <row r="53" spans="3:5" ht="27.75">
      <c r="C53" s="188" t="s">
        <v>24</v>
      </c>
      <c r="D53" s="133">
        <v>2</v>
      </c>
      <c r="E53" s="133">
        <v>1</v>
      </c>
    </row>
    <row r="54" spans="3:5" ht="27.75">
      <c r="C54" s="188" t="s">
        <v>27</v>
      </c>
      <c r="D54" s="133">
        <v>0</v>
      </c>
      <c r="E54" s="133">
        <v>1</v>
      </c>
    </row>
    <row r="55" spans="3:5" ht="27.75">
      <c r="C55" s="188" t="s">
        <v>34</v>
      </c>
      <c r="D55" s="133">
        <v>3</v>
      </c>
      <c r="E55" s="133">
        <v>1</v>
      </c>
    </row>
    <row r="56" spans="3:5" ht="27.75">
      <c r="C56" s="188" t="s">
        <v>28</v>
      </c>
      <c r="D56" s="133">
        <v>2</v>
      </c>
      <c r="E56" s="133">
        <v>1</v>
      </c>
    </row>
    <row r="57" spans="3:5" ht="27.75">
      <c r="C57" s="188" t="s">
        <v>29</v>
      </c>
      <c r="D57" s="133">
        <v>1</v>
      </c>
      <c r="E57" s="133">
        <v>1</v>
      </c>
    </row>
    <row r="58" spans="3:5" ht="27.75">
      <c r="C58" s="188" t="s">
        <v>58</v>
      </c>
      <c r="D58" s="133">
        <v>0</v>
      </c>
      <c r="E58" s="133">
        <v>1</v>
      </c>
    </row>
    <row r="59" spans="3:5" ht="27.75">
      <c r="C59" s="188" t="s">
        <v>60</v>
      </c>
      <c r="D59" s="133">
        <v>0</v>
      </c>
      <c r="E59" s="133">
        <v>1</v>
      </c>
    </row>
    <row r="60" spans="3:5" ht="27.75">
      <c r="C60" s="188" t="s">
        <v>61</v>
      </c>
      <c r="D60" s="133">
        <v>0</v>
      </c>
      <c r="E60" s="133">
        <v>1</v>
      </c>
    </row>
    <row r="61" spans="3:5" ht="27.75">
      <c r="C61" s="188" t="s">
        <v>21</v>
      </c>
      <c r="D61" s="133">
        <v>4</v>
      </c>
      <c r="E61" s="133">
        <v>0</v>
      </c>
    </row>
    <row r="62" spans="3:5" ht="27.75">
      <c r="C62" s="188" t="s">
        <v>23</v>
      </c>
      <c r="D62" s="133">
        <v>0</v>
      </c>
      <c r="E62" s="133">
        <v>0</v>
      </c>
    </row>
    <row r="63" spans="3:5" ht="27.75">
      <c r="C63" s="188" t="s">
        <v>25</v>
      </c>
      <c r="D63" s="133">
        <v>1</v>
      </c>
      <c r="E63" s="133">
        <v>0</v>
      </c>
    </row>
    <row r="64" spans="3:5" ht="27.75">
      <c r="C64" s="188" t="s">
        <v>33</v>
      </c>
      <c r="D64" s="133">
        <v>0</v>
      </c>
      <c r="E64" s="133">
        <v>0</v>
      </c>
    </row>
    <row r="65" spans="1:54" ht="27.75">
      <c r="C65" s="188" t="s">
        <v>30</v>
      </c>
      <c r="D65" s="133">
        <v>1</v>
      </c>
      <c r="E65" s="133">
        <v>0</v>
      </c>
    </row>
    <row r="66" spans="1:54" ht="27.75">
      <c r="C66" s="188" t="s">
        <v>35</v>
      </c>
      <c r="D66" s="133">
        <v>0</v>
      </c>
      <c r="E66" s="133">
        <v>0</v>
      </c>
    </row>
    <row r="67" spans="1:54" ht="27.75">
      <c r="C67" s="188" t="s">
        <v>59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2</v>
      </c>
      <c r="E69" s="133">
        <v>0</v>
      </c>
    </row>
    <row r="72" spans="1:54" ht="26.25">
      <c r="A72" s="305" t="s">
        <v>363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382</v>
      </c>
      <c r="C75" s="308">
        <v>10</v>
      </c>
      <c r="D75" s="308">
        <v>13</v>
      </c>
      <c r="E75" s="308">
        <v>11</v>
      </c>
      <c r="F75" s="308">
        <v>9</v>
      </c>
      <c r="G75" s="308">
        <v>11</v>
      </c>
      <c r="H75" s="308">
        <v>9</v>
      </c>
      <c r="I75" s="308">
        <v>13</v>
      </c>
      <c r="J75" s="308">
        <v>10</v>
      </c>
      <c r="K75" s="308">
        <v>10</v>
      </c>
      <c r="L75" s="308">
        <v>12</v>
      </c>
      <c r="M75" s="308">
        <v>9</v>
      </c>
      <c r="N75" s="308">
        <v>13</v>
      </c>
      <c r="O75" s="308">
        <v>11</v>
      </c>
      <c r="P75" s="308">
        <v>15</v>
      </c>
      <c r="Q75" s="308">
        <v>16</v>
      </c>
      <c r="R75" s="308">
        <v>21</v>
      </c>
      <c r="S75" s="309">
        <v>12</v>
      </c>
      <c r="T75" s="309">
        <v>5</v>
      </c>
      <c r="U75" s="309">
        <v>11</v>
      </c>
      <c r="V75" s="309">
        <v>5</v>
      </c>
      <c r="W75" s="309">
        <v>3</v>
      </c>
      <c r="X75" s="309">
        <v>4</v>
      </c>
      <c r="Y75" s="310">
        <v>14</v>
      </c>
      <c r="Z75" s="310">
        <v>22</v>
      </c>
      <c r="AA75" s="310">
        <v>32</v>
      </c>
      <c r="AB75" s="310">
        <v>14</v>
      </c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1"/>
      <c r="AT75" s="311"/>
      <c r="AU75" s="311"/>
      <c r="AV75" s="311"/>
      <c r="AW75" s="311"/>
      <c r="AX75" s="311"/>
      <c r="AY75" s="311"/>
      <c r="AZ75" s="312"/>
      <c r="BA75" s="311"/>
    </row>
    <row r="76" spans="1:54">
      <c r="B76" t="s">
        <v>332</v>
      </c>
      <c r="C76" s="310">
        <v>2</v>
      </c>
      <c r="D76" s="310">
        <v>1</v>
      </c>
      <c r="E76" s="310">
        <v>2</v>
      </c>
      <c r="F76" s="310">
        <v>2</v>
      </c>
      <c r="G76" s="310">
        <v>2</v>
      </c>
      <c r="H76" s="310">
        <v>2</v>
      </c>
      <c r="I76" s="310">
        <v>8</v>
      </c>
      <c r="J76" s="310">
        <v>5</v>
      </c>
      <c r="K76" s="310">
        <v>2</v>
      </c>
      <c r="L76" s="310">
        <v>5</v>
      </c>
      <c r="M76" s="310">
        <v>4</v>
      </c>
      <c r="N76" s="310">
        <v>11</v>
      </c>
      <c r="O76" s="310">
        <v>5</v>
      </c>
      <c r="P76" s="310">
        <v>10</v>
      </c>
      <c r="Q76" s="310">
        <v>10</v>
      </c>
      <c r="R76" s="310">
        <v>7</v>
      </c>
      <c r="S76" s="310">
        <v>7</v>
      </c>
      <c r="T76" s="310">
        <v>6</v>
      </c>
      <c r="U76" s="310">
        <v>6</v>
      </c>
      <c r="V76" s="310">
        <v>12</v>
      </c>
      <c r="W76" s="310">
        <v>12</v>
      </c>
      <c r="X76" s="310">
        <v>10</v>
      </c>
      <c r="Y76" s="310">
        <v>22</v>
      </c>
      <c r="Z76" s="310">
        <v>29</v>
      </c>
      <c r="AA76" s="310">
        <v>63</v>
      </c>
      <c r="AB76" s="310">
        <v>68</v>
      </c>
      <c r="AC76" s="310">
        <v>88</v>
      </c>
      <c r="AD76" s="310">
        <v>124</v>
      </c>
      <c r="AE76" s="310">
        <v>93</v>
      </c>
      <c r="AF76" s="310">
        <v>123</v>
      </c>
      <c r="AG76" s="310">
        <v>104</v>
      </c>
      <c r="AH76" s="310">
        <v>94</v>
      </c>
      <c r="AI76" s="310">
        <v>109</v>
      </c>
      <c r="AJ76" s="310">
        <v>75</v>
      </c>
      <c r="AK76" s="310">
        <v>99</v>
      </c>
      <c r="AL76" s="310">
        <v>73</v>
      </c>
      <c r="AM76" s="310">
        <v>78</v>
      </c>
      <c r="AN76" s="310">
        <v>86</v>
      </c>
      <c r="AO76" s="310">
        <v>48</v>
      </c>
      <c r="AP76" s="310">
        <v>69</v>
      </c>
      <c r="AQ76" s="310">
        <v>41</v>
      </c>
      <c r="AR76" s="310">
        <v>27</v>
      </c>
      <c r="AS76" s="311">
        <v>17</v>
      </c>
      <c r="AT76" s="311">
        <v>12</v>
      </c>
      <c r="AU76" s="311">
        <v>9</v>
      </c>
      <c r="AV76" s="311">
        <v>11</v>
      </c>
      <c r="AW76" s="311">
        <v>13</v>
      </c>
      <c r="AX76" s="311">
        <v>11</v>
      </c>
      <c r="AY76" s="311">
        <v>6</v>
      </c>
      <c r="AZ76" s="312">
        <v>1</v>
      </c>
      <c r="BA76" s="311">
        <v>2</v>
      </c>
      <c r="BB76">
        <v>5</v>
      </c>
    </row>
    <row r="77" spans="1:54">
      <c r="B77" t="s">
        <v>364</v>
      </c>
      <c r="C77" s="313">
        <v>6</v>
      </c>
      <c r="D77" s="313">
        <v>2</v>
      </c>
      <c r="E77" s="313">
        <v>6</v>
      </c>
      <c r="F77" s="313">
        <v>6</v>
      </c>
      <c r="G77" s="313">
        <v>2</v>
      </c>
      <c r="H77" s="313">
        <v>5</v>
      </c>
      <c r="I77" s="313">
        <v>8</v>
      </c>
      <c r="J77" s="313">
        <v>5</v>
      </c>
      <c r="K77" s="313">
        <v>2</v>
      </c>
      <c r="L77" s="313">
        <v>5</v>
      </c>
      <c r="M77" s="313">
        <v>4</v>
      </c>
      <c r="N77" s="313">
        <v>11</v>
      </c>
      <c r="O77" s="313">
        <v>5</v>
      </c>
      <c r="P77" s="313">
        <v>10</v>
      </c>
      <c r="Q77" s="313">
        <v>10</v>
      </c>
      <c r="R77" s="313">
        <v>7</v>
      </c>
      <c r="S77" s="313">
        <v>7</v>
      </c>
      <c r="T77" s="313">
        <v>6</v>
      </c>
      <c r="U77" s="313">
        <v>6</v>
      </c>
      <c r="V77" s="313">
        <v>12</v>
      </c>
      <c r="W77" s="313">
        <v>12</v>
      </c>
      <c r="X77" s="313">
        <v>19</v>
      </c>
      <c r="Y77" s="313">
        <v>45</v>
      </c>
      <c r="Z77" s="313">
        <v>38</v>
      </c>
      <c r="AA77" s="313">
        <v>47</v>
      </c>
      <c r="AB77" s="313">
        <v>68</v>
      </c>
      <c r="AC77" s="313">
        <v>75</v>
      </c>
      <c r="AD77" s="313">
        <v>85</v>
      </c>
      <c r="AE77" s="313">
        <v>92</v>
      </c>
      <c r="AF77" s="313">
        <v>68</v>
      </c>
      <c r="AG77" s="313">
        <v>60</v>
      </c>
      <c r="AH77" s="313">
        <v>66</v>
      </c>
      <c r="AI77" s="313">
        <v>83</v>
      </c>
      <c r="AJ77" s="313">
        <v>52</v>
      </c>
      <c r="AK77" s="313">
        <v>71</v>
      </c>
      <c r="AL77" s="313">
        <v>56</v>
      </c>
      <c r="AM77" s="313">
        <v>39</v>
      </c>
      <c r="AN77" s="313">
        <v>34</v>
      </c>
      <c r="AO77" s="313">
        <v>25</v>
      </c>
      <c r="AP77" s="313">
        <v>14</v>
      </c>
      <c r="AQ77" s="313">
        <v>13</v>
      </c>
      <c r="AR77" s="313">
        <v>13</v>
      </c>
      <c r="AS77" s="313">
        <v>14</v>
      </c>
      <c r="AT77" s="313">
        <v>11</v>
      </c>
      <c r="AU77" s="313">
        <v>9</v>
      </c>
      <c r="AV77" s="313">
        <v>6</v>
      </c>
      <c r="AW77" s="313">
        <v>8</v>
      </c>
      <c r="AX77" s="313">
        <v>5</v>
      </c>
      <c r="AY77" s="313">
        <v>6</v>
      </c>
      <c r="AZ77" s="313">
        <v>1</v>
      </c>
      <c r="BA77" s="314">
        <v>2</v>
      </c>
      <c r="BB77" s="313">
        <v>3</v>
      </c>
    </row>
    <row r="94" spans="1:4" ht="31.5">
      <c r="A94" s="320" t="s">
        <v>365</v>
      </c>
    </row>
    <row r="95" spans="1:4">
      <c r="B95" t="s">
        <v>367</v>
      </c>
      <c r="C95" t="s">
        <v>40</v>
      </c>
      <c r="D95" t="s">
        <v>368</v>
      </c>
    </row>
    <row r="96" spans="1:4">
      <c r="B96" s="316" t="s">
        <v>334</v>
      </c>
      <c r="C96" s="317">
        <v>102</v>
      </c>
      <c r="D96" s="299">
        <f>C96*100/C98</f>
        <v>32.38095238095238</v>
      </c>
    </row>
    <row r="97" spans="1:5">
      <c r="B97" s="316" t="s">
        <v>366</v>
      </c>
      <c r="C97" s="317">
        <v>213</v>
      </c>
      <c r="D97" s="299">
        <f>C97*100/C98</f>
        <v>67.61904761904762</v>
      </c>
    </row>
    <row r="98" spans="1:5">
      <c r="B98" s="318" t="s">
        <v>349</v>
      </c>
      <c r="C98" s="319">
        <f>SUM(C96:C97)</f>
        <v>315</v>
      </c>
    </row>
    <row r="106" spans="1:5" ht="31.5">
      <c r="A106" s="320" t="s">
        <v>353</v>
      </c>
    </row>
    <row r="107" spans="1:5">
      <c r="C107" t="s">
        <v>353</v>
      </c>
      <c r="D107" t="s">
        <v>40</v>
      </c>
      <c r="E107" t="s">
        <v>68</v>
      </c>
    </row>
    <row r="108" spans="1:5">
      <c r="C108" t="s">
        <v>371</v>
      </c>
      <c r="D108">
        <v>157</v>
      </c>
      <c r="E108" s="298">
        <f>D108*100/D118</f>
        <v>49.841269841269842</v>
      </c>
    </row>
    <row r="109" spans="1:5">
      <c r="C109" t="s">
        <v>354</v>
      </c>
      <c r="D109">
        <v>83</v>
      </c>
      <c r="E109" s="298">
        <f>D109*100/D118</f>
        <v>26.349206349206348</v>
      </c>
    </row>
    <row r="110" spans="1:5">
      <c r="C110" t="s">
        <v>355</v>
      </c>
      <c r="D110">
        <v>28</v>
      </c>
      <c r="E110" s="298">
        <f>D110*100/D118</f>
        <v>8.8888888888888893</v>
      </c>
    </row>
    <row r="111" spans="1:5">
      <c r="C111" t="s">
        <v>336</v>
      </c>
      <c r="D111">
        <v>19</v>
      </c>
      <c r="E111" s="298">
        <f>D111*100/D118</f>
        <v>6.0317460317460316</v>
      </c>
    </row>
    <row r="112" spans="1:5">
      <c r="C112" t="s">
        <v>357</v>
      </c>
      <c r="D112">
        <v>11</v>
      </c>
      <c r="E112" s="298">
        <f>D112*100/D118</f>
        <v>3.4920634920634921</v>
      </c>
    </row>
    <row r="113" spans="3:5">
      <c r="C113" t="s">
        <v>358</v>
      </c>
      <c r="D113">
        <v>10</v>
      </c>
      <c r="E113" s="298">
        <f>D113*100/D118</f>
        <v>3.1746031746031744</v>
      </c>
    </row>
    <row r="114" spans="3:5">
      <c r="C114" s="325" t="s">
        <v>356</v>
      </c>
      <c r="D114">
        <v>3</v>
      </c>
      <c r="E114" s="298">
        <f>D114*100/D118</f>
        <v>0.95238095238095233</v>
      </c>
    </row>
    <row r="115" spans="3:5">
      <c r="C115" t="s">
        <v>359</v>
      </c>
      <c r="D115">
        <v>2</v>
      </c>
      <c r="E115" s="298">
        <f>D115*100/D118</f>
        <v>0.63492063492063489</v>
      </c>
    </row>
    <row r="116" spans="3:5">
      <c r="C116" s="327" t="s">
        <v>653</v>
      </c>
      <c r="D116" s="328">
        <v>1</v>
      </c>
      <c r="E116" s="298">
        <f>D116*100/D118</f>
        <v>0.31746031746031744</v>
      </c>
    </row>
    <row r="117" spans="3:5">
      <c r="C117" s="380" t="s">
        <v>455</v>
      </c>
      <c r="D117" s="380">
        <v>1</v>
      </c>
      <c r="E117" s="298">
        <f>D117*100/D118</f>
        <v>0.31746031746031744</v>
      </c>
    </row>
    <row r="118" spans="3:5">
      <c r="C118" s="325" t="s">
        <v>41</v>
      </c>
      <c r="D118">
        <f>SUM(D108:D117)</f>
        <v>315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26 (อำเภอ)</vt:lpstr>
      <vt:lpstr>รายตำบล wk 26_2567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2024-07-07T13:26:13Z</dcterms:modified>
</cp:coreProperties>
</file>