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3 (อำเภอ)" sheetId="33" r:id="rId4"/>
    <sheet name="รายตำบล wk 23_2567" sheetId="79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2" sheetId="172" r:id="rId9"/>
  </sheets>
  <definedNames>
    <definedName name="_xlnm._FilterDatabase" localSheetId="8" hidden="1">Sheet2!$B$3:$H$97</definedName>
    <definedName name="_xlnm._FilterDatabase" localSheetId="1" hidden="1">รายเดือน67!$A$4:$O$4</definedName>
    <definedName name="_xlnm._FilterDatabase" localSheetId="4" hidden="1">'รายตำบล wk 23_2567'!$A$2:$Q$197</definedName>
  </definedNames>
  <calcPr calcId="124519"/>
  <pivotCaches>
    <pivotCache cacheId="12" r:id="rId10"/>
  </pivotCaches>
</workbook>
</file>

<file path=xl/calcChain.xml><?xml version="1.0" encoding="utf-8"?>
<calcChain xmlns="http://schemas.openxmlformats.org/spreadsheetml/2006/main">
  <c r="B9" i="73"/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<sst xmlns="http://schemas.openxmlformats.org/spreadsheetml/2006/main" count="2937" uniqueCount="713">
  <si>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</si>
  <si>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</si>
  <si>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</si>
  <si>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</si>
  <si>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</si>
  <si>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</si>
  <si>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</si>
  <si>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</si>
  <si>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</si>
  <si>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</si>
  <si>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</si>
  <si>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</si>
  <si>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</si>
  <si>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</si>
  <si>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</si>
  <si>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</si>
  <si>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</si>
  <si>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</si>
  <si>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</si>
  <si>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</si>
  <si>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</si>
  <si>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</si>
  <si>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</si>
  <si>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</si>
  <si>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</si>
  <si>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</si>
  <si>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</si>
  <si>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</si>
  <si>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</si>
  <si>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</si>
  <si>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</si>
  <si>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</si>
  <si>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</si>
  <si>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</si>
  <si>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</si>
  <si>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</si>
  <si>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</si>
  <si>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</si>
  <si>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</si>
  <si>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</si>
  <si>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</si>
  <si>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</si>
  <si>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</si>
  <si>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</si>
  <si>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</si>
  <si>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</si>
  <si>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</si>
  <si>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</si>
  <si>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</si>
  <si>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</si>
  <si>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</si>
  <si>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</si>
  <si>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</si>
  <si>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</si>
  <si>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</si>
  <si>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</si>
  <si>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</si>
  <si>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</si>
  <si>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</si>
  <si>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</si>
  <si>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</si>
  <si>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</si>
  <si>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</si>
  <si>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</si>
  <si>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</si>
  <si>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</si>
  <si>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</si>
  <si>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</si>
  <si>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</si>
  <si>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</si>
  <si>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</si>
  <si>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</si>
  <si>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</si>
  <si>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</si>
  <si>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</si>
  <si>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</si>
  <si>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</si>
  <si>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</si>
  <si>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</si>
  <si>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</si>
  <si>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</si>
  <si>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</si>
  <si>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</si>
  <si>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</si>
  <si>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</si>
  <si>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</si>
  <si>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</si>
  <si>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</si>
  <si>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</si>
  <si>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</si>
  <si>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</si>
  <si>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</si>
  <si>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</si>
  <si>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</si>
  <si>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</si>
  <si>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</si>
  <si>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</si>
  <si>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</si>
  <si>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</si>
  <si>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</si>
  <si>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</si>
  <si>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</si>
  <si>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</si>
  <si>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</si>
  <si>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</si>
  <si>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</si>
  <si>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</si>
  <si>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</si>
  <si>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</si>
  <si>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</si>
  <si>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</si>
  <si>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</si>
  <si>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</si>
  <si>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</si>
  <si>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</si>
  <si>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</si>
  <si>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</si>
  <si>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</si>
  <si>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</si>
  <si>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</si>
  <si>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</si>
  <si>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</si>
  <si>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</si>
  <si>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</si>
  <si>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</si>
  <si>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</si>
  <si>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</si>
  <si>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</si>
  <si>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</si>
  <si>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</si>
  <si>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</si>
  <si>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</si>
  <si>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</si>
  <si>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</si>
  <si>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</si>
  <si>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</si>
  <si>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</si>
  <si>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</si>
  <si>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</si>
  <si>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</si>
  <si>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</si>
  <si>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</si>
  <si>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</si>
  <si>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</si>
  <si>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</si>
  <si>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</si>
  <si>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</si>
  <si>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</si>
  <si>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</si>
  <si>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</si>
  <si>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</si>
  <si>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</si>
  <si>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</si>
  <si>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</si>
  <si>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</si>
  <si>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</si>
  <si>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</si>
  <si>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</si>
  <si>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</si>
  <si>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</si>
  <si>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</si>
  <si>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</si>
  <si>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</si>
  <si>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</si>
  <si>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</si>
  <si>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</si>
  <si>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</si>
  <si>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</si>
  <si>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</si>
  <si>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</si>
  <si>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</si>
  <si>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</si>
  <si>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</si>
  <si>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</si>
  <si>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</si>
  <si>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</si>
  <si>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</si>
  <si>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</si>
  <si>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</si>
  <si>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</si>
  <si>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</si>
  <si>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</si>
  <si>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</si>
  <si>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</si>
  <si>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</si>
  <si>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</si>
  <si>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</si>
  <si>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</si>
  <si>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</si>
  <si>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</si>
  <si>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</si>
  <si>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</si>
  <si>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</si>
  <si>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</si>
  <si>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</si>
  <si>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</si>
  <si>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</si>
  <si>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</si>
  <si>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</si>
  <si>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</si>
  <si>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</si>
  <si>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</si>
  <si>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</si>
  <si>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</si>
  <si>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</si>
  <si>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</si>
  <si>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</si>
  <si>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</si>
  <si>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</si>
  <si>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</si>
  <si>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</si>
  <si>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</si>
  <si>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</si>
  <si>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</si>
  <si>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</si>
  <si>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</si>
  <si>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</si>
  <si>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</si>
  <si>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</si>
  <si>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</si>
  <si>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</si>
  <si>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</si>
  <si>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</si>
  <si>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</si>
  <si>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</si>
  <si>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</si>
  <si>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</si>
  <si>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</si>
  <si>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</si>
  <si>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</si>
  <si>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</si>
  <si>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</si>
  <si>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</si>
  <si>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</si>
  <si>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</si>
  <si>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</si>
  <si>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</si>
  <si>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</si>
  <si>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</si>
  <si>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</si>
  <si>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</si>
  <si>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</si>
  <si>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</si>
  <si>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</si>
  <si>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</si>
  <si>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</si>
  <si>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</si>
  <si>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</si>
  <si>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</si>
  <si>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</si>
  <si>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</si>
  <si>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</si>
  <si>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</si>
  <si>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</si>
  <si>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</si>
  <si>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</si>
  <si>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</si>
  <si>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</si>
  <si>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</si>
  <si>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</si>
  <si>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</si>
  <si>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</si>
  <si>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</si>
  <si>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</si>
  <si>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</si>
  <si>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</si>
  <si>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</si>
  <si>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</si>
  <si>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</si>
  <si>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</si>
  <si>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</si>
  <si>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</si>
  <si>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</si>
  <si>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</si>
  <si>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</si>
  <si>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</si>
  <si>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</si>
  <si>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</si>
  <si>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</si>
  <si>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</si>
  <si>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</si>
  <si>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</si>
  <si>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</si>
  <si>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</si>
  <si>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</si>
  <si>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</si>
  <si>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</si>
  <si>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</si>
  <si>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</si>
  <si>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</si>
  <si>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</si>
  <si>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</si>
  <si>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</si>
  <si>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</si>
  <si>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</si>
  <si>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</si>
  <si>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</si>
  <si>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</si>
  <si>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</si>
  <si>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</si>
  <si>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</si>
  <si>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</si>
  <si>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</si>
  <si>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</si>
  <si>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</si>
  <si>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</si>
  <si>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</si>
  <si>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</si>
  <si>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</si>
  <si>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</si>
  <si>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</si>
  <si>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</si>
  <si>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</si>
  <si>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</si>
  <si>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</si>
  <si>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</si>
  <si>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</si>
  <si>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</si>
  <si>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</si>
  <si>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</si>
  <si>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</si>
  <si>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</si>
  <si>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</si>
  <si>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</si>
  <si>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</si>
  <si>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</si>
  <si>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</si>
  <si>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</si>
  <si>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</si>
  <si>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</si>
  <si>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</si>
  <si>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</si>
  <si>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</si>
  <si>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</si>
  <si>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</si>
  <si>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</si>
  <si>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</si>
  <si>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</si>
  <si>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</si>
  <si>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</si>
  <si>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</si>
  <si>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</si>
  <si>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</si>
  <si>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</si>
  <si>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</si>
  <si>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</si>
  <si>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</si>
  <si>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</si>
  <si>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</si>
  <si>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</si>
  <si>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</si>
  <si>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</si>
  <si>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</si>
  <si>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</si>
  <si>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</si>
  <si>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</si>
  <si>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</si>
  <si>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</si>
  <si>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</si>
  <si>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</si>
  <si>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</si>
  <si>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</si>
  <si>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</si>
  <si>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</si>
  <si>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</si>
  <si>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</si>
  <si>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</si>
  <si>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</si>
  <si>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</si>
  <si>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</si>
  <si>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</si>
  <si>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</si>
  <si>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</si>
  <si>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</si>
  <si>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</si>
  <si>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</si>
  <si>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</si>
  <si>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</si>
  <si>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</si>
  <si>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</si>
  <si>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</si>
  <si>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</si>
  <si>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</si>
  <si>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</si>
  <si>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</si>
  <si>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</si>
  <si>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</si>
  <si>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</si>
  <si>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</si>
  <si>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</si>
  <si>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</si>
  <si>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</si>
  <si>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</si>
  <si>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</si>
  <si>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</si>
  <si>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</si>
  <si>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</si>
  <si>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</si>
  <si>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</si>
  <si>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</si>
  <si>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</si>
  <si>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</si>
  <si>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</si>
  <si>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</si>
  <si>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</si>
  <si>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คุ้มหลังศาล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</si>
  <si>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</si>
  <si>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</si>
  <si>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</si>
  <si>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</si>
  <si>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</si>
  <si>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</si>
  <si>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</si>
  <si>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</si>
  <si>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</si>
  <si>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</si>
  <si>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</si>
  <si>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</si>
  <si>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</si>
  <si>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</si>
  <si>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</si>
  <si>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</si>
  <si>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</si>
  <si>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</si>
  <si>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</si>
  <si>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</si>
  <si>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มันเหลือง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</si>
  <si>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</si>
  <si>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</si>
  <si>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</si>
  <si>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</si>
  <si>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</si>
  <si>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</si>
  <si>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</si>
  <si>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</si>
  <si>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</si>
  <si>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</si>
  <si>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</si>
  <si>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</si>
  <si>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</si>
  <si>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</si>
  <si>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</si>
  <si>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</si>
  <si>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</si>
  <si>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</si>
  <si>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</si>
  <si>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</si>
  <si>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</si>
  <si>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</si>
  <si>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</si>
  <si>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</si>
  <si>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</si>
  <si>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</si>
  <si>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</si>
  <si>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</si>
  <si>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</si>
  <si>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มะหรี่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</si>
  <si>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</si>
  <si>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</si>
  <si>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</si>
  <si>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</si>
  <si>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</si>
  <si>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</si>
  <si>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</si>
  <si>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</si>
  <si>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</si>
  <si>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</si>
  <si>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</si>
  <si>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</si>
  <si>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</si>
  <si>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</si>
  <si>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</si>
  <si>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</si>
  <si>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</si>
  <si>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</si>
  <si>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</si>
  <si>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</si>
  <si>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</si>
  <si>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</si>
  <si>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</si>
  <si>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</si>
  <si>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</si>
  <si>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wk 20</t>
  </si>
  <si>
    <t>โนนขมิ้น</t>
  </si>
  <si>
    <t>wk 21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</si>
  <si>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</si>
  <si>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wk 22</t>
  </si>
  <si>
    <t>ท่าสุพาน</t>
  </si>
  <si>
    <t>หนองหูลิง</t>
  </si>
  <si>
    <t>ดงสว่าง</t>
  </si>
  <si>
    <t>เหล่าลิง</t>
  </si>
  <si>
    <t>ดอนหอ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</si>
  <si>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</si>
  <si>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</si>
  <si>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</si>
  <si>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</si>
  <si>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</si>
  <si>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</si>
  <si>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</si>
  <si>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</si>
  <si>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</si>
  <si>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</si>
  <si>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</si>
  <si>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</si>
  <si>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</si>
  <si>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</si>
  <si>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</si>
  <si>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</si>
  <si>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</si>
  <si>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</si>
  <si>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</si>
  <si>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</si>
  <si>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</si>
  <si>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</si>
  <si>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</si>
  <si>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</si>
  <si>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</si>
  <si>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</si>
  <si>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</si>
  <si>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</si>
  <si>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</si>
  <si>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</si>
  <si>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</si>
  <si>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</si>
  <si>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</si>
  <si>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</si>
  <si>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</si>
  <si>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</si>
  <si>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</si>
  <si>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</si>
  <si>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</si>
  <si>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</si>
  <si>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</si>
  <si>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</si>
  <si>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</si>
  <si>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</si>
  <si>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</si>
  <si>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</si>
  <si>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</si>
  <si>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</si>
  <si>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</si>
  <si>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</si>
  <si>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</si>
  <si>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</si>
  <si>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</si>
  <si>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</si>
  <si>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</si>
  <si>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</si>
  <si>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</si>
  <si>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</si>
  <si>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</si>
  <si>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</si>
  <si>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</si>
  <si>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</si>
  <si>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</si>
  <si>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</si>
  <si>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</si>
  <si>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</si>
  <si>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</si>
  <si>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</si>
  <si>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</si>
  <si>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</si>
  <si>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</si>
  <si>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</si>
  <si>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</si>
  <si>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</si>
  <si>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</si>
  <si>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</si>
  <si>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</si>
  <si>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</si>
  <si>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</si>
  <si>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</si>
  <si>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</si>
  <si>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</si>
  <si>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</si>
  <si>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</si>
  <si>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</si>
  <si>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</si>
  <si>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</si>
  <si>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</si>
  <si>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</si>
  <si>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</si>
  <si>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</si>
  <si>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</si>
  <si>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</si>
  <si>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</si>
  <si>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</si>
  <si>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</si>
  <si>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</si>
  <si>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</si>
  <si>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</si>
  <si>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16 มิถุนายน  2567   (จากรายงาน 506)</t>
  </si>
  <si>
    <t>ข้อมูล  ณ  วันที่ 16 มิถุนายน  2567 (จากรายงาน 506)</t>
  </si>
  <si>
    <t>สถานการณ์ไข้เลือดออก  รายอำเภอ  จังหวัดร้อยเอ็ด  ปี  2567</t>
  </si>
  <si>
    <t>ข้อมูล  ณ  วันที่ 16 มิถุนายน  2567  (จากรายงาน 506)</t>
  </si>
  <si>
    <t>ข้อมูล  ณ  วันที่ 16 มิถุนายน 2567 (จากรายงาน 506)</t>
  </si>
  <si>
    <t>ข้อมูล  ณ  วันที่ 16 มิถุนายน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</si>
  <si>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19 พฤษภาคม - 16 มิถุนายน  2567</t>
  </si>
  <si>
    <t>wk 1-19</t>
  </si>
  <si>
    <t>wk 20-23</t>
  </si>
  <si>
    <t>wk 23</t>
  </si>
  <si>
    <t>รวมผู้ป่วยสะสม  wk 1-23 (ราย)</t>
  </si>
  <si>
    <t>ข้อมูล ณ วันที่ 16 มิถุนายน 2567 (จากรายงานเร่งด่วน)</t>
  </si>
  <si>
    <t>ผู้ป่วยไข้เลือดออก รายหมู่บ้าน จำแนกตามสัปดาห์ที่พบผู้ป่วย  ปี 2567</t>
  </si>
  <si>
    <t>ผลรวมทั้งหมด</t>
  </si>
  <si>
    <t>เกษตรวิสัย ผลรวม</t>
  </si>
  <si>
    <t>น้ำอ้อม ผลรวม</t>
  </si>
  <si>
    <t>โนนสว่าง ผลรวม</t>
  </si>
  <si>
    <t>บ้านฝาง ผลรวม</t>
  </si>
  <si>
    <t>เหล่าหลวง ผลรวม</t>
  </si>
  <si>
    <t>ดงครั่งน้อย ผลรวม</t>
  </si>
  <si>
    <t>หนองแวง ผลรวม</t>
  </si>
  <si>
    <t>สิงห์โคก ผลรวม</t>
  </si>
  <si>
    <t>ดงแดง ผลรวม</t>
  </si>
  <si>
    <t>หัวช้าง ผลรวม</t>
  </si>
  <si>
    <t>ดู่น้อย ผลรวม</t>
  </si>
  <si>
    <t>น้ำใส ผลรวม</t>
  </si>
  <si>
    <t>หนองผือ ผลรวม</t>
  </si>
  <si>
    <t>เมืองหงส์ ผลรวม</t>
  </si>
  <si>
    <t>อีง่อง ผลรวม</t>
  </si>
  <si>
    <t>จตุรพักตรพิมาน ผลรวม</t>
  </si>
  <si>
    <t>จังหาร ผลรวม</t>
  </si>
  <si>
    <t>ยางใหญ่ ผลรวม</t>
  </si>
  <si>
    <t>ดินดำ ผลรวม</t>
  </si>
  <si>
    <t>หมูม้น ผลรวม</t>
  </si>
  <si>
    <t>เชียงขวัญ ผลรวม</t>
  </si>
  <si>
    <t>เทอดไทย ผลรวม</t>
  </si>
  <si>
    <t>ทุ่งเขาหลวง ผลรวม</t>
  </si>
  <si>
    <t>หนองหล่ม</t>
  </si>
  <si>
    <t>เหล่า ผลรวม</t>
  </si>
  <si>
    <t>บึงงาม ผลรวม</t>
  </si>
  <si>
    <t>หนองไผ่ ผลรวม</t>
  </si>
  <si>
    <t>มะอึ ผลรวม</t>
  </si>
  <si>
    <t>ธวัชบุรี ผลรวม</t>
  </si>
  <si>
    <t>โนนสวรรค์ ผลรวม</t>
  </si>
  <si>
    <t>บัวแดง ผลรวม</t>
  </si>
  <si>
    <t>ปทุมรัตต์ ผลรวม</t>
  </si>
  <si>
    <t>ชานุวรรณ ผลรวม</t>
  </si>
  <si>
    <t>หนองทัพไทย ผลรวม</t>
  </si>
  <si>
    <t>พนมไพร ผลรวม</t>
  </si>
  <si>
    <t>กุดน้ำใส ผลรวม</t>
  </si>
  <si>
    <t>เชียงใหม่ ผลรวม</t>
  </si>
  <si>
    <t>คำพอุง ผลรวม</t>
  </si>
  <si>
    <t>อัคคะคำ ผลรวม</t>
  </si>
  <si>
    <t>บัวคำ ผลรวม</t>
  </si>
  <si>
    <t>สะอาด ผลรวม</t>
  </si>
  <si>
    <t>โพธิ์ชัย ผลรวม</t>
  </si>
  <si>
    <t>โพนทราย ผลรวม</t>
  </si>
  <si>
    <t>ท่าหาดยาว ผลรวม</t>
  </si>
  <si>
    <t>สระนกแก้ว ผลรวม</t>
  </si>
  <si>
    <t>สว่าง ผลรวม</t>
  </si>
  <si>
    <t>หนองใหญ่ ผลรวม</t>
  </si>
  <si>
    <t>โนนชัยศรี ผลรวม</t>
  </si>
  <si>
    <t>วังสามัคคี ผลรวม</t>
  </si>
  <si>
    <t>นาอุดม ผลรวม</t>
  </si>
  <si>
    <t>โพนทอง ผลรวม</t>
  </si>
  <si>
    <t>บุ่งเลิศ ผลรวม</t>
  </si>
  <si>
    <t>เมยวดี ผลรวม</t>
  </si>
  <si>
    <t>รอบเมือง ผลรวม</t>
  </si>
  <si>
    <t>สะอาดสมบูรณ์ ผลรวม</t>
  </si>
  <si>
    <t>เหนือเมือง ผลรวม</t>
  </si>
  <si>
    <t>ท่านคร</t>
  </si>
  <si>
    <t>ในเมือง ผลรวม</t>
  </si>
  <si>
    <t>ขอนแก่น ผลรวม</t>
  </si>
  <si>
    <t>โนนรัง ผลรวม</t>
  </si>
  <si>
    <t>ดงลาน ผลรวม</t>
  </si>
  <si>
    <t>เมือง ผลรวม</t>
  </si>
  <si>
    <t>เมืองสรวง ผลรวม</t>
  </si>
  <si>
    <t>หนองแวงควง ผลรวม</t>
  </si>
  <si>
    <t>โพธิ์สัย ผลรวม</t>
  </si>
  <si>
    <t>ศรีสมเด็จ ผลรวม</t>
  </si>
  <si>
    <t>สระคู ผลรวม</t>
  </si>
  <si>
    <t>หัวโทน ผลรวม</t>
  </si>
  <si>
    <t>หินกอง ผลรวม</t>
  </si>
  <si>
    <t>นาใหญ่ ผลรวม</t>
  </si>
  <si>
    <t>ทุ่งหลวง ผลรวม</t>
  </si>
  <si>
    <t>ดอกไม้ ผลรวม</t>
  </si>
  <si>
    <t>ช้างเผือก ผลรวม</t>
  </si>
  <si>
    <t>ห้วยหินลาด ผลรวม</t>
  </si>
  <si>
    <t>จำปาขัน ผลรวม</t>
  </si>
  <si>
    <t>บ่อพันขัน ผลรวม</t>
  </si>
  <si>
    <t>น้ำคำ ผลรวม</t>
  </si>
  <si>
    <t>หนองงอม</t>
  </si>
  <si>
    <t>สุวรรณภูมิ ผลรวม</t>
  </si>
  <si>
    <t>ขวาว ผลรวม</t>
  </si>
  <si>
    <t>ยาง</t>
  </si>
  <si>
    <t>นาเมือง ผลรวม</t>
  </si>
  <si>
    <t>น้ำเที่ยง</t>
  </si>
  <si>
    <t>นางาม ผลรวม</t>
  </si>
  <si>
    <t>กลาง ผลรวม</t>
  </si>
  <si>
    <t>ภูเงิน ผลรวม</t>
  </si>
  <si>
    <t>นากระตึบ</t>
  </si>
  <si>
    <t>ท่าม่วง ผลรวม</t>
  </si>
  <si>
    <t>เสลภูมิ ผลรวม</t>
  </si>
  <si>
    <t>หนองขุ่นใหญ่ ผลรวม</t>
  </si>
  <si>
    <t>ภูเขาทอง ผลรวม</t>
  </si>
  <si>
    <t>กกโพธิ์ ผลรวม</t>
  </si>
  <si>
    <t>หนองพอก ผลรวม</t>
  </si>
  <si>
    <t>ท่าทรัพย์เจริญ</t>
  </si>
  <si>
    <t>ท่าสีดา ผลรวม</t>
  </si>
  <si>
    <t>หนองฮี ผลรวม</t>
  </si>
  <si>
    <t>ดอนสุข</t>
  </si>
  <si>
    <t>สาวแห ผลรวม</t>
  </si>
  <si>
    <t>เด่นราษฎร์ ผลรวม</t>
  </si>
  <si>
    <t>สั้น</t>
  </si>
  <si>
    <t>อาจสามารถ ผลรวม</t>
  </si>
  <si>
    <t>หน่อม ผลรวม</t>
  </si>
  <si>
    <t>ดู่ ผลรวม</t>
  </si>
  <si>
    <t>โหรา ผลรวม</t>
  </si>
  <si>
    <t>หนองหมื่นถ่า ผลรวม</t>
  </si>
  <si>
    <t>ข้อมูล  ณ  วันที่ 16  มิถุนายน 2567 (จากรายงาน 506)</t>
  </si>
  <si>
    <t xml:space="preserve">TABLE 3 Reported Cases and Deaths of Supected Dengue fever and Dengue Hemorrhagic fever Under Surveillance by Date of Onset,By </t>
  </si>
  <si>
    <t xml:space="preserve">Nakhon Si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</si>
</sst>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77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91" fontId="14" fillId="0" borderId="0"/>
    <xf numFmtId="0" fontId="4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191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5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8" fillId="21" borderId="0" applyNumberFormat="0" applyBorder="0" applyAlignment="0" applyProtection="0"/>
    <xf numFmtId="0" fontId="59" fillId="22" borderId="40" applyNumberFormat="0" applyAlignment="0" applyProtection="0"/>
    <xf numFmtId="0" fontId="60" fillId="23" borderId="41" applyNumberFormat="0" applyAlignment="0" applyProtection="0"/>
    <xf numFmtId="0" fontId="61" fillId="23" borderId="40" applyNumberFormat="0" applyAlignment="0" applyProtection="0"/>
    <xf numFmtId="0" fontId="62" fillId="0" borderId="42" applyNumberFormat="0" applyFill="0" applyAlignment="0" applyProtection="0"/>
    <xf numFmtId="0" fontId="63" fillId="24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5" applyNumberFormat="0" applyFill="0" applyAlignment="0" applyProtection="0"/>
    <xf numFmtId="0" fontId="6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67" fillId="49" borderId="0" applyNumberFormat="0" applyBorder="0" applyAlignment="0" applyProtection="0"/>
    <xf numFmtId="0" fontId="3" fillId="25" borderId="44" applyNumberFormat="0" applyFont="0" applyAlignment="0" applyProtection="0"/>
    <xf numFmtId="0" fontId="3" fillId="0" borderId="0"/>
    <xf numFmtId="0" fontId="3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8" borderId="0" applyNumberFormat="0" applyBorder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3" fillId="0" borderId="0"/>
  </cellStyleXfs>
  <cellXfs count="384">
    <xf numFmtId="0" fontId="0" fillId="0" borderId="0" xfId="0"/>
    <xf numFmtId="0" fontId="7" fillId="0" borderId="0" xfId="0" applyFont="1"/>
    <xf numFmtId="0" fontId="7" fillId="6" borderId="9" xfId="0" applyFont="1" applyFill="1" applyBorder="1" applyAlignment="1"/>
    <xf numFmtId="0" fontId="7" fillId="6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14" borderId="0" xfId="0" applyFont="1" applyFill="1"/>
    <xf numFmtId="0" fontId="7" fillId="3" borderId="23" xfId="0" applyFont="1" applyFill="1" applyBorder="1"/>
    <xf numFmtId="0" fontId="7" fillId="3" borderId="10" xfId="0" applyFont="1" applyFill="1" applyBorder="1"/>
    <xf numFmtId="3" fontId="7" fillId="3" borderId="11" xfId="0" applyNumberFormat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19" xfId="0" applyFont="1" applyFill="1" applyBorder="1"/>
    <xf numFmtId="0" fontId="10" fillId="12" borderId="0" xfId="0" applyFont="1" applyFill="1"/>
    <xf numFmtId="0" fontId="11" fillId="2" borderId="9" xfId="0" applyFont="1" applyFill="1" applyBorder="1" applyAlignment="1">
      <alignment horizontal="center"/>
    </xf>
    <xf numFmtId="0" fontId="11" fillId="0" borderId="9" xfId="14" applyFont="1" applyBorder="1"/>
    <xf numFmtId="0" fontId="17" fillId="0" borderId="9" xfId="14" applyFont="1" applyFill="1" applyBorder="1"/>
    <xf numFmtId="0" fontId="21" fillId="0" borderId="0" xfId="0" applyFont="1"/>
    <xf numFmtId="0" fontId="24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19" fillId="0" borderId="0" xfId="0" applyNumberFormat="1" applyFont="1"/>
    <xf numFmtId="0" fontId="27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9" fillId="0" borderId="9" xfId="0" applyNumberFormat="1" applyFont="1" applyBorder="1" applyAlignment="1">
      <alignment horizontal="center"/>
    </xf>
    <xf numFmtId="189" fontId="28" fillId="0" borderId="9" xfId="0" applyNumberFormat="1" applyFont="1" applyBorder="1" applyAlignment="1">
      <alignment horizontal="center"/>
    </xf>
    <xf numFmtId="1" fontId="28" fillId="0" borderId="0" xfId="0" applyNumberFormat="1" applyFont="1"/>
    <xf numFmtId="1" fontId="29" fillId="0" borderId="9" xfId="0" applyNumberFormat="1" applyFont="1" applyBorder="1" applyAlignment="1">
      <alignment horizontal="center"/>
    </xf>
    <xf numFmtId="0" fontId="30" fillId="0" borderId="9" xfId="16" applyFont="1" applyFill="1" applyBorder="1" applyAlignment="1">
      <alignment horizontal="center" wrapText="1"/>
    </xf>
    <xf numFmtId="3" fontId="31" fillId="0" borderId="9" xfId="0" applyNumberFormat="1" applyFont="1" applyBorder="1" applyAlignment="1">
      <alignment horizontal="center"/>
    </xf>
    <xf numFmtId="3" fontId="28" fillId="0" borderId="0" xfId="0" applyNumberFormat="1" applyFont="1"/>
    <xf numFmtId="2" fontId="28" fillId="0" borderId="0" xfId="0" applyNumberFormat="1" applyFont="1"/>
    <xf numFmtId="4" fontId="28" fillId="0" borderId="0" xfId="0" applyNumberFormat="1" applyFont="1"/>
    <xf numFmtId="189" fontId="29" fillId="17" borderId="9" xfId="0" applyNumberFormat="1" applyFont="1" applyFill="1" applyBorder="1" applyAlignment="1">
      <alignment horizontal="center"/>
    </xf>
    <xf numFmtId="0" fontId="30" fillId="17" borderId="9" xfId="16" applyFont="1" applyFill="1" applyBorder="1" applyAlignment="1">
      <alignment horizontal="center" wrapText="1"/>
    </xf>
    <xf numFmtId="3" fontId="32" fillId="17" borderId="9" xfId="0" applyNumberFormat="1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/>
    </xf>
    <xf numFmtId="190" fontId="28" fillId="0" borderId="0" xfId="0" applyNumberFormat="1" applyFont="1"/>
    <xf numFmtId="189" fontId="29" fillId="5" borderId="9" xfId="0" applyNumberFormat="1" applyFont="1" applyFill="1" applyBorder="1" applyAlignment="1">
      <alignment horizontal="center"/>
    </xf>
    <xf numFmtId="1" fontId="19" fillId="5" borderId="9" xfId="0" applyNumberFormat="1" applyFont="1" applyFill="1" applyBorder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189" fontId="29" fillId="6" borderId="9" xfId="0" applyNumberFormat="1" applyFont="1" applyFill="1" applyBorder="1" applyAlignment="1">
      <alignment horizontal="center"/>
    </xf>
    <xf numFmtId="1" fontId="29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/>
    <xf numFmtId="2" fontId="33" fillId="6" borderId="9" xfId="0" applyNumberFormat="1" applyFont="1" applyFill="1" applyBorder="1"/>
    <xf numFmtId="2" fontId="34" fillId="0" borderId="0" xfId="0" applyNumberFormat="1" applyFont="1" applyFill="1" applyBorder="1"/>
    <xf numFmtId="1" fontId="35" fillId="4" borderId="9" xfId="0" applyNumberFormat="1" applyFont="1" applyFill="1" applyBorder="1" applyAlignment="1">
      <alignment horizontal="center"/>
    </xf>
    <xf numFmtId="3" fontId="35" fillId="4" borderId="9" xfId="0" applyNumberFormat="1" applyFont="1" applyFill="1" applyBorder="1" applyAlignment="1">
      <alignment horizontal="center"/>
    </xf>
    <xf numFmtId="3" fontId="36" fillId="0" borderId="0" xfId="0" applyNumberFormat="1" applyFont="1"/>
    <xf numFmtId="2" fontId="36" fillId="0" borderId="0" xfId="0" applyNumberFormat="1" applyFont="1"/>
    <xf numFmtId="189" fontId="36" fillId="0" borderId="0" xfId="0" applyNumberFormat="1" applyFont="1"/>
    <xf numFmtId="189" fontId="27" fillId="2" borderId="9" xfId="0" applyNumberFormat="1" applyFont="1" applyFill="1" applyBorder="1" applyAlignment="1">
      <alignment horizontal="center"/>
    </xf>
    <xf numFmtId="1" fontId="37" fillId="11" borderId="9" xfId="0" applyNumberFormat="1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189" fontId="29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88" fontId="32" fillId="0" borderId="0" xfId="0" applyNumberFormat="1" applyFont="1" applyFill="1" applyBorder="1" applyAlignment="1">
      <alignment horizontal="center"/>
    </xf>
    <xf numFmtId="189" fontId="31" fillId="0" borderId="0" xfId="0" applyNumberFormat="1" applyFont="1" applyBorder="1" applyAlignment="1">
      <alignment horizontal="left"/>
    </xf>
    <xf numFmtId="1" fontId="28" fillId="0" borderId="0" xfId="0" applyNumberFormat="1" applyFont="1" applyBorder="1"/>
    <xf numFmtId="189" fontId="28" fillId="0" borderId="0" xfId="0" applyNumberFormat="1" applyFont="1" applyBorder="1"/>
    <xf numFmtId="3" fontId="28" fillId="0" borderId="0" xfId="0" applyNumberFormat="1" applyFont="1" applyBorder="1" applyAlignment="1">
      <alignment horizontal="center"/>
    </xf>
    <xf numFmtId="189" fontId="29" fillId="0" borderId="0" xfId="0" applyNumberFormat="1" applyFont="1" applyBorder="1"/>
    <xf numFmtId="189" fontId="32" fillId="0" borderId="0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41" fontId="28" fillId="0" borderId="0" xfId="0" applyNumberFormat="1" applyFont="1"/>
    <xf numFmtId="41" fontId="28" fillId="0" borderId="0" xfId="0" applyNumberFormat="1" applyFont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0" xfId="0" applyFont="1" applyBorder="1"/>
    <xf numFmtId="0" fontId="21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0" fontId="22" fillId="0" borderId="3" xfId="0" applyFont="1" applyBorder="1"/>
    <xf numFmtId="3" fontId="21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1" fillId="0" borderId="0" xfId="0" applyNumberFormat="1" applyFont="1"/>
    <xf numFmtId="0" fontId="22" fillId="0" borderId="15" xfId="0" applyFont="1" applyBorder="1"/>
    <xf numFmtId="1" fontId="21" fillId="0" borderId="7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2" fillId="0" borderId="4" xfId="0" applyFont="1" applyBorder="1"/>
    <xf numFmtId="3" fontId="21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41" fillId="0" borderId="0" xfId="2" applyFont="1"/>
    <xf numFmtId="0" fontId="22" fillId="0" borderId="7" xfId="0" applyFont="1" applyBorder="1"/>
    <xf numFmtId="3" fontId="21" fillId="0" borderId="7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16" xfId="0" applyFont="1" applyBorder="1"/>
    <xf numFmtId="0" fontId="21" fillId="0" borderId="16" xfId="0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13" xfId="0" applyFont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2" fontId="39" fillId="2" borderId="9" xfId="0" applyNumberFormat="1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2" fontId="19" fillId="0" borderId="0" xfId="0" applyNumberFormat="1" applyFont="1"/>
    <xf numFmtId="3" fontId="29" fillId="5" borderId="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3" fontId="21" fillId="0" borderId="0" xfId="0" applyNumberFormat="1" applyFont="1"/>
    <xf numFmtId="0" fontId="41" fillId="0" borderId="0" xfId="6" applyFont="1"/>
    <xf numFmtId="1" fontId="21" fillId="0" borderId="3" xfId="0" applyNumberFormat="1" applyFont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2" fontId="24" fillId="3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2" fontId="24" fillId="4" borderId="3" xfId="0" applyNumberFormat="1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2" fontId="24" fillId="3" borderId="5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2" fontId="24" fillId="4" borderId="4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4" fillId="6" borderId="9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3" fontId="24" fillId="5" borderId="9" xfId="0" applyNumberFormat="1" applyFont="1" applyFill="1" applyBorder="1" applyAlignment="1">
      <alignment horizontal="center"/>
    </xf>
    <xf numFmtId="3" fontId="24" fillId="16" borderId="9" xfId="0" applyNumberFormat="1" applyFont="1" applyFill="1" applyBorder="1" applyAlignment="1">
      <alignment horizontal="center"/>
    </xf>
    <xf numFmtId="2" fontId="24" fillId="5" borderId="9" xfId="0" applyNumberFormat="1" applyFont="1" applyFill="1" applyBorder="1" applyAlignment="1">
      <alignment horizontal="center"/>
    </xf>
    <xf numFmtId="0" fontId="41" fillId="0" borderId="0" xfId="3" applyFont="1"/>
    <xf numFmtId="0" fontId="41" fillId="0" borderId="0" xfId="4" applyFont="1"/>
    <xf numFmtId="0" fontId="41" fillId="0" borderId="0" xfId="5" applyFont="1"/>
    <xf numFmtId="0" fontId="43" fillId="2" borderId="9" xfId="0" applyFont="1" applyFill="1" applyBorder="1" applyAlignment="1">
      <alignment horizontal="center"/>
    </xf>
    <xf numFmtId="3" fontId="43" fillId="2" borderId="9" xfId="0" applyNumberFormat="1" applyFont="1" applyFill="1" applyBorder="1" applyAlignment="1">
      <alignment horizontal="center"/>
    </xf>
    <xf numFmtId="2" fontId="43" fillId="2" borderId="9" xfId="0" applyNumberFormat="1" applyFont="1" applyFill="1" applyBorder="1" applyAlignment="1">
      <alignment horizontal="center"/>
    </xf>
    <xf numFmtId="1" fontId="29" fillId="5" borderId="9" xfId="0" applyNumberFormat="1" applyFont="1" applyFill="1" applyBorder="1" applyAlignment="1">
      <alignment horizontal="center"/>
    </xf>
    <xf numFmtId="189" fontId="29" fillId="0" borderId="0" xfId="0" applyNumberFormat="1" applyFont="1"/>
    <xf numFmtId="189" fontId="25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39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21" fillId="3" borderId="19" xfId="0" applyFont="1" applyFill="1" applyBorder="1"/>
    <xf numFmtId="0" fontId="21" fillId="3" borderId="14" xfId="0" applyFont="1" applyFill="1" applyBorder="1"/>
    <xf numFmtId="0" fontId="39" fillId="3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9" xfId="0" applyFont="1" applyBorder="1"/>
    <xf numFmtId="0" fontId="40" fillId="3" borderId="9" xfId="0" applyFont="1" applyFill="1" applyBorder="1" applyAlignment="1">
      <alignment horizontal="center"/>
    </xf>
    <xf numFmtId="3" fontId="39" fillId="6" borderId="9" xfId="0" applyNumberFormat="1" applyFont="1" applyFill="1" applyBorder="1" applyAlignment="1">
      <alignment horizontal="center"/>
    </xf>
    <xf numFmtId="0" fontId="45" fillId="0" borderId="0" xfId="0" applyFont="1"/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center"/>
    </xf>
    <xf numFmtId="189" fontId="21" fillId="0" borderId="0" xfId="0" applyNumberFormat="1" applyFont="1"/>
    <xf numFmtId="189" fontId="24" fillId="0" borderId="0" xfId="0" applyNumberFormat="1" applyFont="1"/>
    <xf numFmtId="189" fontId="21" fillId="0" borderId="0" xfId="0" applyNumberFormat="1" applyFont="1" applyAlignment="1">
      <alignment horizontal="center"/>
    </xf>
    <xf numFmtId="189" fontId="24" fillId="0" borderId="0" xfId="0" applyNumberFormat="1" applyFont="1" applyBorder="1" applyAlignment="1">
      <alignment horizontal="center"/>
    </xf>
    <xf numFmtId="189" fontId="43" fillId="0" borderId="0" xfId="0" applyNumberFormat="1" applyFont="1"/>
    <xf numFmtId="189" fontId="24" fillId="5" borderId="9" xfId="0" applyNumberFormat="1" applyFont="1" applyFill="1" applyBorder="1" applyAlignment="1">
      <alignment horizontal="center"/>
    </xf>
    <xf numFmtId="189" fontId="40" fillId="5" borderId="9" xfId="0" applyNumberFormat="1" applyFont="1" applyFill="1" applyBorder="1" applyAlignment="1">
      <alignment horizontal="center"/>
    </xf>
    <xf numFmtId="1" fontId="24" fillId="5" borderId="9" xfId="0" applyNumberFormat="1" applyFont="1" applyFill="1" applyBorder="1" applyAlignment="1">
      <alignment horizontal="center"/>
    </xf>
    <xf numFmtId="1" fontId="24" fillId="5" borderId="18" xfId="0" applyNumberFormat="1" applyFont="1" applyFill="1" applyBorder="1" applyAlignment="1">
      <alignment horizontal="center"/>
    </xf>
    <xf numFmtId="49" fontId="24" fillId="10" borderId="9" xfId="0" applyNumberFormat="1" applyFont="1" applyFill="1" applyBorder="1" applyAlignment="1">
      <alignment horizontal="center"/>
    </xf>
    <xf numFmtId="3" fontId="39" fillId="7" borderId="9" xfId="0" applyNumberFormat="1" applyFont="1" applyFill="1" applyBorder="1" applyAlignment="1">
      <alignment horizontal="center"/>
    </xf>
    <xf numFmtId="1" fontId="24" fillId="9" borderId="9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24" fillId="10" borderId="9" xfId="0" applyNumberFormat="1" applyFont="1" applyFill="1" applyBorder="1" applyAlignment="1">
      <alignment horizontal="center"/>
    </xf>
    <xf numFmtId="1" fontId="24" fillId="10" borderId="18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24" fillId="0" borderId="9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" fontId="23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89" fontId="39" fillId="6" borderId="9" xfId="0" applyNumberFormat="1" applyFont="1" applyFill="1" applyBorder="1" applyAlignment="1">
      <alignment horizontal="center"/>
    </xf>
    <xf numFmtId="1" fontId="39" fillId="6" borderId="9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89" fontId="39" fillId="0" borderId="0" xfId="0" applyNumberFormat="1" applyFont="1" applyAlignment="1">
      <alignment horizontal="center"/>
    </xf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0" fontId="22" fillId="0" borderId="29" xfId="7" applyFont="1" applyFill="1" applyBorder="1" applyAlignment="1">
      <alignment horizontal="right" vertical="center" wrapText="1"/>
    </xf>
    <xf numFmtId="0" fontId="22" fillId="0" borderId="0" xfId="7" applyFont="1"/>
    <xf numFmtId="0" fontId="22" fillId="0" borderId="0" xfId="8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9" borderId="0" xfId="0" applyFont="1" applyFill="1"/>
    <xf numFmtId="0" fontId="48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7" fillId="9" borderId="0" xfId="0" applyFont="1" applyFill="1"/>
    <xf numFmtId="0" fontId="47" fillId="0" borderId="0" xfId="0" applyFont="1" applyFill="1"/>
    <xf numFmtId="0" fontId="49" fillId="15" borderId="2" xfId="0" applyFont="1" applyFill="1" applyBorder="1" applyAlignment="1">
      <alignment horizontal="center"/>
    </xf>
    <xf numFmtId="189" fontId="29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189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189" fontId="51" fillId="2" borderId="1" xfId="0" applyNumberFormat="1" applyFont="1" applyFill="1" applyBorder="1" applyAlignment="1">
      <alignment horizontal="center"/>
    </xf>
    <xf numFmtId="49" fontId="51" fillId="2" borderId="1" xfId="0" applyNumberFormat="1" applyFont="1" applyFill="1" applyBorder="1" applyAlignment="1">
      <alignment horizontal="center"/>
    </xf>
    <xf numFmtId="189" fontId="25" fillId="2" borderId="1" xfId="0" applyNumberFormat="1" applyFont="1" applyFill="1" applyBorder="1" applyAlignment="1">
      <alignment horizontal="center"/>
    </xf>
    <xf numFmtId="189" fontId="51" fillId="2" borderId="2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189" fontId="25" fillId="2" borderId="2" xfId="0" applyNumberFormat="1" applyFont="1" applyFill="1" applyBorder="1" applyAlignment="1">
      <alignment horizontal="center"/>
    </xf>
    <xf numFmtId="189" fontId="29" fillId="0" borderId="11" xfId="0" applyNumberFormat="1" applyFont="1" applyBorder="1" applyAlignment="1">
      <alignment horizontal="left"/>
    </xf>
    <xf numFmtId="49" fontId="29" fillId="3" borderId="9" xfId="0" applyNumberFormat="1" applyFont="1" applyFill="1" applyBorder="1" applyAlignment="1">
      <alignment horizontal="center"/>
    </xf>
    <xf numFmtId="0" fontId="30" fillId="12" borderId="9" xfId="17" applyFont="1" applyFill="1" applyBorder="1" applyAlignment="1">
      <alignment horizontal="center" wrapText="1"/>
    </xf>
    <xf numFmtId="3" fontId="29" fillId="3" borderId="9" xfId="0" applyNumberFormat="1" applyFont="1" applyFill="1" applyBorder="1" applyAlignment="1">
      <alignment horizontal="center"/>
    </xf>
    <xf numFmtId="3" fontId="19" fillId="0" borderId="0" xfId="0" applyNumberFormat="1" applyFont="1"/>
    <xf numFmtId="3" fontId="29" fillId="0" borderId="11" xfId="0" applyNumberFormat="1" applyFont="1" applyBorder="1" applyAlignment="1">
      <alignment horizontal="left"/>
    </xf>
    <xf numFmtId="49" fontId="29" fillId="4" borderId="9" xfId="0" applyNumberFormat="1" applyFont="1" applyFill="1" applyBorder="1" applyAlignment="1">
      <alignment horizontal="center"/>
    </xf>
    <xf numFmtId="3" fontId="29" fillId="4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/>
    </xf>
    <xf numFmtId="1" fontId="31" fillId="8" borderId="9" xfId="0" applyNumberFormat="1" applyFont="1" applyFill="1" applyBorder="1" applyAlignment="1">
      <alignment horizontal="center"/>
    </xf>
    <xf numFmtId="49" fontId="29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49" fontId="2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189" fontId="29" fillId="0" borderId="1" xfId="0" applyNumberFormat="1" applyFont="1" applyBorder="1" applyAlignment="1">
      <alignment horizontal="left"/>
    </xf>
    <xf numFmtId="49" fontId="29" fillId="0" borderId="14" xfId="0" applyNumberFormat="1" applyFont="1" applyFill="1" applyBorder="1" applyAlignment="1">
      <alignment horizontal="center"/>
    </xf>
    <xf numFmtId="3" fontId="32" fillId="0" borderId="9" xfId="0" applyNumberFormat="1" applyFont="1" applyFill="1" applyBorder="1" applyAlignment="1">
      <alignment horizontal="center"/>
    </xf>
    <xf numFmtId="0" fontId="30" fillId="12" borderId="9" xfId="18" applyFont="1" applyFill="1" applyBorder="1" applyAlignment="1">
      <alignment horizontal="center" wrapText="1"/>
    </xf>
    <xf numFmtId="1" fontId="29" fillId="4" borderId="9" xfId="0" applyNumberFormat="1" applyFont="1" applyFill="1" applyBorder="1" applyAlignment="1">
      <alignment horizontal="center"/>
    </xf>
    <xf numFmtId="189" fontId="29" fillId="0" borderId="2" xfId="0" applyNumberFormat="1" applyFont="1" applyBorder="1" applyAlignment="1">
      <alignment horizontal="left"/>
    </xf>
    <xf numFmtId="1" fontId="29" fillId="3" borderId="9" xfId="0" applyNumberFormat="1" applyFont="1" applyFill="1" applyBorder="1" applyAlignment="1">
      <alignment horizontal="center"/>
    </xf>
    <xf numFmtId="0" fontId="30" fillId="12" borderId="9" xfId="20" applyFont="1" applyFill="1" applyBorder="1" applyAlignment="1">
      <alignment horizontal="center" wrapText="1"/>
    </xf>
    <xf numFmtId="0" fontId="30" fillId="12" borderId="9" xfId="21" applyFont="1" applyFill="1" applyBorder="1" applyAlignment="1">
      <alignment horizontal="center" wrapText="1"/>
    </xf>
    <xf numFmtId="189" fontId="29" fillId="0" borderId="1" xfId="0" applyNumberFormat="1" applyFont="1" applyFill="1" applyBorder="1" applyAlignment="1">
      <alignment horizontal="left"/>
    </xf>
    <xf numFmtId="0" fontId="30" fillId="12" borderId="9" xfId="19" applyFont="1" applyFill="1" applyBorder="1" applyAlignment="1">
      <alignment horizontal="center" wrapText="1"/>
    </xf>
    <xf numFmtId="189" fontId="29" fillId="0" borderId="11" xfId="0" applyNumberFormat="1" applyFont="1" applyFill="1" applyBorder="1" applyAlignment="1">
      <alignment horizontal="left"/>
    </xf>
    <xf numFmtId="189" fontId="29" fillId="0" borderId="2" xfId="0" applyNumberFormat="1" applyFont="1" applyFill="1" applyBorder="1" applyAlignment="1">
      <alignment horizontal="left"/>
    </xf>
    <xf numFmtId="0" fontId="30" fillId="12" borderId="9" xfId="22" applyFont="1" applyFill="1" applyBorder="1" applyAlignment="1">
      <alignment horizontal="center" wrapText="1"/>
    </xf>
    <xf numFmtId="0" fontId="30" fillId="12" borderId="9" xfId="23" applyFont="1" applyFill="1" applyBorder="1" applyAlignment="1">
      <alignment horizontal="center" wrapText="1"/>
    </xf>
    <xf numFmtId="0" fontId="30" fillId="12" borderId="9" xfId="24" applyFont="1" applyFill="1" applyBorder="1" applyAlignment="1">
      <alignment horizontal="center" wrapText="1"/>
    </xf>
    <xf numFmtId="0" fontId="30" fillId="12" borderId="9" xfId="25" applyFont="1" applyFill="1" applyBorder="1" applyAlignment="1">
      <alignment horizontal="center" wrapText="1"/>
    </xf>
    <xf numFmtId="0" fontId="30" fillId="12" borderId="9" xfId="26" applyFont="1" applyFill="1" applyBorder="1" applyAlignment="1">
      <alignment horizontal="center" wrapText="1"/>
    </xf>
    <xf numFmtId="0" fontId="30" fillId="12" borderId="9" xfId="27" applyFont="1" applyFill="1" applyBorder="1" applyAlignment="1">
      <alignment horizontal="center" wrapText="1"/>
    </xf>
    <xf numFmtId="0" fontId="30" fillId="12" borderId="9" xfId="28" applyFont="1" applyFill="1" applyBorder="1" applyAlignment="1">
      <alignment horizontal="center" wrapText="1"/>
    </xf>
    <xf numFmtId="0" fontId="30" fillId="12" borderId="9" xfId="29" applyFont="1" applyFill="1" applyBorder="1" applyAlignment="1">
      <alignment horizontal="center" wrapText="1"/>
    </xf>
    <xf numFmtId="0" fontId="30" fillId="12" borderId="9" xfId="30" applyFont="1" applyFill="1" applyBorder="1" applyAlignment="1">
      <alignment horizontal="center" wrapText="1"/>
    </xf>
    <xf numFmtId="0" fontId="30" fillId="12" borderId="9" xfId="31" applyFont="1" applyFill="1" applyBorder="1" applyAlignment="1">
      <alignment horizontal="center" wrapText="1"/>
    </xf>
    <xf numFmtId="0" fontId="30" fillId="12" borderId="9" xfId="32" applyFont="1" applyFill="1" applyBorder="1" applyAlignment="1">
      <alignment horizontal="center" wrapText="1"/>
    </xf>
    <xf numFmtId="0" fontId="30" fillId="12" borderId="9" xfId="33" applyFont="1" applyFill="1" applyBorder="1" applyAlignment="1">
      <alignment horizontal="center" wrapText="1"/>
    </xf>
    <xf numFmtId="0" fontId="30" fillId="12" borderId="9" xfId="34" applyFont="1" applyFill="1" applyBorder="1" applyAlignment="1">
      <alignment horizontal="center" wrapText="1"/>
    </xf>
    <xf numFmtId="1" fontId="32" fillId="6" borderId="7" xfId="0" applyNumberFormat="1" applyFont="1" applyFill="1" applyBorder="1" applyAlignment="1">
      <alignment horizontal="center"/>
    </xf>
    <xf numFmtId="0" fontId="30" fillId="12" borderId="9" xfId="35" applyFont="1" applyFill="1" applyBorder="1" applyAlignment="1">
      <alignment horizontal="center" wrapText="1"/>
    </xf>
    <xf numFmtId="0" fontId="30" fillId="12" borderId="9" xfId="36" applyFont="1" applyFill="1" applyBorder="1" applyAlignment="1">
      <alignment horizontal="center" wrapText="1"/>
    </xf>
    <xf numFmtId="0" fontId="30" fillId="12" borderId="9" xfId="37" applyFont="1" applyFill="1" applyBorder="1" applyAlignment="1">
      <alignment horizontal="center" wrapText="1"/>
    </xf>
    <xf numFmtId="187" fontId="19" fillId="0" borderId="0" xfId="0" applyNumberFormat="1" applyFont="1"/>
    <xf numFmtId="49" fontId="19" fillId="0" borderId="0" xfId="0" applyNumberFormat="1" applyFont="1"/>
    <xf numFmtId="1" fontId="25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right"/>
    </xf>
    <xf numFmtId="3" fontId="29" fillId="18" borderId="9" xfId="0" applyNumberFormat="1" applyFont="1" applyFill="1" applyBorder="1" applyAlignment="1">
      <alignment horizontal="center"/>
    </xf>
    <xf numFmtId="3" fontId="29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1" fillId="0" borderId="9" xfId="0" applyFont="1" applyBorder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" fontId="24" fillId="9" borderId="9" xfId="4" applyNumberFormat="1" applyFont="1" applyFill="1" applyBorder="1" applyAlignment="1">
      <alignment horizontal="center"/>
    </xf>
    <xf numFmtId="1" fontId="72" fillId="9" borderId="9" xfId="135" applyNumberFormat="1" applyFont="1" applyFill="1" applyBorder="1" applyAlignment="1">
      <alignment horizontal="center"/>
    </xf>
    <xf numFmtId="1" fontId="73" fillId="12" borderId="9" xfId="0" applyNumberFormat="1" applyFont="1" applyFill="1" applyBorder="1" applyAlignment="1">
      <alignment horizontal="center"/>
    </xf>
    <xf numFmtId="1" fontId="74" fillId="12" borderId="9" xfId="0" applyNumberFormat="1" applyFont="1" applyFill="1" applyBorder="1" applyAlignment="1">
      <alignment horizontal="center"/>
    </xf>
    <xf numFmtId="1" fontId="74" fillId="12" borderId="18" xfId="0" applyNumberFormat="1" applyFont="1" applyFill="1" applyBorder="1" applyAlignment="1">
      <alignment horizontal="center"/>
    </xf>
    <xf numFmtId="0" fontId="75" fillId="6" borderId="9" xfId="16" applyFont="1" applyFill="1" applyBorder="1" applyAlignment="1">
      <alignment horizontal="center"/>
    </xf>
    <xf numFmtId="0" fontId="75" fillId="6" borderId="18" xfId="16" applyFont="1" applyFill="1" applyBorder="1" applyAlignment="1">
      <alignment horizontal="center"/>
    </xf>
    <xf numFmtId="2" fontId="21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6" fillId="52" borderId="46" xfId="0" applyFont="1" applyFill="1" applyBorder="1" applyAlignment="1">
      <alignment horizontal="left"/>
    </xf>
    <xf numFmtId="0" fontId="76" fillId="52" borderId="46" xfId="0" applyNumberFormat="1" applyFont="1" applyFill="1" applyBorder="1"/>
    <xf numFmtId="0" fontId="77" fillId="0" borderId="0" xfId="0" applyFont="1"/>
    <xf numFmtId="189" fontId="43" fillId="9" borderId="9" xfId="0" applyNumberFormat="1" applyFont="1" applyFill="1" applyBorder="1" applyAlignment="1">
      <alignment horizontal="center"/>
    </xf>
    <xf numFmtId="189" fontId="43" fillId="1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39" fillId="0" borderId="0" xfId="0" applyFont="1" applyAlignment="1">
      <alignment horizontal="center"/>
    </xf>
    <xf numFmtId="0" fontId="78" fillId="0" borderId="46" xfId="0" applyFont="1" applyFill="1" applyBorder="1" applyAlignment="1">
      <alignment horizontal="left"/>
    </xf>
    <xf numFmtId="0" fontId="78" fillId="0" borderId="46" xfId="0" applyNumberFormat="1" applyFont="1" applyFill="1" applyBorder="1"/>
    <xf numFmtId="0" fontId="79" fillId="53" borderId="0" xfId="0" applyFont="1" applyFill="1"/>
    <xf numFmtId="0" fontId="17" fillId="18" borderId="9" xfId="14" applyFont="1" applyFill="1" applyBorder="1"/>
    <xf numFmtId="0" fontId="17" fillId="54" borderId="9" xfId="14" applyFont="1" applyFill="1" applyBorder="1"/>
    <xf numFmtId="0" fontId="17" fillId="55" borderId="9" xfId="14" applyFont="1" applyFill="1" applyBorder="1"/>
    <xf numFmtId="0" fontId="20" fillId="18" borderId="9" xfId="14" applyFont="1" applyFill="1" applyBorder="1"/>
    <xf numFmtId="0" fontId="21" fillId="0" borderId="20" xfId="0" applyFont="1" applyBorder="1" applyAlignment="1"/>
    <xf numFmtId="1" fontId="21" fillId="0" borderId="7" xfId="0" applyNumberFormat="1" applyFont="1" applyFill="1" applyBorder="1" applyAlignment="1"/>
    <xf numFmtId="1" fontId="21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1" fillId="0" borderId="7" xfId="0" applyFont="1" applyBorder="1" applyAlignment="1"/>
    <xf numFmtId="189" fontId="25" fillId="0" borderId="0" xfId="0" applyNumberFormat="1" applyFont="1" applyAlignment="1">
      <alignment horizontal="center"/>
    </xf>
    <xf numFmtId="189" fontId="32" fillId="0" borderId="0" xfId="0" applyNumberFormat="1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/>
    </xf>
    <xf numFmtId="43" fontId="21" fillId="0" borderId="18" xfId="1" applyFont="1" applyBorder="1" applyAlignment="1">
      <alignment horizontal="center"/>
    </xf>
    <xf numFmtId="43" fontId="21" fillId="0" borderId="19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9" fillId="13" borderId="0" xfId="0" applyFont="1" applyFill="1" applyAlignment="1">
      <alignment horizontal="left"/>
    </xf>
    <xf numFmtId="3" fontId="7" fillId="5" borderId="18" xfId="0" applyNumberFormat="1" applyFont="1" applyFill="1" applyBorder="1" applyAlignment="1">
      <alignment horizontal="center"/>
    </xf>
    <xf numFmtId="3" fontId="7" fillId="5" borderId="14" xfId="0" applyNumberFormat="1" applyFont="1" applyFill="1" applyBorder="1" applyAlignment="1">
      <alignment horizontal="center"/>
    </xf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4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4" fillId="0" borderId="32" xfId="0" applyFont="1" applyBorder="1"/>
    <xf numFmtId="0" fontId="24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4" fillId="16" borderId="24" xfId="0" applyFont="1" applyFill="1" applyBorder="1"/>
    <xf numFmtId="0" fontId="24" fillId="16" borderId="25" xfId="0" applyFont="1" applyFill="1" applyBorder="1"/>
    <xf numFmtId="0" fontId="24" fillId="16" borderId="26" xfId="0" applyFont="1" applyFill="1" applyBorder="1"/>
    <xf numFmtId="0" fontId="24" fillId="16" borderId="30" xfId="0" applyFont="1" applyFill="1" applyBorder="1"/>
    <xf numFmtId="0" fontId="24" fillId="16" borderId="31" xfId="0" applyFont="1" applyFill="1" applyBorder="1"/>
    <xf numFmtId="0" fontId="24" fillId="53" borderId="24" xfId="0" applyFont="1" applyFill="1" applyBorder="1"/>
    <xf numFmtId="0" fontId="24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0" xfId="0" applyFont="1"/>
    <xf numFmtId="0" fontId="84" fillId="0" borderId="0" xfId="0" applyFont="1"/>
    <xf numFmtId="0" fontId="84" fillId="16" borderId="0" xfId="0" applyFont="1" applyFill="1"/>
  </cellXfs>
  <cellStyles count="177">
    <cellStyle name="20% - ส่วนที่ถูกเน้น1" xfId="55" builtinId="3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1 6" xfId="137"/>
    <cellStyle name="20% - ส่วนที่ถูกเน้น1 7" xfId="150"/>
    <cellStyle name="20% - ส่วนที่ถูกเน้น1 8" xfId="164"/>
    <cellStyle name="20% - ส่วนที่ถูกเน้น2" xfId="59" builtinId="34" customBuiltin="1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2 6" xfId="139"/>
    <cellStyle name="20% - ส่วนที่ถูกเน้น2 7" xfId="152"/>
    <cellStyle name="20% - ส่วนที่ถูกเน้น2 8" xfId="166"/>
    <cellStyle name="20% - ส่วนที่ถูกเน้น3" xfId="63" builtinId="38" customBuiltin="1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3 6" xfId="141"/>
    <cellStyle name="20% - ส่วนที่ถูกเน้น3 7" xfId="154"/>
    <cellStyle name="20% - ส่วนที่ถูกเน้น3 8" xfId="168"/>
    <cellStyle name="20% - ส่วนที่ถูกเน้น4" xfId="67" builtinId="42" customBuiltin="1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4 6" xfId="143"/>
    <cellStyle name="20% - ส่วนที่ถูกเน้น4 7" xfId="156"/>
    <cellStyle name="20% - ส่วนที่ถูกเน้น4 8" xfId="170"/>
    <cellStyle name="20% - ส่วนที่ถูกเน้น5" xfId="71" builtinId="46" customBuiltin="1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5 6" xfId="145"/>
    <cellStyle name="20% - ส่วนที่ถูกเน้น5 7" xfId="158"/>
    <cellStyle name="20% - ส่วนที่ถูกเน้น5 8" xfId="172"/>
    <cellStyle name="20% - ส่วนที่ถูกเน้น6" xfId="75" builtinId="50" customBuiltin="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20% - ส่วนที่ถูกเน้น6 6" xfId="147"/>
    <cellStyle name="20% - ส่วนที่ถูกเน้น6 7" xfId="160"/>
    <cellStyle name="20% - ส่วนที่ถูกเน้น6 8" xfId="174"/>
    <cellStyle name="40% - ส่วนที่ถูกเน้น1" xfId="56" builtinId="3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1 6" xfId="138"/>
    <cellStyle name="40% - ส่วนที่ถูกเน้น1 7" xfId="151"/>
    <cellStyle name="40% - ส่วนที่ถูกเน้น1 8" xfId="165"/>
    <cellStyle name="40% - ส่วนที่ถูกเน้น2" xfId="60" builtinId="35" customBuiltin="1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2 6" xfId="140"/>
    <cellStyle name="40% - ส่วนที่ถูกเน้น2 7" xfId="153"/>
    <cellStyle name="40% - ส่วนที่ถูกเน้น2 8" xfId="167"/>
    <cellStyle name="40% - ส่วนที่ถูกเน้น3" xfId="64" builtinId="39" customBuiltin="1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3 6" xfId="142"/>
    <cellStyle name="40% - ส่วนที่ถูกเน้น3 7" xfId="155"/>
    <cellStyle name="40% - ส่วนที่ถูกเน้น3 8" xfId="169"/>
    <cellStyle name="40% - ส่วนที่ถูกเน้น4" xfId="68" builtinId="43" customBuiltin="1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4 6" xfId="144"/>
    <cellStyle name="40% - ส่วนที่ถูกเน้น4 7" xfId="157"/>
    <cellStyle name="40% - ส่วนที่ถูกเน้น4 8" xfId="171"/>
    <cellStyle name="40% - ส่วนที่ถูกเน้น5" xfId="72" builtinId="47" customBuiltin="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5 6" xfId="146"/>
    <cellStyle name="40% - ส่วนที่ถูกเน้น5 7" xfId="159"/>
    <cellStyle name="40% - ส่วนที่ถูกเน้น5 8" xfId="173"/>
    <cellStyle name="40% - ส่วนที่ถูกเน้น6" xfId="76" builtinId="51" customBuiltin="1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40% - ส่วนที่ถูกเน้น6 6" xfId="148"/>
    <cellStyle name="40% - ส่วนที่ถูกเน้น6 7" xfId="161"/>
    <cellStyle name="40% - ส่วนที่ถูกเน้น6 8" xfId="17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_1" xfId="176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17" xfId="16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มายเหตุ 8" xfId="136"/>
    <cellStyle name="หมายเหตุ 9" xfId="149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C0C0C0"/>
      <color rgb="FF00FFFF"/>
      <color rgb="FFFF33CC"/>
      <color rgb="FFFF00FF"/>
      <color rgb="FF2211FB"/>
      <color rgb="FF0000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33.621607486411264</c:v>
                </c:pt>
                <c:pt idx="1">
                  <c:v>48.444478086443112</c:v>
                </c:pt>
                <c:pt idx="2">
                  <c:v>103.03021749255501</c:v>
                </c:pt>
                <c:pt idx="3">
                  <c:v>39.44672783030272</c:v>
                </c:pt>
                <c:pt idx="4">
                  <c:v>13.057728216444904</c:v>
                </c:pt>
                <c:pt idx="5">
                  <c:v>5.1283955726030497</c:v>
                </c:pt>
              </c:numCache>
            </c:numRef>
          </c:val>
        </c:ser>
        <c:gapWidth val="66"/>
        <c:axId val="146159488"/>
        <c:axId val="146161024"/>
      </c:barChart>
      <c:catAx>
        <c:axId val="146159488"/>
        <c:scaling>
          <c:orientation val="minMax"/>
        </c:scaling>
        <c:axPos val="b"/>
        <c:tickLblPos val="nextTo"/>
        <c:crossAx val="146161024"/>
        <c:crosses val="autoZero"/>
        <c:auto val="1"/>
        <c:lblAlgn val="ctr"/>
        <c:lblOffset val="100"/>
      </c:catAx>
      <c:valAx>
        <c:axId val="1461610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6159488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21.499245189543888</c:v>
                </c:pt>
                <c:pt idx="1">
                  <c:v>19.262226162995123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276"/>
          <c:y val="0.39313466025081129"/>
          <c:w val="0.11163866421459218"/>
          <c:h val="0.16743438320210347"/>
        </c:manualLayout>
      </c:layout>
    </c:legend>
    <c:plotVisOnly val="1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2915E-2"/>
          <c:w val="0.89532357751509362"/>
          <c:h val="0.676081447713808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ทุ่งเขาหลวง</c:v>
                </c:pt>
                <c:pt idx="5">
                  <c:v>จตุรพักตรพิมาน</c:v>
                </c:pt>
                <c:pt idx="6">
                  <c:v>โพนทอง</c:v>
                </c:pt>
                <c:pt idx="7">
                  <c:v>โพนทราย</c:v>
                </c:pt>
                <c:pt idx="8">
                  <c:v>หนองฮี</c:v>
                </c:pt>
                <c:pt idx="9">
                  <c:v>เกษตรวิสัย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พนมไพร</c:v>
                </c:pt>
                <c:pt idx="13">
                  <c:v>อาจสามารถ</c:v>
                </c:pt>
                <c:pt idx="14">
                  <c:v>เสลภูมิ</c:v>
                </c:pt>
                <c:pt idx="15">
                  <c:v>จังหาร</c:v>
                </c:pt>
                <c:pt idx="16">
                  <c:v>ศรีสมเด็จ</c:v>
                </c:pt>
                <c:pt idx="17">
                  <c:v>ธวัชบุรี</c:v>
                </c:pt>
                <c:pt idx="18">
                  <c:v>ปทุมรัตต์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63.187350494215352</c:v>
                </c:pt>
                <c:pt idx="1">
                  <c:v>56.145806340157208</c:v>
                </c:pt>
                <c:pt idx="2">
                  <c:v>53.370196682298591</c:v>
                </c:pt>
                <c:pt idx="3">
                  <c:v>38.905459732849174</c:v>
                </c:pt>
                <c:pt idx="4">
                  <c:v>25.874336970115142</c:v>
                </c:pt>
                <c:pt idx="5">
                  <c:v>25.261775144939435</c:v>
                </c:pt>
                <c:pt idx="6">
                  <c:v>23.160157118505893</c:v>
                </c:pt>
                <c:pt idx="7">
                  <c:v>21.44542140253056</c:v>
                </c:pt>
                <c:pt idx="8">
                  <c:v>20.512820512820515</c:v>
                </c:pt>
                <c:pt idx="9">
                  <c:v>17.446812877800468</c:v>
                </c:pt>
                <c:pt idx="10">
                  <c:v>13.774104683195592</c:v>
                </c:pt>
                <c:pt idx="11">
                  <c:v>11.999646326213544</c:v>
                </c:pt>
                <c:pt idx="12">
                  <c:v>9.8433501139016233</c:v>
                </c:pt>
                <c:pt idx="13">
                  <c:v>8.1392351832006185</c:v>
                </c:pt>
                <c:pt idx="14">
                  <c:v>7.6128606592737329</c:v>
                </c:pt>
                <c:pt idx="15">
                  <c:v>6.6301272984441297</c:v>
                </c:pt>
                <c:pt idx="16">
                  <c:v>5.5606528206411436</c:v>
                </c:pt>
                <c:pt idx="17">
                  <c:v>4.4675432979404626</c:v>
                </c:pt>
                <c:pt idx="18">
                  <c:v>3.7268932617769828</c:v>
                </c:pt>
                <c:pt idx="19">
                  <c:v>3.6543029417138682</c:v>
                </c:pt>
              </c:numCache>
            </c:numRef>
          </c:val>
        </c:ser>
        <c:gapWidth val="28"/>
        <c:axId val="146372864"/>
        <c:axId val="146391040"/>
      </c:barChart>
      <c:catAx>
        <c:axId val="146372864"/>
        <c:scaling>
          <c:orientation val="minMax"/>
        </c:scaling>
        <c:axPos val="b"/>
        <c:tickLblPos val="nextTo"/>
        <c:crossAx val="146391040"/>
        <c:crosses val="autoZero"/>
        <c:auto val="1"/>
        <c:lblAlgn val="ctr"/>
        <c:lblOffset val="100"/>
      </c:catAx>
      <c:valAx>
        <c:axId val="146391040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46372864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778E-2"/>
          <c:y val="9.558587513391845E-3"/>
          <c:w val="0.62361154855643064"/>
          <c:h val="0.99044141248661643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21.499245189543888</c:v>
                </c:pt>
                <c:pt idx="1">
                  <c:v>19.262226162995123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6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33.621607486411264</c:v>
                </c:pt>
                <c:pt idx="1">
                  <c:v>48.444478086443112</c:v>
                </c:pt>
                <c:pt idx="2">
                  <c:v>103.03021749255501</c:v>
                </c:pt>
                <c:pt idx="3">
                  <c:v>39.44672783030272</c:v>
                </c:pt>
                <c:pt idx="4">
                  <c:v>13.057728216444904</c:v>
                </c:pt>
                <c:pt idx="5">
                  <c:v>5.1283955726030497</c:v>
                </c:pt>
              </c:numCache>
            </c:numRef>
          </c:val>
        </c:ser>
        <c:gapWidth val="69"/>
        <c:axId val="146671488"/>
        <c:axId val="146834944"/>
      </c:barChart>
      <c:catAx>
        <c:axId val="146671488"/>
        <c:scaling>
          <c:orientation val="minMax"/>
        </c:scaling>
        <c:axPos val="b"/>
        <c:tickLblPos val="nextTo"/>
        <c:crossAx val="146834944"/>
        <c:crosses val="autoZero"/>
        <c:auto val="1"/>
        <c:lblAlgn val="ctr"/>
        <c:lblOffset val="100"/>
      </c:catAx>
      <c:valAx>
        <c:axId val="14683494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667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w22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เสลภูมิ</c:v>
                </c:pt>
                <c:pt idx="1">
                  <c:v>เกษตรวิสัย</c:v>
                </c:pt>
                <c:pt idx="2">
                  <c:v>พนมไพร</c:v>
                </c:pt>
                <c:pt idx="3">
                  <c:v>หนองพอก</c:v>
                </c:pt>
                <c:pt idx="4">
                  <c:v>อาจสามารถ</c:v>
                </c:pt>
                <c:pt idx="5">
                  <c:v>หนองฮี</c:v>
                </c:pt>
                <c:pt idx="6">
                  <c:v>ทุ่งเขาหลวง</c:v>
                </c:pt>
                <c:pt idx="7">
                  <c:v>เมือง</c:v>
                </c:pt>
                <c:pt idx="8">
                  <c:v>ปทุมรัตต์</c:v>
                </c:pt>
                <c:pt idx="9">
                  <c:v>จตุรพักตรพิมาน</c:v>
                </c:pt>
                <c:pt idx="10">
                  <c:v>ธวัชบุรี</c:v>
                </c:pt>
                <c:pt idx="11">
                  <c:v>โพนทอง</c:v>
                </c:pt>
                <c:pt idx="12">
                  <c:v>โพธิ์ชัย</c:v>
                </c:pt>
                <c:pt idx="13">
                  <c:v>สุวรรณภูมิ</c:v>
                </c:pt>
                <c:pt idx="14">
                  <c:v>เมืองสรวง</c:v>
                </c:pt>
                <c:pt idx="15">
                  <c:v>โพนทราย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w23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เสลภูมิ</c:v>
                </c:pt>
                <c:pt idx="1">
                  <c:v>เกษตรวิสัย</c:v>
                </c:pt>
                <c:pt idx="2">
                  <c:v>พนมไพร</c:v>
                </c:pt>
                <c:pt idx="3">
                  <c:v>หนองพอก</c:v>
                </c:pt>
                <c:pt idx="4">
                  <c:v>อาจสามารถ</c:v>
                </c:pt>
                <c:pt idx="5">
                  <c:v>หนองฮี</c:v>
                </c:pt>
                <c:pt idx="6">
                  <c:v>ทุ่งเขาหลวง</c:v>
                </c:pt>
                <c:pt idx="7">
                  <c:v>เมือง</c:v>
                </c:pt>
                <c:pt idx="8">
                  <c:v>ปทุมรัตต์</c:v>
                </c:pt>
                <c:pt idx="9">
                  <c:v>จตุรพักตรพิมาน</c:v>
                </c:pt>
                <c:pt idx="10">
                  <c:v>ธวัชบุรี</c:v>
                </c:pt>
                <c:pt idx="11">
                  <c:v>โพนทอง</c:v>
                </c:pt>
                <c:pt idx="12">
                  <c:v>โพธิ์ชัย</c:v>
                </c:pt>
                <c:pt idx="13">
                  <c:v>สุวรรณภูมิ</c:v>
                </c:pt>
                <c:pt idx="14">
                  <c:v>เมืองสรวง</c:v>
                </c:pt>
                <c:pt idx="15">
                  <c:v>โพนทราย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46836864"/>
        <c:axId val="146785408"/>
      </c:barChart>
      <c:catAx>
        <c:axId val="146836864"/>
        <c:scaling>
          <c:orientation val="minMax"/>
        </c:scaling>
        <c:axPos val="b"/>
        <c:tickLblPos val="nextTo"/>
        <c:crossAx val="146785408"/>
        <c:crosses val="autoZero"/>
        <c:auto val="1"/>
        <c:lblAlgn val="ctr"/>
        <c:lblOffset val="100"/>
      </c:catAx>
      <c:valAx>
        <c:axId val="1467854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68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519"/>
          <c:y val="0.11111230245155526"/>
          <c:w val="0.15786935949541347"/>
          <c:h val="0.19337823197632453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999"/>
          <c:h val="0.74231903137578981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46802176"/>
        <c:axId val="14684057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OnePage'!$D$75:$Y$75</c:f>
              <c:numCache>
                <c:formatCode>0</c:formatCode>
                <c:ptCount val="2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12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46802176"/>
        <c:axId val="146840576"/>
      </c:lineChart>
      <c:catAx>
        <c:axId val="146802176"/>
        <c:scaling>
          <c:orientation val="minMax"/>
        </c:scaling>
        <c:axPos val="b"/>
        <c:numFmt formatCode="General" sourceLinked="1"/>
        <c:tickLblPos val="nextTo"/>
        <c:crossAx val="146840576"/>
        <c:crosses val="autoZero"/>
        <c:auto val="1"/>
        <c:lblAlgn val="ctr"/>
        <c:lblOffset val="100"/>
      </c:catAx>
      <c:valAx>
        <c:axId val="1468405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680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114"/>
          <c:y val="6.5715348811004298E-2"/>
          <c:w val="0.14240654322640472"/>
          <c:h val="0.21845125647069893"/>
        </c:manualLayout>
      </c:layout>
    </c:legend>
    <c:plotVisOnly val="1"/>
    <c:dispBlanksAs val="zero"/>
  </c:chart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31.060606060606062</c:v>
                </c:pt>
                <c:pt idx="1">
                  <c:v>68.939393939393938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72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งานบ้าน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41.666666666666664</c:v>
                </c:pt>
                <c:pt idx="1">
                  <c:v>30.681818181818183</c:v>
                </c:pt>
                <c:pt idx="2">
                  <c:v>10.606060606060606</c:v>
                </c:pt>
                <c:pt idx="3">
                  <c:v>6.8181818181818183</c:v>
                </c:pt>
                <c:pt idx="4">
                  <c:v>3.7878787878787881</c:v>
                </c:pt>
                <c:pt idx="5">
                  <c:v>3.4090909090909092</c:v>
                </c:pt>
                <c:pt idx="6">
                  <c:v>1.893939393939394</c:v>
                </c:pt>
                <c:pt idx="7">
                  <c:v>0.75757575757575757</c:v>
                </c:pt>
                <c:pt idx="8">
                  <c:v>0.37878787878787878</c:v>
                </c:pt>
              </c:numCache>
            </c:numRef>
          </c:val>
        </c:ser>
        <c:gapWidth val="68"/>
        <c:axId val="146968960"/>
        <c:axId val="146970496"/>
      </c:barChart>
      <c:catAx>
        <c:axId val="146968960"/>
        <c:scaling>
          <c:orientation val="minMax"/>
        </c:scaling>
        <c:axPos val="b"/>
        <c:tickLblPos val="nextTo"/>
        <c:crossAx val="146970496"/>
        <c:crosses val="autoZero"/>
        <c:auto val="1"/>
        <c:lblAlgn val="ctr"/>
        <c:lblOffset val="100"/>
      </c:catAx>
      <c:valAx>
        <c:axId val="146970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6968960"/>
        <c:crosses val="autoZero"/>
        <c:crossBetween val="between"/>
      </c:valAx>
    </c:plotArea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238125</xdr:colOff>
      <xdr:row>30</xdr:row>
      <xdr:rowOff>152400</xdr:rowOff>
    </xdr:to>
    <xdr:pic>
      <xdr:nvPicPr>
        <xdr:cNvPr id="4" name="รูปภาพ 3" descr="1718525575468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10250" cy="5810250"/>
        </a:xfrm>
        <a:prstGeom prst="rect">
          <a:avLst/>
        </a:prstGeom>
        <a:ln w="38100">
          <a:solidFill>
            <a:srgbClr val="FF33CC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0.55753</cdr:x>
      <cdr:y>0.05716</cdr:y>
    </cdr:from>
    <cdr:to>
      <cdr:x>0.89661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5307541" y="255528"/>
          <a:ext cx="3227917" cy="1077590"/>
          <a:chOff x="7087129" y="296333"/>
          <a:chExt cx="478998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087129" y="296333"/>
            <a:ext cx="478998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459.63512997685" createdVersion="1" refreshedVersion="3" recordCount="261">
  <cacheSource type="worksheet">
    <worksheetSource ref="A1:T262" sheet="Sheet2" r:id="rId2"/>
  </cacheSource>
  <cacheFields count="20">
    <cacheField name="E0" numFmtId="0">
      <sharedItems containsSemiMixedTypes="0" containsString="0" containsNumber="1" containsInteger="1" minValue="237" maxValue="1587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4"/>
        <s v="20"/>
        <s v="02"/>
        <s v="06"/>
        <s v="12"/>
        <s v="09"/>
        <s v="03"/>
        <s v="15"/>
        <s v="08"/>
        <s v="13"/>
        <s v="14"/>
        <s v="01"/>
        <s v="11"/>
        <s v="07"/>
        <s v="10"/>
        <s v="18"/>
        <s v="05"/>
        <s v="17"/>
        <s v="16"/>
        <s v="19"/>
      </sharedItems>
    </cacheField>
    <cacheField name="ชื่อหมู่บ้าน" numFmtId="0">
      <sharedItems count="147">
        <s v="ทรายมูล"/>
        <s v="กลางเมืองใหม่"/>
        <s v="ตากแดด"/>
        <s v="สะอาดสมบูรณ์"/>
        <s v="ยางเลิง"/>
        <s v="โนนศิริ"/>
        <s v="คำอุดม"/>
        <s v="คุ้มวัดเหนือ"/>
        <s v="คุ้มวัดสว่าง"/>
        <s v="กอก"/>
        <s v="หนองม้า"/>
        <s v="หนองเพียงขันธ์"/>
        <s v="กกบก"/>
        <s v="คุ้มหลังศาล"/>
        <s v="ยางด่อ"/>
        <s v="หนองพังคี"/>
        <s v="โปง"/>
        <s v="ป่ายาง"/>
        <s v="แมต"/>
        <s v="บูรพา"/>
        <s v="โนนสว่าง"/>
        <s v="โนนเพชร"/>
        <s v="สุขเกษม"/>
        <s v="โนนรัง"/>
        <s v="หนองฮี"/>
        <s v="คุ้มกลางเมืองใหม่"/>
        <s v="หนองเทิ่ง"/>
        <s v="บัวแดง"/>
        <s v="หนองพอก"/>
        <s v="ดอนยาง"/>
        <s v="หนองแข้พัฒนา"/>
        <s v="โนนสามัคคี"/>
        <s v="หนองบัวหลวงพัฒนา"/>
        <s v="หนองมะเหียะ"/>
        <s v="ดอนสังข์"/>
        <s v="มันเหลือง"/>
        <s v="มะหรี่"/>
        <s v="คุ้มขี้เหล็กเหนือ"/>
        <s v="หนองนาสร้าง"/>
        <s v="หนองข่า"/>
        <s v="หนองไผ่"/>
        <s v="หนองขุ่น"/>
        <s v="วนาทิพย์"/>
        <s v="ใหม่พัฒนา"/>
        <s v="หนองส้าว"/>
        <s v="กุดทรายดี"/>
        <s v="เกษตรวิสัย"/>
        <s v="โพนทอน"/>
        <s v="หัวช้าง"/>
        <s v="หนองแวง"/>
        <s v="ดงสว่าง"/>
        <s v="กาหลง"/>
        <s v="เกล็ดลิ่น"/>
        <s v="คำโพนสูง"/>
        <s v="ดอนโมง"/>
        <s v="ผือฮี"/>
        <s v="โคกก่อง"/>
        <s v="หัวโทนเหนือ"/>
        <s v="หนาด"/>
        <s v="ทุ่งทรายทอง"/>
        <s v="สิงห์โคก"/>
        <s v="ดอนหอ"/>
        <s v="โนนจาน"/>
        <s v="หนองแสง"/>
        <s v="หัวงัว"/>
        <s v="หนองเม็ก"/>
        <s v="ราษฎรสามัคคี"/>
        <s v="ปลาโด"/>
        <s v="ดงสวนผึ้ง"/>
        <s v="น้ำเที่ยง"/>
        <s v="ดอนแคน"/>
        <s v="โพนทราย"/>
        <s v="หนองทุ่งมน"/>
        <s v="จานใต้"/>
        <s v="ดงยาง"/>
        <s v="ภูเขาทอง"/>
        <s v="ยางเครือ"/>
        <s v="หนองแข้ดง"/>
        <s v="คำม่วงหวาน"/>
        <s v="หนองผือ"/>
        <s v="คุ้มเหนือ"/>
        <s v="หนองหญ้าม้า"/>
        <s v="อ้น"/>
        <s v="เกษตร(คุ้มใต้)"/>
        <s v="หนองผง"/>
        <s v="ดงแดง"/>
        <s v="หนองคูณ"/>
        <s v="โหรา"/>
        <s v="เหล่าสมบูรณ์"/>
        <s v="เกษตร(คุ้มป่าบาก)"/>
        <s v="ดอนชาด"/>
        <s v="หนองเต่า"/>
        <s v="โพธิ์ไทรทอง"/>
        <s v="ใหม่เจริญ"/>
        <s v="วังยาว"/>
        <s v="ศาลางาม"/>
        <s v="ใหม่สถานี"/>
        <s v="โนนสวรรค์พัฒนา"/>
        <s v="ท่างาม"/>
        <s v="โนนโพธิ์"/>
        <s v="ดอนพิมาน"/>
        <s v="โรงเรียนเมือง"/>
        <s v="คุ้มใต้"/>
        <s v="นาน้อย"/>
        <s v="คุ้มซ่ง"/>
        <s v="คุยผง"/>
        <s v="เปลือยน้อย"/>
        <s v="ดู่น้อย"/>
        <s v="มะกอก"/>
        <s v="มะอึ"/>
        <s v="แก่นทราย"/>
        <s v="โนนขมิ้น"/>
        <s v="ท่านคร"/>
        <s v="ดอนสุข"/>
        <s v="ท่าทรัพย์เจริญ"/>
        <s v="นากระตึบ"/>
        <s v="หนองงอม"/>
        <s v="สั้น"/>
        <s v="หนองหล่ม"/>
        <s v="ท่าสุพาน"/>
        <s v="เหล่าลิง"/>
        <s v="หนองหูลิง"/>
        <s v="บึงบูรพา"/>
        <s v="ตาแหลว"/>
        <s v="หมูม้น"/>
        <s v="ดงบัง"/>
        <s v="เล้าข้าว"/>
        <s v="โนนสว่างสามัคคี"/>
        <s v="โพธิ์งาม"/>
        <s v="ทุ่งนาหลวง"/>
        <s v="ยาง"/>
        <s v="ทุ่งประเสริฐ"/>
        <s v="ดงดิบ"/>
        <s v="เทพประสิทธิ์"/>
        <s v="น้ำเกลี้ยง"/>
        <s v="โพนพอุง"/>
        <s v="นาแพง"/>
        <s v="น้ำใส"/>
        <s v="สองพี่น้อง"/>
        <s v="สะอาด"/>
        <s v="หนองแวงควงเหนือ"/>
        <s v="หนองสระ"/>
        <s v="เชียงใหม่"/>
        <s v="บัวทอง"/>
        <s v="โนนแก้ว"/>
        <s v="ค้อ"/>
        <s v="ดงทรายงาม"/>
      </sharedItems>
    </cacheField>
    <cacheField name="ตำบล" numFmtId="0">
      <sharedItems count="85">
        <s v="ขวาว"/>
        <s v="สระคู"/>
        <s v="หัวโทน"/>
        <s v="สะอาดสมบูรณ์"/>
        <s v="ดอกไม้"/>
        <s v="โนนชัยศรี"/>
        <s v="บุ่งเลิศ"/>
        <s v="ดงแดง"/>
        <s v="หนองขุ่นใหญ่"/>
        <s v="เทอดไทย"/>
        <s v="หนองผือ"/>
        <s v="ภูเขาทอง"/>
        <s v="ช้างเผือก"/>
        <s v="สระนกแก้ว"/>
        <s v="โพนทราย"/>
        <s v="โนนรัง"/>
        <s v="หนองฮี"/>
        <s v="หนองแวง"/>
        <s v="บัวแดง"/>
        <s v="รอบเมือง"/>
        <s v="บึงงาม"/>
        <s v="นาอุดม"/>
        <s v="จำปาขัน"/>
        <s v="หน่อม"/>
        <s v="ภูเงิน"/>
        <s v="ห้วยหินลาด"/>
        <s v="เหนือเมือง"/>
        <s v="ขอนแก่น"/>
        <s v="เกษตรวิสัย"/>
        <s v="กกโพธิ์"/>
        <s v="ดงครั่งน้อย"/>
        <s v="หัวช้าง"/>
        <s v="ชานุวรรณ"/>
        <s v="ท่าหาดยาว"/>
        <s v="กลาง"/>
        <s v="ทุ่งหลวง"/>
        <s v="สิงห์โคก"/>
        <s v="น้ำอ้อม"/>
        <s v="จังหาร"/>
        <s v="เมยวดี"/>
        <s v="หนองพอก"/>
        <s v="น้ำคำ"/>
        <s v="นางาม"/>
        <s v="ดินดำ"/>
        <s v="ทุ่งเขาหลวง"/>
        <s v="ดู่น้อย"/>
        <s v="คำพอุง"/>
        <s v="น้ำใส"/>
        <s v="อีง่อง"/>
        <s v="เด่นราษฎร์"/>
        <s v="โหรา"/>
        <s v="ดงลาน"/>
        <s v="หนองใหญ่"/>
        <s v="หนองไผ่"/>
        <s v="บ้านฝาง"/>
        <s v="วังสามัคคี"/>
        <s v="สว่าง"/>
        <s v="โนนสวรรค์"/>
        <s v="ยางใหญ่"/>
        <s v="โพธิ์สัย"/>
        <s v="ในเมือง"/>
        <s v="นาใหญ่"/>
        <s v="พนมไพร"/>
        <s v="เหล่าหลวง"/>
        <s v="บ่อพันขัน"/>
        <s v="หนองหมื่นถ่า"/>
        <s v="มะอึ"/>
        <s v="เมืองหงส์"/>
        <s v="สาวแห"/>
        <s v="ท่าสีดา"/>
        <s v="ท่าม่วง"/>
        <s v="อาจสามารถ"/>
        <s v="เหล่า"/>
        <s v="กุดน้ำใส"/>
        <s v="ดู่"/>
        <s v="เชียงใหม่"/>
        <s v="หมูม้น"/>
        <s v="หินกอง"/>
        <s v="หนองทัพไทย"/>
        <s v="นาเมือง"/>
        <s v="โนนสว่าง"/>
        <s v="อัคคะคำ"/>
        <s v="สะอาด"/>
        <s v="หนองแวงควง"/>
        <s v="บัวคำ"/>
      </sharedItems>
    </cacheField>
    <cacheField name="อำเภอ" numFmtId="0">
      <sharedItems count="20">
        <s v="เสลภูมิ"/>
        <s v="สุวรรณภูมิ"/>
        <s v="เมือง"/>
        <s v="โพนทอง"/>
        <s v="เมยวดี"/>
        <s v="จตุรพักตรพิมาน"/>
        <s v="หนองพอก"/>
        <s v="ทุ่งเขาหลวง"/>
        <s v="เมืองสรวง"/>
        <s v="โพนทราย"/>
        <s v="หนองฮี"/>
        <s v="ปทุมรัตต์"/>
        <s v="อาจสามารถ"/>
        <s v="เกษตรวิสัย"/>
        <s v="พนมไพร"/>
        <s v="จังหาร"/>
        <s v="โพธิ์ชัย"/>
        <s v="ธวัชบุรี"/>
        <s v="ศรีสมเด็จ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6-15T00:00:00"/>
    </cacheField>
    <cacheField name="วันพบผป" numFmtId="14">
      <sharedItems containsSemiMixedTypes="0" containsNonDate="0" containsDate="1" containsString="0" minDate="2024-01-01T00:00:00" maxDate="2024-06-15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3" count="24">
        <n v="10"/>
        <n v="6"/>
        <n v="14"/>
        <n v="13"/>
        <n v="7"/>
        <n v="4"/>
        <n v="15"/>
        <n v="16"/>
        <n v="12"/>
        <n v="11"/>
        <n v="9"/>
        <n v="3"/>
        <n v="8"/>
        <n v="19"/>
        <n v="2"/>
        <n v="17"/>
        <n v="22"/>
        <n v="1"/>
        <n v="18"/>
        <n v="23"/>
        <n v="0"/>
        <n v="5"/>
        <n v="20"/>
        <n v="21"/>
      </sharedItems>
    </cacheField>
    <cacheField name="Wkdatesick" numFmtId="0">
      <sharedItems containsSemiMixedTypes="0" containsString="0" containsNumber="1" containsInteger="1" minValue="0" maxValue="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1">
  <r>
    <n v="6644"/>
    <s v="26.D.H.F."/>
    <s v="สุชญามาศ จันทร์มณี"/>
    <m/>
    <s v="หญิง"/>
    <n v="13"/>
    <n v="0"/>
    <s v="นักเรียน"/>
    <s v="154"/>
    <x v="0"/>
    <x v="0"/>
    <x v="0"/>
    <x v="0"/>
    <m/>
    <d v="2024-03-07T00:00:00"/>
    <d v="2024-03-09T00:00:00"/>
    <m/>
    <d v="2024-01-06T00:00:00"/>
    <x v="0"/>
    <n v="9"/>
  </r>
  <r>
    <n v="4850"/>
    <s v="26.D.H.F."/>
    <s v="นิติพงษ์ พิพัฒนมงคล"/>
    <m/>
    <s v="ชาย"/>
    <n v="28"/>
    <n v="5"/>
    <s v="ค้าขาย"/>
    <s v="198"/>
    <x v="1"/>
    <x v="1"/>
    <x v="1"/>
    <x v="1"/>
    <m/>
    <d v="2024-02-11T00:00:00"/>
    <d v="2024-02-14T00:00:00"/>
    <m/>
    <d v="2024-01-06T00:00:00"/>
    <x v="1"/>
    <n v="6"/>
  </r>
  <r>
    <n v="4849"/>
    <s v="26.D.H.F."/>
    <s v="ศุภาวัฒน์ บุญศรัทธา"/>
    <m/>
    <s v="ชาย"/>
    <n v="16"/>
    <n v="10"/>
    <s v="ไม่ทราบอาชีพ/ในปกครอง"/>
    <s v="248"/>
    <x v="2"/>
    <x v="2"/>
    <x v="2"/>
    <x v="1"/>
    <m/>
    <d v="2024-02-06T00:00:00"/>
    <d v="2024-02-13T00:00:00"/>
    <m/>
    <d v="2024-01-06T00:00:00"/>
    <x v="1"/>
    <n v="5"/>
  </r>
  <r>
    <n v="8544"/>
    <s v="26.D.H.F."/>
    <s v="คำปอย นามไพร"/>
    <m/>
    <s v="หญิง"/>
    <n v="76"/>
    <n v="4"/>
    <s v="ไม่ทราบอาชีพ/ในปกครอง"/>
    <s v="49/1"/>
    <x v="3"/>
    <x v="3"/>
    <x v="3"/>
    <x v="2"/>
    <m/>
    <d v="2024-04-06T00:00:00"/>
    <d v="2024-04-09T00:00:00"/>
    <m/>
    <d v="2024-01-06T00:00:00"/>
    <x v="2"/>
    <n v="14"/>
  </r>
  <r>
    <n v="4847"/>
    <s v="26.D.H.F."/>
    <s v="จักรินทร์ บุญกลาง"/>
    <m/>
    <s v="ชาย"/>
    <n v="20"/>
    <n v="4"/>
    <s v="รับจ้าง,กรรมกร"/>
    <s v="233"/>
    <x v="4"/>
    <x v="4"/>
    <x v="4"/>
    <x v="1"/>
    <m/>
    <d v="2024-02-11T00:00:00"/>
    <d v="2024-02-12T00:00:00"/>
    <m/>
    <d v="2024-01-06T00:00:00"/>
    <x v="1"/>
    <n v="6"/>
  </r>
  <r>
    <n v="8642"/>
    <s v="26.D.H.F."/>
    <s v="ศศิประภา แพทย์เจริญ"/>
    <m/>
    <s v="หญิง"/>
    <n v="14"/>
    <n v="6"/>
    <s v="นักเรียน"/>
    <s v="27"/>
    <x v="5"/>
    <x v="5"/>
    <x v="5"/>
    <x v="3"/>
    <m/>
    <d v="2024-04-02T00:00:00"/>
    <d v="2024-04-05T00:00:00"/>
    <m/>
    <d v="2024-01-06T00:00:00"/>
    <x v="3"/>
    <n v="13"/>
  </r>
  <r>
    <n v="4828"/>
    <s v="26.D.H.F."/>
    <s v="นุชิต ไชยแสง"/>
    <m/>
    <s v="ชาย"/>
    <n v="15"/>
    <n v="1"/>
    <s v="นักเรียน"/>
    <s v="77"/>
    <x v="0"/>
    <x v="6"/>
    <x v="6"/>
    <x v="4"/>
    <m/>
    <d v="2024-02-20T00:00:00"/>
    <d v="2024-02-20T00:00:00"/>
    <m/>
    <d v="2024-01-06T00:00:00"/>
    <x v="4"/>
    <n v="7"/>
  </r>
  <r>
    <n v="8689"/>
    <s v="26.D.H.F."/>
    <s v="ปนัตพงษ์ สัตยไพศาล"/>
    <m/>
    <s v="ชาย"/>
    <n v="37"/>
    <n v="6"/>
    <s v="ค้าขาย"/>
    <s v="559"/>
    <x v="6"/>
    <x v="7"/>
    <x v="1"/>
    <x v="1"/>
    <m/>
    <d v="2024-04-04T00:00:00"/>
    <d v="2024-04-09T00:00:00"/>
    <m/>
    <d v="2024-01-06T00:00:00"/>
    <x v="2"/>
    <n v="13"/>
  </r>
  <r>
    <n v="4819"/>
    <s v="26.D.H.F."/>
    <s v="พัชราภรณ์ คำสวาสดิ์"/>
    <m/>
    <s v="หญิง"/>
    <n v="17"/>
    <n v="7"/>
    <s v="ไม่ทราบอาชีพ/ในปกครอง"/>
    <s v="71"/>
    <x v="0"/>
    <x v="8"/>
    <x v="1"/>
    <x v="1"/>
    <m/>
    <d v="2024-01-23T00:00:00"/>
    <d v="2024-01-27T00:00:00"/>
    <m/>
    <d v="2024-01-06T00:00:00"/>
    <x v="5"/>
    <n v="3"/>
  </r>
  <r>
    <n v="8826"/>
    <s v="26.D.H.F."/>
    <s v="วีรศักดิ์ มูลมณี"/>
    <m/>
    <s v="ชาย"/>
    <n v="30"/>
    <n v="5"/>
    <s v="นักเรียน"/>
    <s v="184"/>
    <x v="7"/>
    <x v="9"/>
    <x v="7"/>
    <x v="5"/>
    <m/>
    <d v="2024-04-15T00:00:00"/>
    <d v="2024-04-15T00:00:00"/>
    <m/>
    <d v="2024-01-06T00:00:00"/>
    <x v="6"/>
    <n v="15"/>
  </r>
  <r>
    <n v="8890"/>
    <s v="26.D.H.F."/>
    <s v="ณัฐวุฒิ ทองเกลี้ยง"/>
    <m/>
    <s v="ชาย"/>
    <n v="12"/>
    <n v="7"/>
    <s v="นักเรียน"/>
    <s v="127"/>
    <x v="8"/>
    <x v="10"/>
    <x v="6"/>
    <x v="4"/>
    <m/>
    <d v="2024-04-13T00:00:00"/>
    <d v="2024-04-13T00:00:00"/>
    <m/>
    <d v="2024-01-06T00:00:00"/>
    <x v="6"/>
    <n v="15"/>
  </r>
  <r>
    <n v="4726"/>
    <s v="26.D.H.F."/>
    <s v="รำพูล อ่อนปัดชา"/>
    <m/>
    <s v="หญิง"/>
    <n v="41"/>
    <n v="8"/>
    <s v="เกษตร"/>
    <s v="40"/>
    <x v="3"/>
    <x v="11"/>
    <x v="7"/>
    <x v="5"/>
    <m/>
    <d v="2024-02-19T00:00:00"/>
    <d v="2024-02-19T00:00:00"/>
    <m/>
    <d v="2024-01-06T00:00:00"/>
    <x v="4"/>
    <n v="7"/>
  </r>
  <r>
    <n v="8943"/>
    <s v="26.D.H.F."/>
    <s v="กุลธิดา ทองหอม"/>
    <m/>
    <s v="หญิง"/>
    <n v="10"/>
    <n v="1"/>
    <s v="ไม่ทราบอาชีพ/ในปกครอง"/>
    <s v="65"/>
    <x v="8"/>
    <x v="10"/>
    <x v="6"/>
    <x v="4"/>
    <m/>
    <d v="2024-04-11T00:00:00"/>
    <d v="2024-04-15T00:00:00"/>
    <m/>
    <d v="2024-01-06T00:00:00"/>
    <x v="6"/>
    <n v="14"/>
  </r>
  <r>
    <n v="9943"/>
    <s v="26.D.H.F."/>
    <s v="นิธิพร นิลไชย์"/>
    <m/>
    <s v="หญิง"/>
    <n v="27"/>
    <n v="11"/>
    <s v="อื่นๆ"/>
    <s v="202"/>
    <x v="2"/>
    <x v="12"/>
    <x v="8"/>
    <x v="6"/>
    <m/>
    <d v="2024-04-17T00:00:00"/>
    <d v="2024-04-24T00:00:00"/>
    <m/>
    <d v="2024-01-06T00:00:00"/>
    <x v="7"/>
    <n v="15"/>
  </r>
  <r>
    <n v="4194"/>
    <s v="26.D.H.F."/>
    <s v="นิภาพร เงินคำ"/>
    <m/>
    <s v="หญิง"/>
    <n v="45"/>
    <n v="11"/>
    <s v="ค้าขาย"/>
    <s v="151"/>
    <x v="2"/>
    <x v="13"/>
    <x v="1"/>
    <x v="1"/>
    <m/>
    <d v="2024-01-30T00:00:00"/>
    <d v="2024-02-02T00:00:00"/>
    <m/>
    <d v="2024-01-06T00:00:00"/>
    <x v="5"/>
    <n v="4"/>
  </r>
  <r>
    <n v="8174"/>
    <s v="26.D.H.F."/>
    <s v="อภิเดช เหลาทอง"/>
    <m/>
    <s v="ชาย"/>
    <n v="16"/>
    <n v="0"/>
    <s v="นักเรียน"/>
    <s v="124"/>
    <x v="2"/>
    <x v="12"/>
    <x v="8"/>
    <x v="6"/>
    <m/>
    <d v="2024-03-28T00:00:00"/>
    <d v="2024-03-28T00:00:00"/>
    <m/>
    <d v="2024-01-06T00:00:00"/>
    <x v="8"/>
    <n v="12"/>
  </r>
  <r>
    <n v="4163"/>
    <s v="26.D.H.F."/>
    <s v="จักรวาล วินทะชัย"/>
    <m/>
    <s v="ชาย"/>
    <n v="28"/>
    <n v="4"/>
    <s v="เกษตร"/>
    <s v="186"/>
    <x v="0"/>
    <x v="14"/>
    <x v="9"/>
    <x v="7"/>
    <m/>
    <d v="2024-02-06T00:00:00"/>
    <d v="2024-02-12T00:00:00"/>
    <m/>
    <d v="2024-01-06T00:00:00"/>
    <x v="1"/>
    <n v="5"/>
  </r>
  <r>
    <n v="7545"/>
    <s v="26.D.H.F."/>
    <s v="อาทิตย์ แจ่มแจ้ง"/>
    <m/>
    <s v="ชาย"/>
    <n v="7"/>
    <n v="6"/>
    <s v="นักเรียน"/>
    <s v="25"/>
    <x v="6"/>
    <x v="15"/>
    <x v="2"/>
    <x v="1"/>
    <m/>
    <d v="2024-03-20T00:00:00"/>
    <d v="2024-03-22T00:00:00"/>
    <m/>
    <d v="2024-01-06T00:00:00"/>
    <x v="9"/>
    <n v="11"/>
  </r>
  <r>
    <n v="4079"/>
    <s v="26.D.H.F."/>
    <s v="พงศธร สงเคราะห์"/>
    <m/>
    <s v="ชาย"/>
    <n v="15"/>
    <n v="0"/>
    <s v="นักเรียน"/>
    <s v="30"/>
    <x v="6"/>
    <x v="16"/>
    <x v="6"/>
    <x v="4"/>
    <m/>
    <d v="2024-02-12T00:00:00"/>
    <d v="2024-02-12T00:00:00"/>
    <m/>
    <d v="2024-01-06T00:00:00"/>
    <x v="1"/>
    <n v="6"/>
  </r>
  <r>
    <n v="9151"/>
    <s v="26.D.H.F."/>
    <s v="ธนวัฒน์ แสงเฉวตร"/>
    <m/>
    <s v="ชาย"/>
    <n v="11"/>
    <n v="8"/>
    <s v="ไม่ทราบอาชีพ/ในปกครอง"/>
    <s v="36"/>
    <x v="2"/>
    <x v="17"/>
    <x v="10"/>
    <x v="8"/>
    <m/>
    <d v="2024-04-16T00:00:00"/>
    <d v="2024-04-13T00:00:00"/>
    <m/>
    <d v="2024-01-06T00:00:00"/>
    <x v="6"/>
    <n v="15"/>
  </r>
  <r>
    <n v="9365"/>
    <s v="26.D.H.F."/>
    <s v="ธัญรดา แสนสุพรรณ"/>
    <m/>
    <s v="หญิง"/>
    <n v="19"/>
    <n v="10"/>
    <s v="นักเรียน"/>
    <s v="34"/>
    <x v="2"/>
    <x v="12"/>
    <x v="8"/>
    <x v="6"/>
    <m/>
    <d v="2024-04-11T00:00:00"/>
    <d v="2024-04-14T00:00:00"/>
    <m/>
    <d v="2024-01-06T00:00:00"/>
    <x v="6"/>
    <n v="14"/>
  </r>
  <r>
    <n v="9397"/>
    <s v="26.D.H.F."/>
    <s v="อนุธิดา พรหมพักตร"/>
    <m/>
    <s v="หญิง"/>
    <n v="12"/>
    <n v="7"/>
    <s v="นักเรียน"/>
    <s v="155"/>
    <x v="0"/>
    <x v="18"/>
    <x v="3"/>
    <x v="2"/>
    <m/>
    <d v="2024-04-20T00:00:00"/>
    <d v="2024-04-21T00:00:00"/>
    <m/>
    <d v="2024-01-06T00:00:00"/>
    <x v="7"/>
    <n v="16"/>
  </r>
  <r>
    <n v="9418"/>
    <s v="26.D.H.F."/>
    <s v="เสาวคนธ์ โคตพรม"/>
    <m/>
    <s v="หญิง"/>
    <n v="23"/>
    <n v="7"/>
    <s v="ข้าราชการ"/>
    <s v="35"/>
    <x v="9"/>
    <x v="19"/>
    <x v="11"/>
    <x v="6"/>
    <m/>
    <d v="2024-04-22T00:00:00"/>
    <d v="2024-04-22T00:00:00"/>
    <m/>
    <d v="2024-01-06T00:00:00"/>
    <x v="7"/>
    <n v="16"/>
  </r>
  <r>
    <n v="9589"/>
    <s v="26.D.H.F."/>
    <s v="พีรวิชญ์ กัญญาคำ"/>
    <m/>
    <s v="ชาย"/>
    <n v="15"/>
    <n v="3"/>
    <s v="นักเรียน"/>
    <s v="90"/>
    <x v="8"/>
    <x v="20"/>
    <x v="12"/>
    <x v="1"/>
    <m/>
    <d v="2024-04-18T00:00:00"/>
    <d v="2024-04-19T00:00:00"/>
    <m/>
    <d v="2024-01-06T00:00:00"/>
    <x v="6"/>
    <n v="15"/>
  </r>
  <r>
    <n v="9672"/>
    <s v="26.D.H.F."/>
    <s v="ณัฏฐกิตติ์ วงศ์ไชยา"/>
    <m/>
    <s v="ชาย"/>
    <n v="9"/>
    <n v="8"/>
    <s v="ไม่ทราบอาชีพ/ในปกครอง"/>
    <s v="166"/>
    <x v="9"/>
    <x v="19"/>
    <x v="11"/>
    <x v="6"/>
    <m/>
    <d v="2024-04-21T00:00:00"/>
    <d v="2024-04-24T00:00:00"/>
    <m/>
    <d v="2024-01-06T00:00:00"/>
    <x v="7"/>
    <n v="16"/>
  </r>
  <r>
    <n v="9674"/>
    <s v="26.D.H.F."/>
    <s v="กัญจนา ท้าวบุตร"/>
    <m/>
    <s v="หญิง"/>
    <n v="45"/>
    <n v="5"/>
    <s v="รับจ้าง,กรรมกร"/>
    <s v="104"/>
    <x v="3"/>
    <x v="21"/>
    <x v="13"/>
    <x v="3"/>
    <m/>
    <d v="2024-04-20T00:00:00"/>
    <d v="2024-04-24T00:00:00"/>
    <m/>
    <d v="2024-01-06T00:00:00"/>
    <x v="7"/>
    <n v="16"/>
  </r>
  <r>
    <n v="3467"/>
    <s v="26.D.H.F."/>
    <s v="ปลื้มจิตร เสโน"/>
    <m/>
    <s v="หญิง"/>
    <n v="13"/>
    <n v="2"/>
    <s v="ไม่ทราบอาชีพ/ในปกครอง"/>
    <s v="39"/>
    <x v="10"/>
    <x v="22"/>
    <x v="14"/>
    <x v="9"/>
    <m/>
    <d v="2024-01-27T00:00:00"/>
    <d v="2024-01-28T00:00:00"/>
    <m/>
    <d v="2024-01-06T00:00:00"/>
    <x v="5"/>
    <n v="4"/>
  </r>
  <r>
    <n v="9817"/>
    <s v="26.D.H.F."/>
    <s v="ประภาวดี สังฆมณี"/>
    <m/>
    <s v="หญิง"/>
    <n v="28"/>
    <n v="3"/>
    <s v="รับจ้าง,กรรมกร"/>
    <s v="196"/>
    <x v="2"/>
    <x v="23"/>
    <x v="15"/>
    <x v="2"/>
    <m/>
    <d v="2024-04-19T00:00:00"/>
    <d v="2024-04-22T00:00:00"/>
    <m/>
    <d v="2024-01-06T00:00:00"/>
    <x v="7"/>
    <n v="15"/>
  </r>
  <r>
    <n v="4590"/>
    <s v="26.D.H.F."/>
    <s v="บรรณวัชร สวัสดิ์ผล"/>
    <m/>
    <s v="ชาย"/>
    <n v="22"/>
    <n v="5"/>
    <s v="ไม่ทราบอาชีพ/ในปกครอง"/>
    <s v="80/5"/>
    <x v="2"/>
    <x v="24"/>
    <x v="16"/>
    <x v="10"/>
    <m/>
    <d v="2024-02-17T00:00:00"/>
    <d v="2024-02-17T00:00:00"/>
    <m/>
    <d v="2024-01-06T00:00:00"/>
    <x v="4"/>
    <n v="7"/>
  </r>
  <r>
    <n v="5541"/>
    <s v="26.D.H.F."/>
    <s v="วรรณา เพ็ญทองดี"/>
    <m/>
    <s v="หญิง"/>
    <n v="6"/>
    <n v="10"/>
    <s v="ไม่ทราบอาชีพ/ในปกครอง"/>
    <s v="148"/>
    <x v="11"/>
    <x v="25"/>
    <x v="1"/>
    <x v="1"/>
    <m/>
    <d v="2024-02-10T00:00:00"/>
    <d v="2024-02-14T00:00:00"/>
    <m/>
    <d v="2024-01-06T00:00:00"/>
    <x v="1"/>
    <n v="6"/>
  </r>
  <r>
    <n v="6766"/>
    <s v="26.D.H.F."/>
    <s v="อภิชาติ ประเสริฐสุพรรณ"/>
    <m/>
    <s v="ชาย"/>
    <n v="28"/>
    <n v="8"/>
    <s v="รับจ้าง,กรรมกร"/>
    <s v="16"/>
    <x v="3"/>
    <x v="26"/>
    <x v="17"/>
    <x v="2"/>
    <m/>
    <d v="2024-02-27T00:00:00"/>
    <d v="2024-03-02T00:00:00"/>
    <m/>
    <d v="2024-01-06T00:00:00"/>
    <x v="10"/>
    <n v="8"/>
  </r>
  <r>
    <n v="6643"/>
    <s v="26.D.H.F."/>
    <s v="อิทธิพัทธ์  เที่ยงผดุง"/>
    <m/>
    <s v="ชาย"/>
    <n v="1"/>
    <n v="7"/>
    <s v="ไม่ทราบอาชีพ/ในปกครอง"/>
    <s v="95"/>
    <x v="11"/>
    <x v="27"/>
    <x v="18"/>
    <x v="11"/>
    <m/>
    <d v="2024-03-11T00:00:00"/>
    <d v="2024-03-11T00:00:00"/>
    <m/>
    <d v="2024-01-06T00:00:00"/>
    <x v="0"/>
    <n v="10"/>
  </r>
  <r>
    <n v="6577"/>
    <s v="26.D.H.F."/>
    <s v="ตันหยง ประชาชู"/>
    <m/>
    <s v="หญิง"/>
    <n v="47"/>
    <n v="4"/>
    <s v="ข้าราชการ"/>
    <s v="282"/>
    <x v="11"/>
    <x v="28"/>
    <x v="19"/>
    <x v="6"/>
    <m/>
    <d v="2024-03-07T00:00:00"/>
    <d v="2024-03-09T00:00:00"/>
    <m/>
    <d v="2024-01-06T00:00:00"/>
    <x v="0"/>
    <n v="9"/>
  </r>
  <r>
    <n v="6839"/>
    <s v="26.D.H.F."/>
    <s v="มุกดา เพชรดี"/>
    <m/>
    <s v="หญิง"/>
    <n v="34"/>
    <n v="5"/>
    <s v="อื่นๆ"/>
    <s v="103"/>
    <x v="9"/>
    <x v="29"/>
    <x v="1"/>
    <x v="1"/>
    <m/>
    <d v="2024-03-08T00:00:00"/>
    <d v="2024-03-12T00:00:00"/>
    <m/>
    <d v="2024-01-06T00:00:00"/>
    <x v="0"/>
    <n v="9"/>
  </r>
  <r>
    <n v="6576"/>
    <s v="26.D.H.F."/>
    <s v="ยุภาพร โปร่งพรมมา"/>
    <m/>
    <s v="หญิง"/>
    <n v="39"/>
    <n v="2"/>
    <s v="เกษตร"/>
    <s v="28"/>
    <x v="3"/>
    <x v="30"/>
    <x v="20"/>
    <x v="6"/>
    <m/>
    <d v="2024-03-02T00:00:00"/>
    <d v="2024-03-06T00:00:00"/>
    <m/>
    <d v="2024-01-06T00:00:00"/>
    <x v="10"/>
    <n v="9"/>
  </r>
  <r>
    <n v="6573"/>
    <s v="26.D.H.F."/>
    <s v="วราพล บุตรวงค์"/>
    <m/>
    <s v="ชาย"/>
    <n v="28"/>
    <n v="3"/>
    <s v="รับจ้าง,กรรมกร"/>
    <s v="85"/>
    <x v="3"/>
    <x v="30"/>
    <x v="20"/>
    <x v="6"/>
    <m/>
    <d v="2024-01-22T00:00:00"/>
    <d v="2024-01-26T00:00:00"/>
    <m/>
    <d v="2024-01-06T00:00:00"/>
    <x v="11"/>
    <n v="3"/>
  </r>
  <r>
    <n v="6546"/>
    <s v="26.D.H.F."/>
    <s v="สุณิสา ศรีชัย"/>
    <m/>
    <s v="หญิง"/>
    <n v="17"/>
    <n v="9"/>
    <s v="นักเรียน"/>
    <s v="20"/>
    <x v="12"/>
    <x v="31"/>
    <x v="21"/>
    <x v="3"/>
    <m/>
    <d v="2024-03-06T00:00:00"/>
    <d v="2024-03-10T00:00:00"/>
    <m/>
    <d v="2024-01-06T00:00:00"/>
    <x v="0"/>
    <n v="9"/>
  </r>
  <r>
    <n v="7169"/>
    <s v="26.D.H.F."/>
    <s v="สร้อยสวรรค์   ผุดบัวดง"/>
    <m/>
    <s v="หญิง"/>
    <n v="16"/>
    <n v="3"/>
    <s v="ไม่ทราบอาชีพ/ในปกครอง"/>
    <s v="119"/>
    <x v="13"/>
    <x v="32"/>
    <x v="14"/>
    <x v="9"/>
    <m/>
    <d v="2024-03-12T00:00:00"/>
    <d v="2024-03-18T00:00:00"/>
    <m/>
    <d v="2024-01-06T00:00:00"/>
    <x v="9"/>
    <n v="10"/>
  </r>
  <r>
    <n v="6181"/>
    <s v="26.D.H.F."/>
    <s v="หม้อ ผลอ้อ"/>
    <m/>
    <s v="หญิง"/>
    <n v="94"/>
    <n v="10"/>
    <s v="ไม่ทราบอาชีพ/ในปกครอง"/>
    <s v="100"/>
    <x v="14"/>
    <x v="33"/>
    <x v="22"/>
    <x v="1"/>
    <m/>
    <d v="2024-01-23T00:00:00"/>
    <d v="2024-01-25T00:00:00"/>
    <m/>
    <d v="2024-01-06T00:00:00"/>
    <x v="11"/>
    <n v="3"/>
  </r>
  <r>
    <n v="7333"/>
    <s v="26.D.H.F."/>
    <s v="ศุภณัฐ เนตรวงศ์"/>
    <m/>
    <s v="ชาย"/>
    <n v="17"/>
    <n v="4"/>
    <s v="นักเรียน"/>
    <s v="64"/>
    <x v="15"/>
    <x v="34"/>
    <x v="1"/>
    <x v="1"/>
    <m/>
    <d v="2024-03-13T00:00:00"/>
    <d v="2024-03-17T00:00:00"/>
    <m/>
    <d v="2024-01-06T00:00:00"/>
    <x v="9"/>
    <n v="10"/>
  </r>
  <r>
    <n v="5949"/>
    <s v="26.D.H.F."/>
    <s v="กฤษณะ ขัดแก้ว"/>
    <m/>
    <s v="ชาย"/>
    <n v="11"/>
    <n v="5"/>
    <s v="นักเรียน"/>
    <s v="113/2"/>
    <x v="13"/>
    <x v="35"/>
    <x v="23"/>
    <x v="12"/>
    <m/>
    <d v="2024-02-16T00:00:00"/>
    <d v="2024-02-22T00:00:00"/>
    <m/>
    <d v="2024-01-06T00:00:00"/>
    <x v="4"/>
    <n v="6"/>
  </r>
  <r>
    <n v="5806"/>
    <s v="26.D.H.F."/>
    <s v="เนตรดาว ผาสระคู"/>
    <m/>
    <s v="หญิง"/>
    <n v="13"/>
    <n v="11"/>
    <s v="นักเรียน"/>
    <s v="148"/>
    <x v="11"/>
    <x v="25"/>
    <x v="1"/>
    <x v="1"/>
    <m/>
    <d v="2024-02-23T00:00:00"/>
    <d v="2024-03-01T00:00:00"/>
    <m/>
    <d v="2024-01-06T00:00:00"/>
    <x v="12"/>
    <n v="7"/>
  </r>
  <r>
    <n v="4954"/>
    <s v="26.D.H.F."/>
    <s v="วันชัย ปุตาโส"/>
    <m/>
    <s v="ชาย"/>
    <n v="37"/>
    <n v="11"/>
    <s v="เกษตร"/>
    <s v="39/1"/>
    <x v="3"/>
    <x v="11"/>
    <x v="7"/>
    <x v="5"/>
    <m/>
    <d v="2024-02-10T00:00:00"/>
    <d v="2024-02-16T00:00:00"/>
    <m/>
    <d v="2024-01-06T00:00:00"/>
    <x v="1"/>
    <n v="6"/>
  </r>
  <r>
    <n v="7718"/>
    <s v="26.D.H.F."/>
    <s v="ณัฐดนัย วันชา"/>
    <m/>
    <s v="ชาย"/>
    <n v="6"/>
    <n v="9"/>
    <s v="นักเรียน"/>
    <s v="46"/>
    <x v="4"/>
    <x v="36"/>
    <x v="24"/>
    <x v="0"/>
    <m/>
    <d v="2024-03-18T00:00:00"/>
    <d v="2024-03-20T00:00:00"/>
    <m/>
    <d v="2024-01-06T00:00:00"/>
    <x v="9"/>
    <n v="11"/>
  </r>
  <r>
    <n v="9098"/>
    <s v="26.D.H.F."/>
    <s v="ชลดา ทองศรี"/>
    <m/>
    <s v="หญิง"/>
    <n v="57"/>
    <n v="11"/>
    <s v="เกษตร"/>
    <s v="126"/>
    <x v="2"/>
    <x v="12"/>
    <x v="8"/>
    <x v="6"/>
    <m/>
    <d v="2024-04-06T00:00:00"/>
    <d v="2024-04-11T00:00:00"/>
    <m/>
    <d v="2024-01-06T00:00:00"/>
    <x v="2"/>
    <n v="14"/>
  </r>
  <r>
    <n v="8173"/>
    <s v="26.D.H.F."/>
    <s v="ประดิษฐ คำกระจาย"/>
    <m/>
    <s v="ชาย"/>
    <n v="54"/>
    <n v="9"/>
    <s v="เกษตร"/>
    <s v="41"/>
    <x v="12"/>
    <x v="37"/>
    <x v="25"/>
    <x v="1"/>
    <m/>
    <d v="2024-03-26T00:00:00"/>
    <d v="2024-03-29T00:00:00"/>
    <m/>
    <d v="2024-01-06T00:00:00"/>
    <x v="8"/>
    <n v="12"/>
  </r>
  <r>
    <n v="8172"/>
    <s v="26.D.H.F."/>
    <s v="จิรเดช มราชสีห์"/>
    <m/>
    <s v="ชาย"/>
    <n v="26"/>
    <n v="11"/>
    <s v="รับจ้าง,กรรมกร"/>
    <s v="333/1-2"/>
    <x v="14"/>
    <x v="38"/>
    <x v="26"/>
    <x v="2"/>
    <m/>
    <d v="2024-03-26T00:00:00"/>
    <d v="2024-03-27T00:00:00"/>
    <m/>
    <d v="2024-01-06T00:00:00"/>
    <x v="8"/>
    <n v="12"/>
  </r>
  <r>
    <n v="8170"/>
    <s v="26.D.H.F."/>
    <s v="สิดาภรณ์ สุขแสง"/>
    <m/>
    <s v="หญิง"/>
    <n v="11"/>
    <n v="7"/>
    <s v="นักเรียน"/>
    <s v="27"/>
    <x v="6"/>
    <x v="15"/>
    <x v="2"/>
    <x v="1"/>
    <m/>
    <d v="2024-03-21T00:00:00"/>
    <d v="2024-03-25T00:00:00"/>
    <m/>
    <d v="2024-01-06T00:00:00"/>
    <x v="8"/>
    <n v="11"/>
  </r>
  <r>
    <n v="8130"/>
    <s v="26.D.H.F."/>
    <s v="ศุภวุฒิ วิวาสุข"/>
    <m/>
    <s v="ชาย"/>
    <n v="4"/>
    <n v="2"/>
    <s v="ไม่ทราบอาชีพ/ในปกครอง"/>
    <s v="85"/>
    <x v="6"/>
    <x v="15"/>
    <x v="2"/>
    <x v="1"/>
    <m/>
    <d v="2024-03-28T00:00:00"/>
    <d v="2024-04-01T00:00:00"/>
    <m/>
    <d v="2024-01-06T00:00:00"/>
    <x v="3"/>
    <n v="12"/>
  </r>
  <r>
    <n v="7561"/>
    <s v="26.D.H.F."/>
    <s v="วิลัดดา ปุยภูงา"/>
    <m/>
    <s v="หญิง"/>
    <n v="28"/>
    <n v="2"/>
    <s v="ไม่ทราบอาชีพ/ในปกครอง"/>
    <s v="144"/>
    <x v="16"/>
    <x v="4"/>
    <x v="4"/>
    <x v="1"/>
    <m/>
    <d v="2024-03-24T00:00:00"/>
    <d v="2024-03-24T00:00:00"/>
    <m/>
    <d v="2024-01-06T00:00:00"/>
    <x v="8"/>
    <n v="12"/>
  </r>
  <r>
    <n v="5208"/>
    <s v="26.D.H.F."/>
    <s v="สุทัศน์ ผันสนาม"/>
    <m/>
    <s v="ชาย"/>
    <n v="23"/>
    <n v="7"/>
    <s v="นักเรียน"/>
    <s v="45"/>
    <x v="17"/>
    <x v="39"/>
    <x v="1"/>
    <x v="1"/>
    <m/>
    <d v="2024-02-14T00:00:00"/>
    <d v="2024-02-23T00:00:00"/>
    <m/>
    <d v="2024-01-06T00:00:00"/>
    <x v="4"/>
    <n v="6"/>
  </r>
  <r>
    <n v="5266"/>
    <s v="26.D.H.F."/>
    <s v="กฤชภัทร วงศกรฉัตร"/>
    <m/>
    <s v="ชาย"/>
    <n v="0"/>
    <n v="11"/>
    <s v="ไม่ทราบอาชีพ/ในปกครอง"/>
    <s v="364"/>
    <x v="15"/>
    <x v="40"/>
    <x v="26"/>
    <x v="2"/>
    <m/>
    <d v="2024-02-22T00:00:00"/>
    <d v="2024-02-22T00:00:00"/>
    <m/>
    <d v="2024-01-06T00:00:00"/>
    <x v="4"/>
    <n v="7"/>
  </r>
  <r>
    <n v="5268"/>
    <s v="26.D.H.F."/>
    <s v="ภุมิภัทร สอนสุภาพ"/>
    <m/>
    <s v="ชาย"/>
    <n v="4"/>
    <n v="1"/>
    <s v="ไม่ทราบอาชีพ/ในปกครอง"/>
    <s v="27"/>
    <x v="5"/>
    <x v="17"/>
    <x v="27"/>
    <x v="2"/>
    <m/>
    <d v="2024-02-19T00:00:00"/>
    <d v="2024-02-19T00:00:00"/>
    <m/>
    <d v="2024-01-06T00:00:00"/>
    <x v="4"/>
    <n v="7"/>
  </r>
  <r>
    <n v="7670"/>
    <s v="26.D.H.F."/>
    <s v="ณัฐณิชา หมีมะเริง"/>
    <m/>
    <s v="หญิง"/>
    <n v="15"/>
    <n v="0"/>
    <s v="นักเรียน"/>
    <s v="51"/>
    <x v="2"/>
    <x v="12"/>
    <x v="8"/>
    <x v="6"/>
    <m/>
    <d v="2024-03-20T00:00:00"/>
    <d v="2024-03-25T00:00:00"/>
    <m/>
    <d v="2024-01-06T00:00:00"/>
    <x v="8"/>
    <n v="11"/>
  </r>
  <r>
    <n v="7641"/>
    <s v="26.D.H.F."/>
    <s v="จักร์กิต ทับทิมหิน"/>
    <m/>
    <s v="ชาย"/>
    <n v="17"/>
    <n v="7"/>
    <s v="นักเรียน"/>
    <s v="190"/>
    <x v="13"/>
    <x v="41"/>
    <x v="8"/>
    <x v="6"/>
    <m/>
    <d v="2024-03-21T00:00:00"/>
    <d v="2024-03-24T00:00:00"/>
    <m/>
    <d v="2024-01-06T00:00:00"/>
    <x v="8"/>
    <n v="11"/>
  </r>
  <r>
    <n v="5518"/>
    <s v="26.D.H.F."/>
    <s v="ธีรดลย์ ผักขเชด"/>
    <m/>
    <s v="ชาย"/>
    <n v="15"/>
    <n v="2"/>
    <s v="นักเรียน"/>
    <s v="87"/>
    <x v="8"/>
    <x v="10"/>
    <x v="6"/>
    <x v="4"/>
    <m/>
    <d v="2024-02-27T00:00:00"/>
    <d v="2024-02-27T00:00:00"/>
    <m/>
    <d v="2024-01-06T00:00:00"/>
    <x v="12"/>
    <n v="8"/>
  </r>
  <r>
    <n v="8289"/>
    <s v="26.D.H.F."/>
    <s v="Geninus Willem Albi"/>
    <m/>
    <s v="ชาย"/>
    <n v="58"/>
    <n v="2"/>
    <s v="ไม่ทราบอาชีพ/ในปกครอง"/>
    <s v="40"/>
    <x v="13"/>
    <x v="42"/>
    <x v="10"/>
    <x v="8"/>
    <m/>
    <d v="2024-03-28T00:00:00"/>
    <d v="2024-04-01T00:00:00"/>
    <m/>
    <d v="2024-01-06T00:00:00"/>
    <x v="3"/>
    <n v="12"/>
  </r>
  <r>
    <n v="8129"/>
    <s v="26.D.H.F."/>
    <s v="อรปรียา ทุมพร"/>
    <m/>
    <s v="หญิง"/>
    <n v="18"/>
    <n v="6"/>
    <s v="ไม่ทราบอาชีพ/ในปกครอง"/>
    <s v="19"/>
    <x v="6"/>
    <x v="15"/>
    <x v="2"/>
    <x v="1"/>
    <m/>
    <d v="2024-03-26T00:00:00"/>
    <d v="2024-03-30T00:00:00"/>
    <m/>
    <d v="2024-01-06T00:00:00"/>
    <x v="3"/>
    <n v="12"/>
  </r>
  <r>
    <n v="11766"/>
    <s v="26.D.H.F."/>
    <s v="ณัฐพล ขาวสำอางค์"/>
    <m/>
    <s v="ชาย"/>
    <n v="27"/>
    <n v="8"/>
    <s v="ทหาร,ตำรวจ"/>
    <s v="81"/>
    <x v="4"/>
    <x v="43"/>
    <x v="11"/>
    <x v="6"/>
    <m/>
    <d v="2024-05-13T00:00:00"/>
    <d v="2024-05-13T00:00:00"/>
    <m/>
    <d v="2024-01-06T00:00:00"/>
    <x v="13"/>
    <n v="19"/>
  </r>
  <r>
    <n v="1352"/>
    <s v="26.D.H.F."/>
    <s v="ฐปนา บัวลอย"/>
    <m/>
    <s v="ชาย"/>
    <n v="15"/>
    <n v="8"/>
    <s v="นักเรียน"/>
    <s v="171"/>
    <x v="16"/>
    <x v="44"/>
    <x v="28"/>
    <x v="13"/>
    <m/>
    <d v="2024-01-16T00:00:00"/>
    <d v="2024-01-16T00:00:00"/>
    <m/>
    <d v="2024-01-06T00:00:00"/>
    <x v="14"/>
    <n v="2"/>
  </r>
  <r>
    <n v="10695"/>
    <s v="26.D.H.F."/>
    <s v="รุจิรา บุญโนนแต้"/>
    <m/>
    <s v="หญิง"/>
    <n v="24"/>
    <n v="10"/>
    <s v="นักเรียน"/>
    <s v="1"/>
    <x v="12"/>
    <x v="45"/>
    <x v="29"/>
    <x v="6"/>
    <m/>
    <d v="2024-04-26T00:00:00"/>
    <d v="2024-05-01T00:00:00"/>
    <m/>
    <d v="2024-01-06T00:00:00"/>
    <x v="15"/>
    <n v="16"/>
  </r>
  <r>
    <n v="2431"/>
    <s v="26.D.H.F."/>
    <s v="นวพร จงทวีเกียรติ"/>
    <m/>
    <s v="ชาย"/>
    <n v="28"/>
    <n v="9"/>
    <s v="ไม่ทราบอาชีพ/ในปกครอง"/>
    <s v="820"/>
    <x v="11"/>
    <x v="46"/>
    <x v="28"/>
    <x v="13"/>
    <m/>
    <d v="2024-01-24T00:00:00"/>
    <d v="2024-01-24T00:00:00"/>
    <m/>
    <d v="2024-01-06T00:00:00"/>
    <x v="11"/>
    <n v="3"/>
  </r>
  <r>
    <n v="1895"/>
    <s v="26.D.H.F."/>
    <s v="กัญญาภัค นามโสม"/>
    <m/>
    <s v="หญิง"/>
    <n v="22"/>
    <n v="9"/>
    <s v="ไม่ทราบอาชีพ/ในปกครอง"/>
    <s v="294"/>
    <x v="6"/>
    <x v="47"/>
    <x v="30"/>
    <x v="13"/>
    <m/>
    <d v="2024-01-14T00:00:00"/>
    <d v="2024-01-14T00:00:00"/>
    <m/>
    <d v="2024-01-06T00:00:00"/>
    <x v="14"/>
    <n v="2"/>
  </r>
  <r>
    <n v="11107"/>
    <s v="26.D.H.F."/>
    <s v="สมไชย ศรีหาวงศ์"/>
    <m/>
    <s v="ชาย"/>
    <n v="67"/>
    <n v="0"/>
    <s v="เกษตร"/>
    <s v="104/3"/>
    <x v="11"/>
    <x v="48"/>
    <x v="31"/>
    <x v="5"/>
    <m/>
    <d v="2024-05-02T00:00:00"/>
    <d v="2024-05-03T00:00:00"/>
    <m/>
    <d v="2024-01-06T00:00:00"/>
    <x v="15"/>
    <n v="17"/>
  </r>
  <r>
    <n v="14976"/>
    <s v="26.D.H.F."/>
    <s v="เขมิกา บุดดาวัน"/>
    <m/>
    <s v="หญิง"/>
    <n v="16"/>
    <n v="6"/>
    <s v="นักเรียน"/>
    <s v="107"/>
    <x v="0"/>
    <x v="49"/>
    <x v="25"/>
    <x v="1"/>
    <m/>
    <d v="2024-05-31T00:00:00"/>
    <d v="2024-06-03T00:00:00"/>
    <m/>
    <d v="2024-01-06T00:00:00"/>
    <x v="16"/>
    <n v="21"/>
  </r>
  <r>
    <n v="14766"/>
    <s v="26.D.H.F."/>
    <s v="พงศกร ตะดอน"/>
    <m/>
    <s v="ชาย"/>
    <n v="10"/>
    <n v="7"/>
    <s v="ไม่ทราบอาชีพ/ในปกครอง"/>
    <s v="82"/>
    <x v="13"/>
    <x v="50"/>
    <x v="32"/>
    <x v="14"/>
    <m/>
    <d v="2024-06-04T00:00:00"/>
    <d v="2024-06-07T00:00:00"/>
    <m/>
    <d v="2024-01-06T00:00:00"/>
    <x v="16"/>
    <n v="22"/>
  </r>
  <r>
    <n v="2128"/>
    <s v="26.D.H.F."/>
    <s v="ศุภิสรา วลัยศรี"/>
    <m/>
    <s v="หญิง"/>
    <n v="23"/>
    <n v="6"/>
    <s v="รับจ้าง,กรรมกร"/>
    <s v="235"/>
    <x v="6"/>
    <x v="7"/>
    <x v="1"/>
    <x v="1"/>
    <m/>
    <d v="2024-01-12T00:00:00"/>
    <d v="2024-01-12T00:00:00"/>
    <m/>
    <d v="2024-01-06T00:00:00"/>
    <x v="17"/>
    <n v="1"/>
  </r>
  <r>
    <n v="11566"/>
    <s v="26.D.H.F."/>
    <s v="ธีระพงศ์ ประกลาง"/>
    <m/>
    <s v="ชาย"/>
    <n v="35"/>
    <n v="9"/>
    <s v="รับจ้าง,กรรมกร"/>
    <s v="132"/>
    <x v="2"/>
    <x v="51"/>
    <x v="3"/>
    <x v="2"/>
    <m/>
    <d v="2024-05-02T00:00:00"/>
    <d v="2024-05-06T00:00:00"/>
    <m/>
    <d v="2024-01-06T00:00:00"/>
    <x v="18"/>
    <n v="17"/>
  </r>
  <r>
    <n v="10460"/>
    <s v="26.D.H.F."/>
    <s v="ปิยะนุช บุญอ่ำ"/>
    <m/>
    <s v="หญิง"/>
    <n v="14"/>
    <n v="9"/>
    <s v="นักเรียน"/>
    <s v="79"/>
    <x v="0"/>
    <x v="52"/>
    <x v="17"/>
    <x v="2"/>
    <m/>
    <d v="2024-04-22T00:00:00"/>
    <d v="2024-04-28T00:00:00"/>
    <m/>
    <d v="2024-01-06T00:00:00"/>
    <x v="15"/>
    <n v="16"/>
  </r>
  <r>
    <n v="2080"/>
    <s v="26.D.H.F."/>
    <s v="ลำพูล คำมาดี"/>
    <m/>
    <s v="หญิง"/>
    <n v="41"/>
    <n v="6"/>
    <s v="เกษตร"/>
    <s v="239"/>
    <x v="11"/>
    <x v="53"/>
    <x v="29"/>
    <x v="6"/>
    <m/>
    <d v="2024-01-18T00:00:00"/>
    <d v="2024-01-22T00:00:00"/>
    <m/>
    <d v="2024-01-06T00:00:00"/>
    <x v="11"/>
    <n v="2"/>
  </r>
  <r>
    <n v="15143"/>
    <s v="26.D.H.F."/>
    <s v="สุทธิชัย มาลัย"/>
    <m/>
    <s v="ชาย"/>
    <n v="18"/>
    <n v="10"/>
    <s v="ไม่ทราบอาชีพ/ในปกครอง"/>
    <s v="11"/>
    <x v="13"/>
    <x v="50"/>
    <x v="32"/>
    <x v="14"/>
    <m/>
    <d v="2024-06-04T00:00:00"/>
    <d v="2024-06-10T00:00:00"/>
    <m/>
    <d v="2024-01-06T00:00:00"/>
    <x v="19"/>
    <n v="22"/>
  </r>
  <r>
    <n v="11835"/>
    <s v="26.D.H.F."/>
    <s v="สุทัศน์ ลาดหนองขุ่น"/>
    <m/>
    <s v="ชาย"/>
    <n v="40"/>
    <n v="8"/>
    <s v="เกษตร"/>
    <s v="112"/>
    <x v="2"/>
    <x v="12"/>
    <x v="8"/>
    <x v="6"/>
    <m/>
    <d v="2024-05-10T00:00:00"/>
    <d v="2024-05-12T00:00:00"/>
    <m/>
    <d v="2024-01-06T00:00:00"/>
    <x v="13"/>
    <n v="18"/>
  </r>
  <r>
    <n v="3464"/>
    <s v="26.D.H.F."/>
    <s v="ฉัตธพล   พรมลี"/>
    <m/>
    <s v="ชาย"/>
    <n v="17"/>
    <n v="7"/>
    <s v="ไม่ทราบอาชีพ/ในปกครอง"/>
    <s v="89"/>
    <x v="16"/>
    <x v="54"/>
    <x v="33"/>
    <x v="9"/>
    <m/>
    <d v="2024-01-12T00:00:00"/>
    <d v="2024-01-16T00:00:00"/>
    <m/>
    <d v="2024-01-06T00:00:00"/>
    <x v="14"/>
    <n v="1"/>
  </r>
  <r>
    <n v="4193"/>
    <s v="26.D.H.F."/>
    <s v="ทศพล อุปพันธ์"/>
    <m/>
    <s v="ชาย"/>
    <n v="13"/>
    <n v="2"/>
    <s v="นักเรียน"/>
    <s v="32"/>
    <x v="2"/>
    <x v="55"/>
    <x v="7"/>
    <x v="5"/>
    <m/>
    <d v="2024-01-29T00:00:00"/>
    <d v="2024-02-01T00:00:00"/>
    <m/>
    <d v="2024-01-06T00:00:00"/>
    <x v="5"/>
    <n v="4"/>
  </r>
  <r>
    <n v="12158"/>
    <s v="26.D.H.F."/>
    <s v="ธนพัฒน์ อุดทุม"/>
    <m/>
    <s v="ชาย"/>
    <n v="14"/>
    <n v="5"/>
    <s v="นักเรียน"/>
    <s v="30"/>
    <x v="2"/>
    <x v="56"/>
    <x v="34"/>
    <x v="0"/>
    <m/>
    <d v="2024-05-15T00:00:00"/>
    <d v="2024-05-16T00:00:00"/>
    <m/>
    <d v="2024-01-06T00:00:00"/>
    <x v="13"/>
    <n v="19"/>
  </r>
  <r>
    <n v="1823"/>
    <s v="26.D.H.F."/>
    <s v="ธีรวัฒน์ ก้านเกตุ"/>
    <m/>
    <s v="ชาย"/>
    <n v="32"/>
    <n v="7"/>
    <s v="อื่นๆ"/>
    <s v="179"/>
    <x v="11"/>
    <x v="57"/>
    <x v="2"/>
    <x v="1"/>
    <m/>
    <d v="2024-01-11T00:00:00"/>
    <d v="2024-01-13T00:00:00"/>
    <m/>
    <d v="2024-01-06T00:00:00"/>
    <x v="14"/>
    <n v="1"/>
  </r>
  <r>
    <n v="14022"/>
    <s v="26.D.H.F."/>
    <s v="รัญจวน ไชยวงค์วัฒน์"/>
    <m/>
    <s v="หญิง"/>
    <n v="42"/>
    <n v="2"/>
    <s v="เกษตร"/>
    <s v="56"/>
    <x v="8"/>
    <x v="58"/>
    <x v="9"/>
    <x v="7"/>
    <m/>
    <d v="2024-05-02T00:00:00"/>
    <d v="2024-05-02T00:00:00"/>
    <m/>
    <d v="2024-01-06T00:00:00"/>
    <x v="15"/>
    <n v="17"/>
  </r>
  <r>
    <n v="1824"/>
    <s v="26.D.H.F."/>
    <s v="พิชญา วิลาศ"/>
    <m/>
    <s v="หญิง"/>
    <n v="14"/>
    <n v="9"/>
    <s v="ไม่ทราบอาชีพ/ในปกครอง"/>
    <s v="115"/>
    <x v="13"/>
    <x v="59"/>
    <x v="35"/>
    <x v="1"/>
    <m/>
    <d v="2024-01-12T00:00:00"/>
    <d v="2024-01-17T00:00:00"/>
    <m/>
    <d v="2024-01-06T00:00:00"/>
    <x v="14"/>
    <n v="1"/>
  </r>
  <r>
    <n v="1825"/>
    <s v="26.D.H.F."/>
    <s v="ปารเมศ กะพุทธา"/>
    <m/>
    <s v="ชาย"/>
    <n v="11"/>
    <n v="2"/>
    <s v="ไม่ทราบอาชีพ/ในปกครอง"/>
    <s v="115"/>
    <x v="13"/>
    <x v="59"/>
    <x v="35"/>
    <x v="1"/>
    <m/>
    <d v="2024-01-12T00:00:00"/>
    <d v="2024-01-19T00:00:00"/>
    <m/>
    <d v="2024-01-06T00:00:00"/>
    <x v="14"/>
    <n v="1"/>
  </r>
  <r>
    <n v="1893"/>
    <s v="26.D.H.F."/>
    <s v="บัวสอน ผิวจันดา"/>
    <m/>
    <s v="หญิง"/>
    <n v="72"/>
    <n v="0"/>
    <s v="ไม่ทราบอาชีพ/ในปกครอง"/>
    <s v="32"/>
    <x v="11"/>
    <x v="60"/>
    <x v="36"/>
    <x v="13"/>
    <m/>
    <d v="2024-01-14T00:00:00"/>
    <d v="2024-01-14T00:00:00"/>
    <m/>
    <d v="2024-01-06T00:00:00"/>
    <x v="14"/>
    <n v="2"/>
  </r>
  <r>
    <n v="12236"/>
    <s v="26.D.H.F."/>
    <s v="เกษมสันต์ สีหาคำ"/>
    <m/>
    <s v="ชาย"/>
    <n v="35"/>
    <n v="8"/>
    <s v="รับจ้าง,กรรมกร"/>
    <s v="73"/>
    <x v="14"/>
    <x v="61"/>
    <x v="2"/>
    <x v="1"/>
    <m/>
    <d v="2024-05-12T00:00:00"/>
    <d v="2024-05-17T00:00:00"/>
    <m/>
    <d v="2024-01-06T00:00:00"/>
    <x v="13"/>
    <n v="19"/>
  </r>
  <r>
    <n v="2081"/>
    <s v="26.D.H.F."/>
    <s v="สมหมาย จันทคะมุด"/>
    <m/>
    <s v="หญิง"/>
    <n v="47"/>
    <n v="11"/>
    <s v="เกษตร"/>
    <s v="135"/>
    <x v="11"/>
    <x v="53"/>
    <x v="29"/>
    <x v="6"/>
    <m/>
    <d v="2024-01-18T00:00:00"/>
    <d v="2024-01-22T00:00:00"/>
    <m/>
    <d v="2024-01-06T00:00:00"/>
    <x v="11"/>
    <n v="2"/>
  </r>
  <r>
    <n v="565"/>
    <s v="26.D.H.F."/>
    <s v="พันธวิศ ธรรมเสนา"/>
    <m/>
    <s v="ชาย"/>
    <n v="13"/>
    <n v="3"/>
    <s v="ไม่ทราบอาชีพ/ในปกครอง"/>
    <s v="196"/>
    <x v="6"/>
    <x v="62"/>
    <x v="37"/>
    <x v="13"/>
    <m/>
    <d v="2024-01-05T00:00:00"/>
    <d v="2024-01-05T00:00:00"/>
    <m/>
    <d v="2024-01-06T00:00:00"/>
    <x v="20"/>
    <n v="0"/>
  </r>
  <r>
    <n v="10006"/>
    <s v="26.D.H.F."/>
    <s v="จารวี สินภักดี"/>
    <m/>
    <s v="หญิง"/>
    <n v="3"/>
    <n v="4"/>
    <s v="ไม่ทราบอาชีพ/ในปกครอง"/>
    <s v="160"/>
    <x v="3"/>
    <x v="63"/>
    <x v="11"/>
    <x v="6"/>
    <m/>
    <d v="2024-04-22T00:00:00"/>
    <d v="2024-04-26T00:00:00"/>
    <m/>
    <d v="2024-01-06T00:00:00"/>
    <x v="7"/>
    <n v="16"/>
  </r>
  <r>
    <n v="564"/>
    <s v="26.D.H.F."/>
    <s v="บุณยวัต บัวลอย"/>
    <m/>
    <s v="ชาย"/>
    <n v="8"/>
    <n v="7"/>
    <s v="ไม่ทราบอาชีพ/ในปกครอง"/>
    <s v="171"/>
    <x v="16"/>
    <x v="44"/>
    <x v="28"/>
    <x v="13"/>
    <m/>
    <d v="2024-01-05T00:00:00"/>
    <d v="2024-01-05T00:00:00"/>
    <m/>
    <d v="2024-01-06T00:00:00"/>
    <x v="20"/>
    <n v="0"/>
  </r>
  <r>
    <n v="3373"/>
    <s v="26.D.H.F."/>
    <s v="จรรยานุช จันทะดวง"/>
    <m/>
    <s v="หญิง"/>
    <n v="10"/>
    <n v="4"/>
    <s v="นักเรียน"/>
    <s v="21"/>
    <x v="12"/>
    <x v="64"/>
    <x v="38"/>
    <x v="15"/>
    <m/>
    <d v="2024-01-27T00:00:00"/>
    <d v="2024-02-01T00:00:00"/>
    <m/>
    <d v="2024-01-06T00:00:00"/>
    <x v="5"/>
    <n v="4"/>
  </r>
  <r>
    <n v="3371"/>
    <s v="26.D.H.F."/>
    <s v="พิชญนันท์ เศรษโถ"/>
    <m/>
    <s v="หญิง"/>
    <n v="12"/>
    <n v="1"/>
    <s v="นักเรียน"/>
    <s v="110"/>
    <x v="6"/>
    <x v="65"/>
    <x v="10"/>
    <x v="8"/>
    <m/>
    <d v="2024-01-26T00:00:00"/>
    <d v="2024-02-01T00:00:00"/>
    <m/>
    <d v="2024-01-06T00:00:00"/>
    <x v="5"/>
    <n v="3"/>
  </r>
  <r>
    <n v="15755"/>
    <s v="26.D.H.F."/>
    <s v="คำปอนด์ อาษาธง"/>
    <m/>
    <s v="หญิง"/>
    <n v="51"/>
    <n v="0"/>
    <s v="ไม่ทราบอาชีพ/ในปกครอง"/>
    <s v="77"/>
    <x v="3"/>
    <x v="24"/>
    <x v="17"/>
    <x v="13"/>
    <m/>
    <d v="2024-06-06T00:00:00"/>
    <d v="2024-06-13T00:00:00"/>
    <m/>
    <d v="2024-01-06T00:00:00"/>
    <x v="19"/>
    <n v="22"/>
  </r>
  <r>
    <n v="10214"/>
    <s v="26.D.H.F."/>
    <s v="ณัฐวดี สีนาหอม"/>
    <m/>
    <s v="หญิง"/>
    <n v="9"/>
    <n v="5"/>
    <s v="ไม่ทราบอาชีพ/ในปกครอง"/>
    <s v="123"/>
    <x v="2"/>
    <x v="12"/>
    <x v="8"/>
    <x v="6"/>
    <m/>
    <d v="2024-04-26T00:00:00"/>
    <d v="2024-04-29T00:00:00"/>
    <m/>
    <d v="2024-01-06T00:00:00"/>
    <x v="15"/>
    <n v="16"/>
  </r>
  <r>
    <n v="3319"/>
    <s v="26.D.H.F."/>
    <s v="ณัฐภูมิ สุดาทิพย์"/>
    <m/>
    <s v="ชาย"/>
    <n v="16"/>
    <n v="2"/>
    <s v="เกษตร"/>
    <s v="167"/>
    <x v="0"/>
    <x v="0"/>
    <x v="0"/>
    <x v="0"/>
    <m/>
    <d v="2024-02-04T00:00:00"/>
    <d v="2024-02-04T00:00:00"/>
    <m/>
    <d v="2024-01-06T00:00:00"/>
    <x v="21"/>
    <n v="5"/>
  </r>
  <r>
    <n v="650"/>
    <s v="26.D.H.F."/>
    <s v="ภควัฒ โฮมแพน"/>
    <m/>
    <s v="ชาย"/>
    <n v="16"/>
    <n v="8"/>
    <s v="นักเรียน"/>
    <s v="บ้านพักครู รร.เมยวดีพิทยาคม"/>
    <x v="8"/>
    <x v="66"/>
    <x v="39"/>
    <x v="4"/>
    <m/>
    <d v="2024-01-07T00:00:00"/>
    <d v="2024-01-07T00:00:00"/>
    <m/>
    <d v="2024-01-06T00:00:00"/>
    <x v="17"/>
    <n v="1"/>
  </r>
  <r>
    <n v="786"/>
    <s v="26.D.H.F."/>
    <s v="กัปตัน รัตนบุรี"/>
    <m/>
    <s v="ชาย"/>
    <n v="23"/>
    <n v="4"/>
    <s v="รับจ้าง,กรรมกร"/>
    <s v="232"/>
    <x v="5"/>
    <x v="67"/>
    <x v="40"/>
    <x v="6"/>
    <m/>
    <d v="2024-01-05T00:00:00"/>
    <d v="2024-01-10T00:00:00"/>
    <m/>
    <d v="2024-01-06T00:00:00"/>
    <x v="17"/>
    <n v="0"/>
  </r>
  <r>
    <n v="2776"/>
    <s v="26.D.H.F."/>
    <s v="มงคล ดาวเรือง"/>
    <m/>
    <s v="ชาย"/>
    <n v="23"/>
    <n v="5"/>
    <s v="ไม่ทราบอาชีพ/ในปกครอง"/>
    <s v="80/3"/>
    <x v="2"/>
    <x v="24"/>
    <x v="16"/>
    <x v="10"/>
    <m/>
    <d v="2024-01-29T00:00:00"/>
    <d v="2024-01-29T00:00:00"/>
    <m/>
    <d v="2024-01-06T00:00:00"/>
    <x v="5"/>
    <n v="4"/>
  </r>
  <r>
    <n v="2771"/>
    <s v="26.D.H.F."/>
    <s v="นลิตา วงค์มะณี"/>
    <m/>
    <s v="หญิง"/>
    <n v="20"/>
    <n v="4"/>
    <s v="ไม่ทราบอาชีพ/ในปกครอง"/>
    <s v="129"/>
    <x v="14"/>
    <x v="68"/>
    <x v="41"/>
    <x v="1"/>
    <m/>
    <d v="2024-01-24T00:00:00"/>
    <d v="2024-01-24T00:00:00"/>
    <m/>
    <d v="2024-01-06T00:00:00"/>
    <x v="11"/>
    <n v="3"/>
  </r>
  <r>
    <n v="15563"/>
    <s v="26.D.H.F."/>
    <s v="กรรณิกา จันทร์บุตร"/>
    <m/>
    <s v="หญิง"/>
    <n v="13"/>
    <n v="8"/>
    <s v="ไม่ทราบอาชีพ/ในปกครอง"/>
    <s v="58"/>
    <x v="14"/>
    <x v="69"/>
    <x v="42"/>
    <x v="0"/>
    <m/>
    <d v="2024-06-13T00:00:00"/>
    <d v="2024-06-13T00:00:00"/>
    <m/>
    <d v="2024-01-06T00:00:00"/>
    <x v="19"/>
    <n v="23"/>
  </r>
  <r>
    <n v="10395"/>
    <s v="26.D.H.F."/>
    <s v="ธณะชัย พัฒนาศูร"/>
    <m/>
    <s v="ชาย"/>
    <n v="18"/>
    <n v="3"/>
    <s v="นักเรียน"/>
    <s v="19"/>
    <x v="18"/>
    <x v="70"/>
    <x v="43"/>
    <x v="15"/>
    <m/>
    <d v="2024-04-12T00:00:00"/>
    <d v="2024-04-13T00:00:00"/>
    <m/>
    <d v="2024-01-06T00:00:00"/>
    <x v="6"/>
    <n v="14"/>
  </r>
  <r>
    <n v="4823"/>
    <s v="27.D.H.F.shock syndrome"/>
    <s v="รัตติญา เมืองนาม"/>
    <m/>
    <s v="หญิง"/>
    <n v="42"/>
    <n v="11"/>
    <s v="ค้าขาย"/>
    <s v="63"/>
    <x v="3"/>
    <x v="11"/>
    <x v="7"/>
    <x v="5"/>
    <m/>
    <d v="2024-02-07T00:00:00"/>
    <d v="2024-02-14T00:00:00"/>
    <m/>
    <d v="2024-01-06T00:00:00"/>
    <x v="1"/>
    <n v="5"/>
  </r>
  <r>
    <n v="1822"/>
    <s v="66.Dengue fever"/>
    <s v="กังศฎา อำภาพันธ์"/>
    <m/>
    <s v="หญิง"/>
    <n v="39"/>
    <n v="11"/>
    <s v="ข้าราชการ"/>
    <s v="178"/>
    <x v="11"/>
    <x v="71"/>
    <x v="14"/>
    <x v="9"/>
    <m/>
    <d v="2024-01-11T00:00:00"/>
    <d v="2024-01-13T00:00:00"/>
    <m/>
    <d v="2024-01-06T00:00:00"/>
    <x v="14"/>
    <n v="1"/>
  </r>
  <r>
    <n v="241"/>
    <s v="66.Dengue fever"/>
    <s v="ปัญญาทิพย์ หมอกขุนทด"/>
    <m/>
    <s v="ชาย"/>
    <n v="57"/>
    <n v="1"/>
    <s v="ค้าขาย"/>
    <s v="129"/>
    <x v="19"/>
    <x v="72"/>
    <x v="19"/>
    <x v="2"/>
    <m/>
    <d v="2024-01-01T00:00:00"/>
    <d v="2024-01-01T00:00:00"/>
    <m/>
    <d v="2024-01-06T00:00:00"/>
    <x v="20"/>
    <n v="0"/>
  </r>
  <r>
    <n v="6204"/>
    <s v="66.Dengue fever"/>
    <s v="อนุชิต โชคบัณฑิต"/>
    <m/>
    <s v="ชาย"/>
    <n v="29"/>
    <n v="5"/>
    <s v="ไม่ทราบอาชีพ/ในปกครอง"/>
    <s v="48"/>
    <x v="0"/>
    <x v="73"/>
    <x v="44"/>
    <x v="7"/>
    <m/>
    <d v="2024-03-01T00:00:00"/>
    <d v="2024-03-05T00:00:00"/>
    <m/>
    <d v="2024-01-06T00:00:00"/>
    <x v="10"/>
    <n v="8"/>
  </r>
  <r>
    <n v="1886"/>
    <s v="66.Dengue fever"/>
    <s v="อรรถพล สุริยา"/>
    <m/>
    <s v="ชาย"/>
    <n v="28"/>
    <n v="6"/>
    <s v="ข้าราชการ"/>
    <s v="14/1"/>
    <x v="6"/>
    <x v="74"/>
    <x v="45"/>
    <x v="5"/>
    <m/>
    <d v="2024-01-11T00:00:00"/>
    <d v="2024-01-18T00:00:00"/>
    <m/>
    <d v="2024-01-06T00:00:00"/>
    <x v="14"/>
    <n v="1"/>
  </r>
  <r>
    <n v="1115"/>
    <s v="66.Dengue fever"/>
    <s v="ณภัทร อาจเดช"/>
    <m/>
    <s v="ชาย"/>
    <n v="7"/>
    <n v="5"/>
    <s v="ไม่ทราบอาชีพ/ในปกครอง"/>
    <s v="39"/>
    <x v="16"/>
    <x v="75"/>
    <x v="46"/>
    <x v="16"/>
    <m/>
    <d v="2024-01-12T00:00:00"/>
    <d v="2024-01-12T00:00:00"/>
    <m/>
    <d v="2024-01-06T00:00:00"/>
    <x v="17"/>
    <n v="1"/>
  </r>
  <r>
    <n v="5335"/>
    <s v="66.Dengue fever"/>
    <s v="ภราดร อินทมล"/>
    <m/>
    <s v="ชาย"/>
    <n v="22"/>
    <n v="7"/>
    <s v="นักเรียน"/>
    <s v="91"/>
    <x v="6"/>
    <x v="76"/>
    <x v="47"/>
    <x v="5"/>
    <m/>
    <d v="2024-02-26T00:00:00"/>
    <d v="2024-02-26T00:00:00"/>
    <m/>
    <d v="2024-01-06T00:00:00"/>
    <x v="12"/>
    <n v="8"/>
  </r>
  <r>
    <n v="6388"/>
    <s v="66.Dengue fever"/>
    <s v="พรไพลิน เจริญพันธ์"/>
    <m/>
    <s v="หญิง"/>
    <n v="17"/>
    <n v="5"/>
    <s v="ไม่ทราบอาชีพ/ในปกครอง"/>
    <s v="107"/>
    <x v="6"/>
    <x v="77"/>
    <x v="20"/>
    <x v="6"/>
    <m/>
    <d v="2024-03-04T00:00:00"/>
    <d v="2024-03-07T00:00:00"/>
    <m/>
    <d v="2024-01-06T00:00:00"/>
    <x v="10"/>
    <n v="9"/>
  </r>
  <r>
    <n v="5366"/>
    <s v="66.Dengue fever"/>
    <s v="ฐาปกรณ์ โคตรเพชร"/>
    <m/>
    <s v="ชาย"/>
    <n v="33"/>
    <n v="0"/>
    <s v="รับจ้าง,กรรมกร"/>
    <s v="69"/>
    <x v="0"/>
    <x v="0"/>
    <x v="0"/>
    <x v="0"/>
    <m/>
    <d v="2024-02-26T00:00:00"/>
    <d v="2024-02-26T00:00:00"/>
    <m/>
    <d v="2024-01-06T00:00:00"/>
    <x v="12"/>
    <n v="8"/>
  </r>
  <r>
    <n v="5517"/>
    <s v="66.Dengue fever"/>
    <s v="ธีระวุฒิ โชติประเดิม"/>
    <m/>
    <s v="ชาย"/>
    <n v="13"/>
    <n v="10"/>
    <s v="ไม่ทราบอาชีพ/ในปกครอง"/>
    <s v="60"/>
    <x v="6"/>
    <x v="16"/>
    <x v="6"/>
    <x v="4"/>
    <m/>
    <d v="2024-02-24T00:00:00"/>
    <d v="2024-02-24T00:00:00"/>
    <m/>
    <d v="2024-01-06T00:00:00"/>
    <x v="12"/>
    <n v="8"/>
  </r>
  <r>
    <n v="6080"/>
    <s v="66.Dengue fever"/>
    <s v="ณรงค์ชัย หวายฤทธิ์"/>
    <m/>
    <s v="ชาย"/>
    <n v="13"/>
    <n v="4"/>
    <s v="นักเรียน"/>
    <s v="158"/>
    <x v="14"/>
    <x v="78"/>
    <x v="39"/>
    <x v="4"/>
    <m/>
    <d v="2024-03-04T00:00:00"/>
    <d v="2024-03-04T00:00:00"/>
    <m/>
    <d v="2024-01-06T00:00:00"/>
    <x v="10"/>
    <n v="9"/>
  </r>
  <r>
    <n v="5731"/>
    <s v="66.Dengue fever"/>
    <s v="พริสร นากอก"/>
    <m/>
    <s v="ชาย"/>
    <n v="12"/>
    <n v="11"/>
    <s v="ไม่ทราบอาชีพ/ในปกครอง"/>
    <s v="93"/>
    <x v="6"/>
    <x v="15"/>
    <x v="2"/>
    <x v="1"/>
    <m/>
    <d v="2024-02-26T00:00:00"/>
    <d v="2024-02-29T00:00:00"/>
    <m/>
    <d v="2024-01-06T00:00:00"/>
    <x v="12"/>
    <n v="8"/>
  </r>
  <r>
    <n v="6389"/>
    <s v="66.Dengue fever"/>
    <s v="พุฒิเมธ เฉิดเจือ"/>
    <m/>
    <s v="ชาย"/>
    <n v="8"/>
    <n v="3"/>
    <s v="ไม่ทราบอาชีพ/ในปกครอง"/>
    <s v="47"/>
    <x v="3"/>
    <x v="30"/>
    <x v="20"/>
    <x v="6"/>
    <m/>
    <d v="2024-03-01T00:00:00"/>
    <d v="2024-03-08T00:00:00"/>
    <m/>
    <d v="2024-01-06T00:00:00"/>
    <x v="10"/>
    <n v="8"/>
  </r>
  <r>
    <n v="6522"/>
    <s v="66.Dengue fever"/>
    <s v="ปริวัฒน์ วงศ์เมืองแด"/>
    <m/>
    <s v="ชาย"/>
    <n v="27"/>
    <n v="10"/>
    <s v="ข้าราชการ"/>
    <s v="138"/>
    <x v="8"/>
    <x v="10"/>
    <x v="6"/>
    <x v="4"/>
    <m/>
    <d v="2024-03-08T00:00:00"/>
    <d v="2024-03-08T00:00:00"/>
    <m/>
    <d v="2024-01-06T00:00:00"/>
    <x v="10"/>
    <n v="9"/>
  </r>
  <r>
    <n v="1564"/>
    <s v="66.Dengue fever"/>
    <s v="ประภารัตน์ กะการดี"/>
    <m/>
    <s v="หญิง"/>
    <n v="30"/>
    <n v="3"/>
    <s v="ข้าราชการ"/>
    <s v="57"/>
    <x v="5"/>
    <x v="79"/>
    <x v="10"/>
    <x v="5"/>
    <m/>
    <d v="2024-01-15T00:00:00"/>
    <d v="2024-01-18T00:00:00"/>
    <m/>
    <d v="2024-01-06T00:00:00"/>
    <x v="14"/>
    <n v="2"/>
  </r>
  <r>
    <n v="5644"/>
    <s v="66.Dengue fever"/>
    <s v="กชกาญจน์ แก้วหิน"/>
    <m/>
    <s v="หญิง"/>
    <n v="10"/>
    <n v="4"/>
    <s v="ไม่ทราบอาชีพ/ในปกครอง"/>
    <s v="90"/>
    <x v="6"/>
    <x v="62"/>
    <x v="37"/>
    <x v="13"/>
    <m/>
    <d v="2024-02-19T00:00:00"/>
    <d v="2024-02-19T00:00:00"/>
    <m/>
    <d v="2024-01-06T00:00:00"/>
    <x v="4"/>
    <n v="7"/>
  </r>
  <r>
    <n v="6001"/>
    <s v="66.Dengue fever"/>
    <s v="วรโชติ พิลาทา"/>
    <m/>
    <s v="ชาย"/>
    <n v="8"/>
    <n v="6"/>
    <s v="ไม่ทราบอาชีพ/ในปกครอง"/>
    <s v="154"/>
    <x v="6"/>
    <x v="80"/>
    <x v="31"/>
    <x v="5"/>
    <m/>
    <d v="2024-02-28T00:00:00"/>
    <d v="2024-03-02T00:00:00"/>
    <m/>
    <d v="2024-01-06T00:00:00"/>
    <x v="10"/>
    <n v="8"/>
  </r>
  <r>
    <n v="6182"/>
    <s v="66.Dengue fever"/>
    <s v="ปิยะราช สุทธิชัย"/>
    <m/>
    <s v="ชาย"/>
    <n v="14"/>
    <n v="4"/>
    <s v="นักเรียน"/>
    <s v="38"/>
    <x v="6"/>
    <x v="16"/>
    <x v="6"/>
    <x v="4"/>
    <m/>
    <d v="2024-03-06T00:00:00"/>
    <d v="2024-03-06T00:00:00"/>
    <m/>
    <d v="2024-01-06T00:00:00"/>
    <x v="10"/>
    <n v="9"/>
  </r>
  <r>
    <n v="6562"/>
    <s v="66.Dengue fever"/>
    <s v="เสาวลักษณ์ คุ้นเคย"/>
    <m/>
    <s v="หญิง"/>
    <n v="16"/>
    <n v="2"/>
    <s v="นักเรียน"/>
    <s v="59"/>
    <x v="3"/>
    <x v="30"/>
    <x v="20"/>
    <x v="6"/>
    <m/>
    <d v="2024-03-04T00:00:00"/>
    <d v="2024-03-08T00:00:00"/>
    <m/>
    <d v="2024-01-06T00:00:00"/>
    <x v="10"/>
    <n v="9"/>
  </r>
  <r>
    <n v="6390"/>
    <s v="66.Dengue fever"/>
    <s v="ธนา โปร่งพรมมา"/>
    <m/>
    <s v="ชาย"/>
    <n v="10"/>
    <n v="7"/>
    <s v="ไม่ทราบอาชีพ/ในปกครอง"/>
    <s v="8"/>
    <x v="6"/>
    <x v="77"/>
    <x v="20"/>
    <x v="6"/>
    <m/>
    <d v="2024-02-14T00:00:00"/>
    <d v="2024-02-19T00:00:00"/>
    <m/>
    <d v="2024-01-06T00:00:00"/>
    <x v="4"/>
    <n v="6"/>
  </r>
  <r>
    <n v="5747"/>
    <s v="66.Dengue fever"/>
    <s v="จิรภัทร โอ้อารีย์"/>
    <m/>
    <s v="ชาย"/>
    <n v="10"/>
    <n v="5"/>
    <s v="นักเรียน"/>
    <s v="9"/>
    <x v="3"/>
    <x v="30"/>
    <x v="20"/>
    <x v="6"/>
    <m/>
    <d v="2024-02-23T00:00:00"/>
    <d v="2024-02-27T00:00:00"/>
    <m/>
    <d v="2024-01-06T00:00:00"/>
    <x v="12"/>
    <n v="7"/>
  </r>
  <r>
    <n v="2018"/>
    <s v="66.Dengue fever"/>
    <s v="พิชญาภร ศิริเกตุ"/>
    <m/>
    <s v="หญิง"/>
    <n v="34"/>
    <n v="1"/>
    <s v="ข้าราชการ"/>
    <s v="21/3"/>
    <x v="17"/>
    <x v="81"/>
    <x v="19"/>
    <x v="2"/>
    <m/>
    <d v="2024-01-30T00:00:00"/>
    <d v="2024-01-31T00:00:00"/>
    <m/>
    <d v="2024-01-06T00:00:00"/>
    <x v="5"/>
    <n v="4"/>
  </r>
  <r>
    <n v="3837"/>
    <s v="66.Dengue fever"/>
    <s v="ศุภโชติ เทียมสิงห์"/>
    <m/>
    <s v="ชาย"/>
    <n v="10"/>
    <n v="10"/>
    <s v="ไม่ทราบอาชีพ/ในปกครอง"/>
    <s v="41/1"/>
    <x v="0"/>
    <x v="82"/>
    <x v="31"/>
    <x v="5"/>
    <m/>
    <d v="2024-02-06T00:00:00"/>
    <d v="2024-02-09T00:00:00"/>
    <m/>
    <d v="2024-01-06T00:00:00"/>
    <x v="21"/>
    <n v="5"/>
  </r>
  <r>
    <n v="2570"/>
    <s v="66.Dengue fever"/>
    <s v="ญารินดา ศรีหงษ์"/>
    <m/>
    <s v="หญิง"/>
    <n v="2"/>
    <n v="6"/>
    <s v="ไม่ทราบอาชีพ/ในปกครอง"/>
    <s v="30"/>
    <x v="8"/>
    <x v="83"/>
    <x v="28"/>
    <x v="13"/>
    <m/>
    <d v="2024-01-24T00:00:00"/>
    <d v="2024-01-24T00:00:00"/>
    <m/>
    <d v="2024-01-06T00:00:00"/>
    <x v="11"/>
    <n v="3"/>
  </r>
  <r>
    <n v="4588"/>
    <s v="66.Dengue fever"/>
    <s v="ชนะเทพ ศรีวิสุทธิ์"/>
    <m/>
    <s v="ชาย"/>
    <n v="8"/>
    <n v="1"/>
    <s v="นักเรียน"/>
    <s v="33"/>
    <x v="3"/>
    <x v="84"/>
    <x v="48"/>
    <x v="5"/>
    <m/>
    <d v="2024-02-05T00:00:00"/>
    <d v="2024-02-05T00:00:00"/>
    <m/>
    <d v="2024-01-06T00:00:00"/>
    <x v="21"/>
    <n v="5"/>
  </r>
  <r>
    <n v="4585"/>
    <s v="66.Dengue fever"/>
    <s v="เรวดี เหมัง"/>
    <m/>
    <s v="หญิง"/>
    <n v="34"/>
    <n v="6"/>
    <s v="รับจ้าง,กรรมกร"/>
    <s v="225"/>
    <x v="9"/>
    <x v="85"/>
    <x v="7"/>
    <x v="5"/>
    <m/>
    <d v="2024-02-16T00:00:00"/>
    <d v="2024-02-16T00:00:00"/>
    <m/>
    <d v="2024-01-06T00:00:00"/>
    <x v="1"/>
    <n v="6"/>
  </r>
  <r>
    <n v="4498"/>
    <s v="66.Dengue fever"/>
    <s v="พรรณกร ผิวพรรณ์"/>
    <m/>
    <s v="ชาย"/>
    <n v="40"/>
    <n v="0"/>
    <s v="ทหาร,ตำรวจ"/>
    <s v="112"/>
    <x v="13"/>
    <x v="86"/>
    <x v="49"/>
    <x v="10"/>
    <m/>
    <d v="2024-02-16T00:00:00"/>
    <d v="2024-02-16T00:00:00"/>
    <m/>
    <d v="2024-01-06T00:00:00"/>
    <x v="1"/>
    <n v="6"/>
  </r>
  <r>
    <n v="2571"/>
    <s v="66.Dengue fever"/>
    <s v="กฤติมุข อยู่มาก"/>
    <m/>
    <s v="ชาย"/>
    <n v="1"/>
    <n v="5"/>
    <s v="ไม่ทราบอาชีพ/ในปกครอง"/>
    <s v="130"/>
    <x v="2"/>
    <x v="87"/>
    <x v="50"/>
    <x v="12"/>
    <m/>
    <d v="2024-01-22T00:00:00"/>
    <d v="2024-01-22T00:00:00"/>
    <m/>
    <d v="2024-01-06T00:00:00"/>
    <x v="11"/>
    <n v="3"/>
  </r>
  <r>
    <n v="2572"/>
    <s v="66.Dengue fever"/>
    <s v="ณัชชวกร ผ่องนิคม"/>
    <m/>
    <s v="ชาย"/>
    <n v="7"/>
    <n v="8"/>
    <s v="นักเรียน"/>
    <s v="232"/>
    <x v="13"/>
    <x v="88"/>
    <x v="51"/>
    <x v="2"/>
    <m/>
    <d v="2024-01-22T00:00:00"/>
    <d v="2024-01-22T00:00:00"/>
    <m/>
    <d v="2024-01-06T00:00:00"/>
    <x v="11"/>
    <n v="3"/>
  </r>
  <r>
    <n v="3150"/>
    <s v="66.Dengue fever"/>
    <s v="พินนิภา บัวสีคำ"/>
    <m/>
    <s v="หญิง"/>
    <n v="35"/>
    <n v="9"/>
    <s v="รับจ้าง,กรรมกร"/>
    <s v="21"/>
    <x v="3"/>
    <x v="26"/>
    <x v="17"/>
    <x v="2"/>
    <m/>
    <d v="2024-01-13T00:00:00"/>
    <d v="2024-01-16T00:00:00"/>
    <m/>
    <d v="2024-01-06T00:00:00"/>
    <x v="14"/>
    <n v="2"/>
  </r>
  <r>
    <n v="2458"/>
    <s v="66.Dengue fever"/>
    <s v="ณภัทราธร ขุมทรัพย์"/>
    <m/>
    <s v="ชาย"/>
    <n v="14"/>
    <n v="9"/>
    <s v="อื่นๆ"/>
    <s v="19/1"/>
    <x v="14"/>
    <x v="89"/>
    <x v="28"/>
    <x v="13"/>
    <m/>
    <d v="2024-01-27T00:00:00"/>
    <d v="2024-01-28T00:00:00"/>
    <m/>
    <d v="2024-01-06T00:00:00"/>
    <x v="5"/>
    <n v="4"/>
  </r>
  <r>
    <n v="3833"/>
    <s v="66.Dengue fever"/>
    <s v="ณัชชา ตาลสันต์"/>
    <m/>
    <s v="หญิง"/>
    <n v="15"/>
    <n v="9"/>
    <s v="นักเรียน"/>
    <s v="193"/>
    <x v="8"/>
    <x v="90"/>
    <x v="52"/>
    <x v="3"/>
    <m/>
    <d v="2024-02-05T00:00:00"/>
    <d v="2024-02-09T00:00:00"/>
    <m/>
    <d v="2024-01-06T00:00:00"/>
    <x v="21"/>
    <n v="5"/>
  </r>
  <r>
    <n v="3832"/>
    <s v="66.Dengue fever"/>
    <s v="ปานรดา ไกยสวน"/>
    <m/>
    <s v="หญิง"/>
    <n v="18"/>
    <n v="4"/>
    <s v="นักเรียน"/>
    <s v="266"/>
    <x v="18"/>
    <x v="91"/>
    <x v="53"/>
    <x v="17"/>
    <m/>
    <d v="2024-01-22T00:00:00"/>
    <d v="2024-01-24T00:00:00"/>
    <m/>
    <d v="2024-01-06T00:00:00"/>
    <x v="11"/>
    <n v="3"/>
  </r>
  <r>
    <n v="3826"/>
    <s v="66.Dengue fever"/>
    <s v="หัทยา ทองทา"/>
    <m/>
    <s v="หญิง"/>
    <n v="27"/>
    <n v="10"/>
    <s v="รับจ้าง,กรรมกร"/>
    <s v="152"/>
    <x v="3"/>
    <x v="11"/>
    <x v="7"/>
    <x v="5"/>
    <m/>
    <d v="2024-02-04T00:00:00"/>
    <d v="2024-02-08T00:00:00"/>
    <m/>
    <d v="2024-01-06T00:00:00"/>
    <x v="21"/>
    <n v="5"/>
  </r>
  <r>
    <n v="3674"/>
    <s v="66.Dengue fever"/>
    <s v="กานต์มณี สายทา"/>
    <m/>
    <s v="หญิง"/>
    <n v="27"/>
    <n v="7"/>
    <s v="รับจ้าง,กรรมกร"/>
    <s v="128"/>
    <x v="11"/>
    <x v="53"/>
    <x v="29"/>
    <x v="6"/>
    <m/>
    <d v="2024-02-05T00:00:00"/>
    <d v="2024-02-07T00:00:00"/>
    <m/>
    <d v="2024-01-06T00:00:00"/>
    <x v="21"/>
    <n v="5"/>
  </r>
  <r>
    <n v="3613"/>
    <s v="66.Dengue fever"/>
    <s v="ธัญญาภรณ์ ดงยางวัน"/>
    <m/>
    <s v="หญิง"/>
    <n v="11"/>
    <n v="4"/>
    <s v="ไม่ทราบอาชีพ/ในปกครอง"/>
    <s v="34"/>
    <x v="6"/>
    <x v="74"/>
    <x v="45"/>
    <x v="5"/>
    <m/>
    <d v="2024-02-02T00:00:00"/>
    <d v="2024-02-06T00:00:00"/>
    <m/>
    <d v="2024-01-06T00:00:00"/>
    <x v="21"/>
    <n v="4"/>
  </r>
  <r>
    <n v="3461"/>
    <s v="66.Dengue fever"/>
    <s v="ภูธิป โคตุเคน"/>
    <m/>
    <s v="ชาย"/>
    <n v="15"/>
    <n v="8"/>
    <s v="นักเรียน"/>
    <s v="114"/>
    <x v="10"/>
    <x v="92"/>
    <x v="19"/>
    <x v="6"/>
    <m/>
    <d v="2024-02-01T00:00:00"/>
    <d v="2024-02-04T00:00:00"/>
    <m/>
    <d v="2024-01-06T00:00:00"/>
    <x v="21"/>
    <n v="4"/>
  </r>
  <r>
    <n v="3465"/>
    <s v="66.Dengue fever"/>
    <s v="สหัสเนตร  เสโน"/>
    <m/>
    <s v="ชาย"/>
    <n v="6"/>
    <n v="8"/>
    <s v="ไม่ทราบอาชีพ/ในปกครอง"/>
    <s v="39"/>
    <x v="10"/>
    <x v="22"/>
    <x v="14"/>
    <x v="9"/>
    <m/>
    <d v="2024-01-10T00:00:00"/>
    <d v="2024-01-11T00:00:00"/>
    <m/>
    <d v="2024-01-06T00:00:00"/>
    <x v="17"/>
    <n v="1"/>
  </r>
  <r>
    <n v="2974"/>
    <s v="66.Dengue fever"/>
    <s v="พรชฎา ลือจันดา"/>
    <m/>
    <s v="หญิง"/>
    <n v="13"/>
    <n v="8"/>
    <s v="ไม่ทราบอาชีพ/ในปกครอง"/>
    <s v="52"/>
    <x v="10"/>
    <x v="93"/>
    <x v="54"/>
    <x v="13"/>
    <m/>
    <d v="2024-01-26T00:00:00"/>
    <d v="2024-01-31T00:00:00"/>
    <m/>
    <d v="2024-01-06T00:00:00"/>
    <x v="5"/>
    <n v="3"/>
  </r>
  <r>
    <n v="2052"/>
    <s v="66.Dengue fever"/>
    <s v="ศศิกานต์ วิลัยหล้า"/>
    <m/>
    <s v="หญิง"/>
    <n v="11"/>
    <n v="10"/>
    <s v="นักเรียน"/>
    <s v="149"/>
    <x v="8"/>
    <x v="94"/>
    <x v="55"/>
    <x v="3"/>
    <m/>
    <d v="2024-01-20T00:00:00"/>
    <d v="2024-01-23T00:00:00"/>
    <m/>
    <d v="2024-01-06T00:00:00"/>
    <x v="11"/>
    <n v="3"/>
  </r>
  <r>
    <n v="5107"/>
    <s v="66.Dengue fever"/>
    <s v="กมลชนก สาธารณ์"/>
    <m/>
    <s v="หญิง"/>
    <n v="8"/>
    <n v="11"/>
    <s v="ไม่ทราบอาชีพ/ในปกครอง"/>
    <s v="95"/>
    <x v="3"/>
    <x v="11"/>
    <x v="7"/>
    <x v="5"/>
    <m/>
    <d v="2024-02-21T00:00:00"/>
    <d v="2024-02-23T00:00:00"/>
    <m/>
    <d v="2024-01-06T00:00:00"/>
    <x v="4"/>
    <n v="7"/>
  </r>
  <r>
    <n v="5104"/>
    <s v="66.Dengue fever"/>
    <s v="ปวีณ์นุช เดชะ"/>
    <m/>
    <s v="หญิง"/>
    <n v="12"/>
    <n v="4"/>
    <s v="ไม่ทราบอาชีพ/ในปกครอง"/>
    <s v="36"/>
    <x v="11"/>
    <x v="95"/>
    <x v="16"/>
    <x v="10"/>
    <m/>
    <d v="2024-02-22T00:00:00"/>
    <d v="2024-02-22T00:00:00"/>
    <m/>
    <d v="2024-01-06T00:00:00"/>
    <x v="4"/>
    <n v="7"/>
  </r>
  <r>
    <n v="5096"/>
    <s v="66.Dengue fever"/>
    <s v="ธัญชนก ถึงเสียบญวน"/>
    <m/>
    <s v="หญิง"/>
    <n v="9"/>
    <n v="4"/>
    <s v="นักเรียน"/>
    <s v="4"/>
    <x v="8"/>
    <x v="91"/>
    <x v="53"/>
    <x v="17"/>
    <m/>
    <d v="2024-02-18T00:00:00"/>
    <d v="2024-02-21T00:00:00"/>
    <m/>
    <d v="2024-01-06T00:00:00"/>
    <x v="4"/>
    <n v="7"/>
  </r>
  <r>
    <n v="5089"/>
    <s v="66.Dengue fever"/>
    <s v="ภัทรพร บุญมี"/>
    <m/>
    <s v="หญิง"/>
    <n v="9"/>
    <n v="10"/>
    <s v="นักเรียน"/>
    <s v="44"/>
    <x v="2"/>
    <x v="2"/>
    <x v="2"/>
    <x v="1"/>
    <m/>
    <d v="2024-02-13T00:00:00"/>
    <d v="2024-02-14T00:00:00"/>
    <m/>
    <d v="2024-01-06T00:00:00"/>
    <x v="1"/>
    <n v="6"/>
  </r>
  <r>
    <n v="5088"/>
    <s v="66.Dengue fever"/>
    <s v="วรวิชญ์ แพงโพนทอง"/>
    <m/>
    <s v="ชาย"/>
    <n v="14"/>
    <n v="1"/>
    <s v="นักเรียน"/>
    <s v="245"/>
    <x v="12"/>
    <x v="96"/>
    <x v="56"/>
    <x v="3"/>
    <m/>
    <d v="2024-02-20T00:00:00"/>
    <d v="2024-02-23T00:00:00"/>
    <m/>
    <d v="2024-01-06T00:00:00"/>
    <x v="4"/>
    <n v="7"/>
  </r>
  <r>
    <n v="5055"/>
    <s v="66.Dengue fever"/>
    <s v="พรศิลป์ เสาร์แก้ว"/>
    <m/>
    <s v="หญิง"/>
    <n v="5"/>
    <n v="7"/>
    <s v="ไม่ทราบอาชีพ/ในปกครอง"/>
    <s v="49"/>
    <x v="18"/>
    <x v="97"/>
    <x v="57"/>
    <x v="11"/>
    <m/>
    <d v="2024-02-17T00:00:00"/>
    <d v="2024-02-22T00:00:00"/>
    <m/>
    <d v="2024-01-06T00:00:00"/>
    <x v="4"/>
    <n v="7"/>
  </r>
  <r>
    <n v="4713"/>
    <s v="66.Dengue fever"/>
    <s v="ฐิติกาญจน์ ยอดคำ"/>
    <m/>
    <s v="หญิง"/>
    <n v="45"/>
    <n v="1"/>
    <s v="รับจ้าง,กรรมกร"/>
    <s v="121"/>
    <x v="14"/>
    <x v="98"/>
    <x v="58"/>
    <x v="15"/>
    <m/>
    <d v="2024-02-03T00:00:00"/>
    <d v="2024-02-05T00:00:00"/>
    <m/>
    <d v="2024-01-06T00:00:00"/>
    <x v="21"/>
    <n v="5"/>
  </r>
  <r>
    <n v="1928"/>
    <s v="66.Dengue fever"/>
    <s v="ระพีพงศ์ มีดอก"/>
    <m/>
    <s v="ชาย"/>
    <n v="15"/>
    <n v="1"/>
    <s v="นักเรียน"/>
    <s v="55"/>
    <x v="12"/>
    <x v="55"/>
    <x v="7"/>
    <x v="5"/>
    <m/>
    <d v="2024-01-17T00:00:00"/>
    <d v="2024-01-19T00:00:00"/>
    <m/>
    <d v="2024-01-06T00:00:00"/>
    <x v="14"/>
    <n v="2"/>
  </r>
  <r>
    <n v="2459"/>
    <s v="66.Dengue fever"/>
    <s v="อิทธิพัทธ์ ดุจนาคี"/>
    <m/>
    <s v="ชาย"/>
    <n v="12"/>
    <n v="8"/>
    <s v="นักเรียน"/>
    <s v="28"/>
    <x v="11"/>
    <x v="53"/>
    <x v="29"/>
    <x v="6"/>
    <m/>
    <d v="2024-01-25T00:00:00"/>
    <d v="2024-01-28T00:00:00"/>
    <m/>
    <d v="2024-01-06T00:00:00"/>
    <x v="5"/>
    <n v="3"/>
  </r>
  <r>
    <n v="2062"/>
    <s v="66.Dengue fever"/>
    <s v="คู่บุญ แก้วมะไฟ"/>
    <m/>
    <s v="ชาย"/>
    <n v="10"/>
    <n v="4"/>
    <s v="ไม่ทราบอาชีพ/ในปกครอง"/>
    <s v="52"/>
    <x v="8"/>
    <x v="99"/>
    <x v="59"/>
    <x v="18"/>
    <m/>
    <d v="2024-01-15T00:00:00"/>
    <d v="2024-01-19T00:00:00"/>
    <m/>
    <d v="2024-01-06T00:00:00"/>
    <x v="14"/>
    <n v="2"/>
  </r>
  <r>
    <n v="4908"/>
    <s v="66.Dengue fever"/>
    <s v="กชกร ศรีไชยวาลย์"/>
    <m/>
    <s v="หญิง"/>
    <n v="8"/>
    <n v="0"/>
    <s v="ไม่ทราบอาชีพ/ในปกครอง"/>
    <s v="59"/>
    <x v="3"/>
    <x v="30"/>
    <x v="20"/>
    <x v="6"/>
    <m/>
    <d v="2024-02-14T00:00:00"/>
    <d v="2024-02-19T00:00:00"/>
    <m/>
    <d v="2024-01-06T00:00:00"/>
    <x v="4"/>
    <n v="6"/>
  </r>
  <r>
    <n v="4846"/>
    <s v="66.Dengue fever"/>
    <s v="อัฑฒวีร์ เศษโถ"/>
    <m/>
    <s v="ชาย"/>
    <n v="13"/>
    <n v="6"/>
    <s v="ไม่ทราบอาชีพ/ในปกครอง"/>
    <s v="19"/>
    <x v="18"/>
    <x v="100"/>
    <x v="1"/>
    <x v="1"/>
    <m/>
    <d v="2024-02-04T00:00:00"/>
    <d v="2024-02-07T00:00:00"/>
    <m/>
    <d v="2024-01-06T00:00:00"/>
    <x v="21"/>
    <n v="5"/>
  </r>
  <r>
    <n v="2157"/>
    <s v="66.Dengue fever"/>
    <s v="อัจฉรา พ้นยาก"/>
    <m/>
    <s v="หญิง"/>
    <n v="12"/>
    <n v="11"/>
    <s v="นักเรียน"/>
    <s v="ร้านหมวยบิ้วตี้"/>
    <x v="12"/>
    <x v="101"/>
    <x v="60"/>
    <x v="2"/>
    <m/>
    <d v="2024-01-15T00:00:00"/>
    <d v="2024-01-16T00:00:00"/>
    <m/>
    <d v="2024-01-06T00:00:00"/>
    <x v="14"/>
    <n v="2"/>
  </r>
  <r>
    <n v="4820"/>
    <s v="66.Dengue fever"/>
    <s v="อรทัย วงศ์ณรัตน์"/>
    <m/>
    <s v="ชาย"/>
    <n v="63"/>
    <n v="7"/>
    <s v="ไม่ทราบอาชีพ/ในปกครอง"/>
    <s v="77"/>
    <x v="16"/>
    <x v="102"/>
    <x v="1"/>
    <x v="1"/>
    <m/>
    <d v="2024-02-02T00:00:00"/>
    <d v="2024-02-05T00:00:00"/>
    <m/>
    <d v="2024-01-06T00:00:00"/>
    <x v="21"/>
    <n v="4"/>
  </r>
  <r>
    <n v="4818"/>
    <s v="66.Dengue fever"/>
    <s v="รดาวรินทร์ คำกว้าง"/>
    <m/>
    <s v="หญิง"/>
    <n v="2"/>
    <n v="11"/>
    <s v="ไม่ทราบอาชีพ/ในปกครอง"/>
    <s v="62"/>
    <x v="2"/>
    <x v="103"/>
    <x v="61"/>
    <x v="1"/>
    <m/>
    <d v="2024-01-27T00:00:00"/>
    <d v="2024-01-28T00:00:00"/>
    <m/>
    <d v="2024-01-06T00:00:00"/>
    <x v="5"/>
    <n v="4"/>
  </r>
  <r>
    <n v="5108"/>
    <s v="66.Dengue fever"/>
    <s v="โชคศุภกานต์ ภูมิเรือง"/>
    <m/>
    <s v="หญิง"/>
    <n v="48"/>
    <n v="6"/>
    <s v="ข้าราชการ"/>
    <s v="50"/>
    <x v="16"/>
    <x v="104"/>
    <x v="62"/>
    <x v="14"/>
    <m/>
    <d v="2024-02-16T00:00:00"/>
    <d v="2024-02-19T00:00:00"/>
    <m/>
    <d v="2024-01-06T00:00:00"/>
    <x v="4"/>
    <n v="6"/>
  </r>
  <r>
    <n v="1908"/>
    <s v="66.Dengue fever"/>
    <s v="ชลินทิพย์ ขนเปี้ยม"/>
    <m/>
    <s v="หญิง"/>
    <n v="8"/>
    <n v="6"/>
    <s v="ไม่ทราบอาชีพ/ในปกครอง"/>
    <s v="375/1"/>
    <x v="11"/>
    <x v="46"/>
    <x v="28"/>
    <x v="13"/>
    <m/>
    <d v="2024-01-21T00:00:00"/>
    <d v="2024-01-21T00:00:00"/>
    <m/>
    <d v="2024-01-06T00:00:00"/>
    <x v="11"/>
    <n v="3"/>
  </r>
  <r>
    <n v="9987"/>
    <s v="66.Dengue fever"/>
    <s v="กมลชนก กะตะโท"/>
    <m/>
    <s v="หญิง"/>
    <n v="9"/>
    <n v="6"/>
    <s v="ไม่ทราบอาชีพ/ในปกครอง"/>
    <s v="147"/>
    <x v="16"/>
    <x v="105"/>
    <x v="63"/>
    <x v="13"/>
    <m/>
    <d v="2024-04-27T00:00:00"/>
    <d v="2024-04-27T00:00:00"/>
    <m/>
    <d v="2024-01-06T00:00:00"/>
    <x v="15"/>
    <n v="17"/>
  </r>
  <r>
    <n v="9079"/>
    <s v="66.Dengue fever"/>
    <s v="ศิริลักษณ์ หงษ์หนองหว้า"/>
    <m/>
    <s v="หญิง"/>
    <n v="24"/>
    <n v="0"/>
    <s v="รับจ้าง,กรรมกร"/>
    <s v="64"/>
    <x v="17"/>
    <x v="39"/>
    <x v="1"/>
    <x v="1"/>
    <m/>
    <d v="2024-04-04T00:00:00"/>
    <d v="2024-04-09T00:00:00"/>
    <m/>
    <d v="2024-01-06T00:00:00"/>
    <x v="2"/>
    <n v="13"/>
  </r>
  <r>
    <n v="10376"/>
    <s v="66.Dengue fever"/>
    <s v="ธีรภัทร์ เพชรคีรีสกุล"/>
    <m/>
    <s v="ชาย"/>
    <n v="14"/>
    <n v="8"/>
    <s v="นักเรียน"/>
    <s v="8"/>
    <x v="3"/>
    <x v="21"/>
    <x v="13"/>
    <x v="3"/>
    <m/>
    <d v="2024-04-27T00:00:00"/>
    <d v="2024-05-01T00:00:00"/>
    <m/>
    <d v="2024-01-06T00:00:00"/>
    <x v="15"/>
    <n v="17"/>
  </r>
  <r>
    <n v="10328"/>
    <s v="66.Dengue fever"/>
    <s v="ชลธิชา ใจตรง"/>
    <m/>
    <s v="หญิง"/>
    <n v="13"/>
    <n v="4"/>
    <s v="ไม่ทราบอาชีพ/ในปกครอง"/>
    <s v="376"/>
    <x v="6"/>
    <x v="7"/>
    <x v="1"/>
    <x v="1"/>
    <m/>
    <d v="2024-04-17T00:00:00"/>
    <d v="2024-04-17T00:00:00"/>
    <m/>
    <d v="2024-01-06T00:00:00"/>
    <x v="6"/>
    <n v="15"/>
  </r>
  <r>
    <n v="10319"/>
    <s v="66.Dengue fever"/>
    <s v="สราวุฒ อบอุ่น"/>
    <m/>
    <s v="ชาย"/>
    <n v="14"/>
    <n v="10"/>
    <s v="ไม่ทราบอาชีพ/ในปกครอง"/>
    <s v="28"/>
    <x v="17"/>
    <x v="39"/>
    <x v="1"/>
    <x v="1"/>
    <m/>
    <d v="2024-04-17T00:00:00"/>
    <d v="2024-04-17T00:00:00"/>
    <m/>
    <d v="2024-01-06T00:00:00"/>
    <x v="6"/>
    <n v="15"/>
  </r>
  <r>
    <n v="10306"/>
    <s v="66.Dengue fever"/>
    <s v="ณัฎฐา สุขแสวง"/>
    <m/>
    <s v="หญิง"/>
    <n v="14"/>
    <n v="8"/>
    <s v="ไม่ทราบอาชีพ/ในปกครอง"/>
    <s v="77"/>
    <x v="17"/>
    <x v="39"/>
    <x v="1"/>
    <x v="1"/>
    <m/>
    <d v="2024-04-19T00:00:00"/>
    <d v="2024-04-22T00:00:00"/>
    <m/>
    <d v="2024-01-06T00:00:00"/>
    <x v="7"/>
    <n v="15"/>
  </r>
  <r>
    <n v="10304"/>
    <s v="66.Dengue fever"/>
    <s v="หนึ่งฤทัย สินเนือง"/>
    <m/>
    <s v="หญิง"/>
    <n v="31"/>
    <n v="4"/>
    <s v="อื่นๆ"/>
    <s v="4"/>
    <x v="6"/>
    <x v="15"/>
    <x v="2"/>
    <x v="1"/>
    <m/>
    <d v="2024-04-19T00:00:00"/>
    <d v="2024-04-22T00:00:00"/>
    <m/>
    <d v="2024-01-06T00:00:00"/>
    <x v="7"/>
    <n v="15"/>
  </r>
  <r>
    <n v="10303"/>
    <s v="66.Dengue fever"/>
    <s v="วิชุดา แก้วสมบัติ"/>
    <m/>
    <s v="หญิง"/>
    <n v="18"/>
    <n v="1"/>
    <s v="ไม่ทราบอาชีพ/ในปกครอง"/>
    <s v="120"/>
    <x v="11"/>
    <x v="106"/>
    <x v="64"/>
    <x v="1"/>
    <m/>
    <d v="2024-04-22T00:00:00"/>
    <d v="2024-04-25T00:00:00"/>
    <m/>
    <d v="2024-01-06T00:00:00"/>
    <x v="7"/>
    <n v="16"/>
  </r>
  <r>
    <n v="10302"/>
    <s v="66.Dengue fever"/>
    <s v="ระดม สุขแสวง"/>
    <m/>
    <s v="ชาย"/>
    <n v="50"/>
    <n v="2"/>
    <s v="อื่นๆ"/>
    <s v="77"/>
    <x v="17"/>
    <x v="39"/>
    <x v="1"/>
    <x v="1"/>
    <m/>
    <d v="2024-04-21T00:00:00"/>
    <d v="2024-04-24T00:00:00"/>
    <m/>
    <d v="2024-01-06T00:00:00"/>
    <x v="7"/>
    <n v="16"/>
  </r>
  <r>
    <n v="10298"/>
    <s v="66.Dengue fever"/>
    <s v="ศราวิน สุขแสวง"/>
    <m/>
    <s v="ชาย"/>
    <n v="11"/>
    <n v="10"/>
    <s v="ไม่ทราบอาชีพ/ในปกครอง"/>
    <s v="77"/>
    <x v="17"/>
    <x v="39"/>
    <x v="1"/>
    <x v="1"/>
    <m/>
    <d v="2024-04-17T00:00:00"/>
    <d v="2024-04-22T00:00:00"/>
    <m/>
    <d v="2024-01-06T00:00:00"/>
    <x v="7"/>
    <n v="15"/>
  </r>
  <r>
    <n v="10295"/>
    <s v="66.Dengue fever"/>
    <s v="จิรภัทร ศรศาสตร์"/>
    <m/>
    <s v="ชาย"/>
    <n v="10"/>
    <n v="11"/>
    <s v="ไม่ทราบอาชีพ/ในปกครอง"/>
    <s v="225"/>
    <x v="6"/>
    <x v="7"/>
    <x v="1"/>
    <x v="1"/>
    <m/>
    <d v="2024-04-13T00:00:00"/>
    <d v="2024-04-18T00:00:00"/>
    <m/>
    <d v="2024-01-06T00:00:00"/>
    <x v="6"/>
    <n v="15"/>
  </r>
  <r>
    <n v="10169"/>
    <s v="66.Dengue fever"/>
    <s v="อติวิชญ์ ประมวลรัมย์"/>
    <m/>
    <s v="ชาย"/>
    <n v="11"/>
    <n v="3"/>
    <s v="ไม่ทราบอาชีพ/ในปกครอง"/>
    <s v="89"/>
    <x v="2"/>
    <x v="17"/>
    <x v="10"/>
    <x v="8"/>
    <m/>
    <d v="2024-04-21T00:00:00"/>
    <d v="2024-04-24T00:00:00"/>
    <m/>
    <d v="2024-01-06T00:00:00"/>
    <x v="7"/>
    <n v="16"/>
  </r>
  <r>
    <n v="10851"/>
    <s v="66.Dengue fever"/>
    <s v="ณริศรา สมสา"/>
    <m/>
    <s v="หญิง"/>
    <n v="21"/>
    <n v="1"/>
    <s v="นักเรียน"/>
    <s v="102"/>
    <x v="3"/>
    <x v="21"/>
    <x v="13"/>
    <x v="3"/>
    <m/>
    <d v="2024-05-01T00:00:00"/>
    <d v="2024-05-05T00:00:00"/>
    <m/>
    <d v="2024-01-06T00:00:00"/>
    <x v="18"/>
    <n v="17"/>
  </r>
  <r>
    <n v="10063"/>
    <s v="66.Dengue fever"/>
    <s v="ภานุเดช โพโสลี"/>
    <m/>
    <s v="ชาย"/>
    <n v="24"/>
    <n v="8"/>
    <s v="นักเรียน"/>
    <s v="9/1"/>
    <x v="13"/>
    <x v="107"/>
    <x v="45"/>
    <x v="5"/>
    <m/>
    <d v="2024-04-25T00:00:00"/>
    <d v="2024-04-29T00:00:00"/>
    <m/>
    <d v="2024-01-06T00:00:00"/>
    <x v="15"/>
    <n v="16"/>
  </r>
  <r>
    <n v="10926"/>
    <s v="66.Dengue fever"/>
    <s v="นฤเบศร์ หงษ์ลอยลม"/>
    <m/>
    <s v="ชาย"/>
    <n v="19"/>
    <n v="11"/>
    <s v="นักเรียน"/>
    <s v="59"/>
    <x v="14"/>
    <x v="108"/>
    <x v="65"/>
    <x v="12"/>
    <m/>
    <d v="2024-05-01T00:00:00"/>
    <d v="2024-05-01T00:00:00"/>
    <m/>
    <d v="2024-01-06T00:00:00"/>
    <x v="15"/>
    <n v="17"/>
  </r>
  <r>
    <n v="9900"/>
    <s v="66.Dengue fever"/>
    <s v="ภาวิณี ชอบบุญ"/>
    <m/>
    <s v="หญิง"/>
    <n v="16"/>
    <n v="9"/>
    <s v="นักเรียน"/>
    <s v="33"/>
    <x v="5"/>
    <x v="67"/>
    <x v="40"/>
    <x v="6"/>
    <m/>
    <d v="2024-04-21T00:00:00"/>
    <d v="2024-04-26T00:00:00"/>
    <m/>
    <d v="2024-01-06T00:00:00"/>
    <x v="7"/>
    <n v="16"/>
  </r>
  <r>
    <n v="9677"/>
    <s v="66.Dengue fever"/>
    <s v="ชยันต์ มะณี"/>
    <m/>
    <s v="ชาย"/>
    <n v="11"/>
    <n v="10"/>
    <s v="นักเรียน"/>
    <s v="68"/>
    <x v="16"/>
    <x v="109"/>
    <x v="13"/>
    <x v="3"/>
    <m/>
    <d v="2024-04-21T00:00:00"/>
    <d v="2024-04-25T00:00:00"/>
    <m/>
    <d v="2024-01-06T00:00:00"/>
    <x v="7"/>
    <n v="16"/>
  </r>
  <r>
    <n v="9595"/>
    <s v="66.Dengue fever"/>
    <s v="ปัญญาภา มงคลแก่นทราย"/>
    <m/>
    <s v="หญิง"/>
    <n v="7"/>
    <n v="10"/>
    <s v="นักเรียน"/>
    <s v="45"/>
    <x v="10"/>
    <x v="110"/>
    <x v="19"/>
    <x v="2"/>
    <m/>
    <d v="2024-04-18T00:00:00"/>
    <d v="2024-04-21T00:00:00"/>
    <m/>
    <d v="2024-01-06T00:00:00"/>
    <x v="7"/>
    <n v="15"/>
  </r>
  <r>
    <n v="9409"/>
    <s v="66.Dengue fever"/>
    <s v="ทิพวรรณ หนองขุ่นสาร"/>
    <m/>
    <s v="หญิง"/>
    <n v="25"/>
    <n v="0"/>
    <s v="เกษตร"/>
    <s v="187"/>
    <x v="2"/>
    <x v="12"/>
    <x v="8"/>
    <x v="6"/>
    <m/>
    <d v="2024-04-17T00:00:00"/>
    <d v="2024-04-20T00:00:00"/>
    <m/>
    <d v="2024-01-06T00:00:00"/>
    <x v="7"/>
    <n v="15"/>
  </r>
  <r>
    <n v="9339"/>
    <s v="66.Dengue fever"/>
    <s v="ชลดา แสงสว่าง"/>
    <m/>
    <s v="หญิง"/>
    <n v="36"/>
    <n v="8"/>
    <s v="รับจ้าง,กรรมกร"/>
    <s v="121"/>
    <x v="16"/>
    <x v="109"/>
    <x v="13"/>
    <x v="3"/>
    <m/>
    <d v="2024-04-18T00:00:00"/>
    <d v="2024-04-21T00:00:00"/>
    <m/>
    <d v="2024-01-06T00:00:00"/>
    <x v="7"/>
    <n v="15"/>
  </r>
  <r>
    <n v="9320"/>
    <s v="66.Dengue fever"/>
    <s v="เทียนแก้ว ปีไธสง"/>
    <m/>
    <s v="หญิง"/>
    <n v="21"/>
    <n v="5"/>
    <s v="รับจ้าง,กรรมกร"/>
    <s v="95"/>
    <x v="5"/>
    <x v="5"/>
    <x v="5"/>
    <x v="3"/>
    <m/>
    <d v="2024-04-18T00:00:00"/>
    <d v="2024-04-21T00:00:00"/>
    <m/>
    <d v="2024-01-06T00:00:00"/>
    <x v="7"/>
    <n v="15"/>
  </r>
  <r>
    <n v="9319"/>
    <s v="66.Dengue fever"/>
    <s v="ศศินิภาศ์ ชันพรมมา"/>
    <m/>
    <s v="หญิง"/>
    <n v="11"/>
    <n v="1"/>
    <s v="นักเรียน"/>
    <s v="83"/>
    <x v="3"/>
    <x v="21"/>
    <x v="13"/>
    <x v="3"/>
    <m/>
    <d v="2024-04-16T00:00:00"/>
    <d v="2024-04-21T00:00:00"/>
    <m/>
    <d v="2024-01-06T00:00:00"/>
    <x v="7"/>
    <n v="15"/>
  </r>
  <r>
    <n v="9188"/>
    <s v="66.Dengue fever"/>
    <s v="ชานน จันทร์มณี"/>
    <m/>
    <s v="ชาย"/>
    <n v="14"/>
    <n v="7"/>
    <s v="นักเรียน"/>
    <s v="63"/>
    <x v="0"/>
    <x v="6"/>
    <x v="6"/>
    <x v="4"/>
    <m/>
    <d v="2024-04-19T00:00:00"/>
    <d v="2024-04-19T00:00:00"/>
    <m/>
    <d v="2024-01-06T00:00:00"/>
    <x v="6"/>
    <n v="15"/>
  </r>
  <r>
    <n v="9139"/>
    <s v="66.Dengue fever"/>
    <s v="ธีรพล ผักขเชด"/>
    <m/>
    <s v="ชาย"/>
    <n v="12"/>
    <n v="9"/>
    <s v="ไม่ทราบอาชีพ/ในปกครอง"/>
    <s v="87"/>
    <x v="8"/>
    <x v="10"/>
    <x v="6"/>
    <x v="4"/>
    <m/>
    <d v="2024-04-13T00:00:00"/>
    <d v="2024-04-15T00:00:00"/>
    <m/>
    <d v="2024-01-06T00:00:00"/>
    <x v="6"/>
    <n v="15"/>
  </r>
  <r>
    <n v="9131"/>
    <s v="66.Dengue fever"/>
    <s v="เพียงขวัญ ศรีชนะ"/>
    <m/>
    <s v="หญิง"/>
    <n v="10"/>
    <n v="9"/>
    <s v="นักเรียน"/>
    <s v="113"/>
    <x v="9"/>
    <x v="19"/>
    <x v="11"/>
    <x v="6"/>
    <m/>
    <d v="2024-04-18T00:00:00"/>
    <d v="2024-04-18T00:00:00"/>
    <m/>
    <d v="2024-01-06T00:00:00"/>
    <x v="6"/>
    <n v="15"/>
  </r>
  <r>
    <n v="9091"/>
    <s v="66.Dengue fever"/>
    <s v="นวรัตน์ สวัสนะที"/>
    <m/>
    <s v="หญิง"/>
    <n v="14"/>
    <n v="7"/>
    <s v="ไม่ทราบอาชีพ/ในปกครอง"/>
    <s v="189"/>
    <x v="3"/>
    <x v="63"/>
    <x v="11"/>
    <x v="6"/>
    <m/>
    <d v="2024-04-13T00:00:00"/>
    <d v="2024-04-17T00:00:00"/>
    <m/>
    <d v="2024-01-06T00:00:00"/>
    <x v="6"/>
    <n v="15"/>
  </r>
  <r>
    <n v="7497"/>
    <s v="66.Dengue fever"/>
    <s v="ภิญญาพัชร์ ไชยคิรินทร์"/>
    <m/>
    <s v="หญิง"/>
    <n v="29"/>
    <n v="7"/>
    <s v="ข้าราชการ"/>
    <s v="32/1"/>
    <x v="11"/>
    <x v="70"/>
    <x v="66"/>
    <x v="17"/>
    <m/>
    <d v="2024-03-16T00:00:00"/>
    <d v="2024-03-16T00:00:00"/>
    <m/>
    <d v="2024-01-06T00:00:00"/>
    <x v="9"/>
    <n v="11"/>
  </r>
  <r>
    <n v="10142"/>
    <s v="66.Dengue fever"/>
    <s v="ชิษณุพงศ์ ภูมิภาค"/>
    <m/>
    <s v="ชาย"/>
    <n v="10"/>
    <n v="7"/>
    <s v="นักเรียน"/>
    <s v="3"/>
    <x v="3"/>
    <x v="21"/>
    <x v="13"/>
    <x v="3"/>
    <m/>
    <d v="2024-04-26T00:00:00"/>
    <d v="2024-04-29T00:00:00"/>
    <m/>
    <d v="2024-01-06T00:00:00"/>
    <x v="15"/>
    <n v="16"/>
  </r>
  <r>
    <n v="12787"/>
    <s v="66.Dengue fever"/>
    <s v="เคน อำพินธ์"/>
    <m/>
    <s v="ชาย"/>
    <n v="85"/>
    <n v="4"/>
    <s v="เกษตร"/>
    <s v="21"/>
    <x v="8"/>
    <x v="111"/>
    <x v="67"/>
    <x v="5"/>
    <m/>
    <d v="2024-05-17T00:00:00"/>
    <d v="2024-05-18T00:00:00"/>
    <m/>
    <d v="2024-01-06T00:00:00"/>
    <x v="22"/>
    <n v="19"/>
  </r>
  <r>
    <n v="15877"/>
    <s v="66.Dengue fever"/>
    <s v="อภิสรา สงวนเกียรติ"/>
    <m/>
    <s v="หญิง"/>
    <n v="18"/>
    <n v="7"/>
    <s v="นักเรียน"/>
    <s v="133"/>
    <x v="8"/>
    <x v="112"/>
    <x v="60"/>
    <x v="2"/>
    <m/>
    <d v="2024-06-01T00:00:00"/>
    <d v="2024-06-06T00:00:00"/>
    <m/>
    <d v="2024-01-06T00:00:00"/>
    <x v="16"/>
    <n v="22"/>
  </r>
  <r>
    <n v="15824"/>
    <s v="66.Dengue fever"/>
    <s v="สัมริด คําศรี"/>
    <m/>
    <s v="ชาย"/>
    <n v="72"/>
    <n v="2"/>
    <s v="อื่นๆ"/>
    <s v="68"/>
    <x v="3"/>
    <x v="113"/>
    <x v="68"/>
    <x v="10"/>
    <m/>
    <d v="2024-06-14T00:00:00"/>
    <d v="2024-06-14T00:00:00"/>
    <m/>
    <d v="2024-01-06T00:00:00"/>
    <x v="19"/>
    <n v="23"/>
  </r>
  <r>
    <n v="15748"/>
    <s v="66.Dengue fever"/>
    <s v="ปวิมล อาสาราช"/>
    <m/>
    <s v="หญิง"/>
    <n v="26"/>
    <n v="10"/>
    <s v="นักเรียน"/>
    <s v="265"/>
    <x v="8"/>
    <x v="114"/>
    <x v="69"/>
    <x v="6"/>
    <m/>
    <d v="2024-06-08T00:00:00"/>
    <d v="2024-06-10T00:00:00"/>
    <m/>
    <d v="2024-01-06T00:00:00"/>
    <x v="19"/>
    <n v="23"/>
  </r>
  <r>
    <n v="15743"/>
    <s v="66.Dengue fever"/>
    <s v="มินญาดา เหมนวล"/>
    <m/>
    <s v="หญิง"/>
    <n v="2"/>
    <n v="6"/>
    <s v="ไม่ทราบอาชีพ/ในปกครอง"/>
    <s v="57"/>
    <x v="12"/>
    <x v="115"/>
    <x v="70"/>
    <x v="0"/>
    <m/>
    <d v="2024-06-09T00:00:00"/>
    <d v="2024-06-10T00:00:00"/>
    <m/>
    <d v="2024-01-06T00:00:00"/>
    <x v="19"/>
    <n v="23"/>
  </r>
  <r>
    <n v="15681"/>
    <s v="66.Dengue fever"/>
    <s v="ประไพร นนทะมา"/>
    <m/>
    <s v="หญิง"/>
    <n v="68"/>
    <n v="7"/>
    <s v="อื่นๆ"/>
    <s v="30"/>
    <x v="2"/>
    <x v="116"/>
    <x v="31"/>
    <x v="1"/>
    <m/>
    <d v="2024-05-17T00:00:00"/>
    <d v="2024-05-22T00:00:00"/>
    <m/>
    <d v="2024-01-06T00:00:00"/>
    <x v="22"/>
    <n v="19"/>
  </r>
  <r>
    <n v="15502"/>
    <s v="66.Dengue fever"/>
    <s v="ธนภัทร รองพล"/>
    <m/>
    <s v="ชาย"/>
    <n v="3"/>
    <n v="2"/>
    <s v="ไม่ทราบอาชีพ/ในปกครอง"/>
    <s v="379"/>
    <x v="11"/>
    <x v="117"/>
    <x v="71"/>
    <x v="12"/>
    <m/>
    <d v="2024-06-05T00:00:00"/>
    <d v="2024-06-12T00:00:00"/>
    <m/>
    <d v="2024-01-06T00:00:00"/>
    <x v="19"/>
    <n v="22"/>
  </r>
  <r>
    <n v="15272"/>
    <s v="66.Dengue fever"/>
    <s v="หฤทัย สุระพินิจ"/>
    <m/>
    <s v="หญิง"/>
    <n v="14"/>
    <n v="1"/>
    <s v="นักเรียน"/>
    <s v="66"/>
    <x v="8"/>
    <x v="118"/>
    <x v="72"/>
    <x v="7"/>
    <m/>
    <d v="2024-06-08T00:00:00"/>
    <d v="2024-06-11T00:00:00"/>
    <m/>
    <d v="2024-01-06T00:00:00"/>
    <x v="19"/>
    <n v="23"/>
  </r>
  <r>
    <n v="14696"/>
    <s v="66.Dengue fever"/>
    <s v="ศิวัช ศิริวัฒนานนท์"/>
    <m/>
    <s v="ชาย"/>
    <n v="4"/>
    <n v="11"/>
    <s v="ไม่ทราบอาชีพ/ในปกครอง"/>
    <s v="55"/>
    <x v="0"/>
    <x v="119"/>
    <x v="73"/>
    <x v="14"/>
    <m/>
    <d v="2024-06-04T00:00:00"/>
    <d v="2024-06-06T00:00:00"/>
    <m/>
    <d v="2024-01-06T00:00:00"/>
    <x v="16"/>
    <n v="22"/>
  </r>
  <r>
    <n v="14641"/>
    <s v="66.Dengue fever"/>
    <s v="ปฐพี ศรีแก้ว"/>
    <m/>
    <s v="ชาย"/>
    <n v="14"/>
    <n v="1"/>
    <s v="ไม่ทราบอาชีพ/ในปกครอง"/>
    <s v="101"/>
    <x v="0"/>
    <x v="120"/>
    <x v="74"/>
    <x v="12"/>
    <m/>
    <d v="2024-05-25T00:00:00"/>
    <d v="2024-05-29T00:00:00"/>
    <m/>
    <d v="2024-01-06T00:00:00"/>
    <x v="23"/>
    <n v="21"/>
  </r>
  <r>
    <n v="14354"/>
    <s v="66.Dengue fever"/>
    <s v="จักรภัทร  บุญสินชัย"/>
    <m/>
    <s v="ชาย"/>
    <n v="4"/>
    <n v="6"/>
    <s v="ไม่ทราบอาชีพ/ในปกครอง"/>
    <s v="26"/>
    <x v="2"/>
    <x v="121"/>
    <x v="75"/>
    <x v="16"/>
    <m/>
    <d v="2024-05-28T00:00:00"/>
    <d v="2024-05-31T00:00:00"/>
    <m/>
    <d v="2024-01-06T00:00:00"/>
    <x v="23"/>
    <n v="21"/>
  </r>
  <r>
    <n v="13202"/>
    <s v="66.Dengue fever"/>
    <s v="ศิวกร พลอยบุตร"/>
    <m/>
    <s v="ชาย"/>
    <n v="5"/>
    <n v="1"/>
    <s v="ไม่ทราบอาชีพ/ในปกครอง"/>
    <s v="6"/>
    <x v="17"/>
    <x v="39"/>
    <x v="1"/>
    <x v="1"/>
    <m/>
    <d v="2024-05-18T00:00:00"/>
    <d v="2024-05-21T00:00:00"/>
    <m/>
    <d v="2024-01-06T00:00:00"/>
    <x v="22"/>
    <n v="20"/>
  </r>
  <r>
    <n v="10570"/>
    <s v="66.Dengue fever"/>
    <s v="นฤบดินทร์   บุตรสาสินธุ์"/>
    <m/>
    <s v="ชาย"/>
    <n v="6"/>
    <n v="4"/>
    <s v="ไม่ทราบอาชีพ/ในปกครอง"/>
    <s v="64"/>
    <x v="13"/>
    <x v="122"/>
    <x v="46"/>
    <x v="16"/>
    <m/>
    <d v="2024-04-27T00:00:00"/>
    <d v="2024-04-27T00:00:00"/>
    <m/>
    <d v="2024-01-06T00:00:00"/>
    <x v="15"/>
    <n v="17"/>
  </r>
  <r>
    <n v="9075"/>
    <s v="66.Dengue fever"/>
    <s v="หงส์ลดา แพงกัญญา"/>
    <m/>
    <s v="หญิง"/>
    <n v="28"/>
    <n v="8"/>
    <s v="รับจ้าง,กรรมกร"/>
    <s v="119"/>
    <x v="6"/>
    <x v="15"/>
    <x v="2"/>
    <x v="1"/>
    <m/>
    <d v="2024-04-04T00:00:00"/>
    <d v="2024-04-06T00:00:00"/>
    <m/>
    <d v="2024-01-06T00:00:00"/>
    <x v="2"/>
    <n v="13"/>
  </r>
  <r>
    <n v="12756"/>
    <s v="66.Dengue fever"/>
    <s v="พลวริษฐ์ มาดิษฐ์"/>
    <m/>
    <s v="ชาย"/>
    <n v="1"/>
    <n v="1"/>
    <s v="ไม่ทราบอาชีพ/ในปกครอง"/>
    <s v="55"/>
    <x v="10"/>
    <x v="123"/>
    <x v="61"/>
    <x v="1"/>
    <m/>
    <d v="2024-05-21T00:00:00"/>
    <d v="2024-05-23T00:00:00"/>
    <m/>
    <d v="2024-01-06T00:00:00"/>
    <x v="22"/>
    <n v="20"/>
  </r>
  <r>
    <n v="12172"/>
    <s v="66.Dengue fever"/>
    <s v="ปรีชา หงษ์ทอง"/>
    <m/>
    <s v="ชาย"/>
    <n v="34"/>
    <n v="2"/>
    <s v="ไม่ทราบอาชีพ/ในปกครอง"/>
    <s v="78"/>
    <x v="8"/>
    <x v="58"/>
    <x v="9"/>
    <x v="7"/>
    <m/>
    <d v="2024-05-08T00:00:00"/>
    <d v="2024-05-14T00:00:00"/>
    <m/>
    <d v="2024-01-06T00:00:00"/>
    <x v="13"/>
    <n v="18"/>
  </r>
  <r>
    <n v="12003"/>
    <s v="66.Dengue fever"/>
    <s v="วรันธร คำบุดดี"/>
    <m/>
    <s v="หญิง"/>
    <n v="2"/>
    <n v="11"/>
    <s v="ไม่ทราบอาชีพ/ในปกครอง"/>
    <s v="75"/>
    <x v="11"/>
    <x v="124"/>
    <x v="76"/>
    <x v="19"/>
    <m/>
    <d v="2024-05-10T00:00:00"/>
    <d v="2024-05-14T00:00:00"/>
    <m/>
    <d v="2024-01-06T00:00:00"/>
    <x v="13"/>
    <n v="18"/>
  </r>
  <r>
    <n v="11846"/>
    <s v="66.Dengue fever"/>
    <s v="กนกพิชญ์ เนตรวงษ์"/>
    <m/>
    <s v="หญิง"/>
    <n v="9"/>
    <n v="9"/>
    <s v="ไม่ทราบอาชีพ/ในปกครอง"/>
    <s v="139"/>
    <x v="0"/>
    <x v="102"/>
    <x v="62"/>
    <x v="14"/>
    <m/>
    <d v="2024-05-14T00:00:00"/>
    <d v="2024-05-14T00:00:00"/>
    <m/>
    <d v="2024-01-06T00:00:00"/>
    <x v="13"/>
    <n v="19"/>
  </r>
  <r>
    <n v="11841"/>
    <s v="66.Dengue fever"/>
    <s v="กิตติโชค ชุมณี"/>
    <m/>
    <s v="ชาย"/>
    <n v="13"/>
    <n v="2"/>
    <s v="นักเรียน"/>
    <s v="3"/>
    <x v="0"/>
    <x v="125"/>
    <x v="8"/>
    <x v="6"/>
    <m/>
    <d v="2024-05-09T00:00:00"/>
    <d v="2024-05-13T00:00:00"/>
    <m/>
    <d v="2024-01-06T00:00:00"/>
    <x v="13"/>
    <n v="18"/>
  </r>
  <r>
    <n v="11837"/>
    <s v="66.Dengue fever"/>
    <s v="ภูริทัต แก้วเรือง"/>
    <m/>
    <s v="ชาย"/>
    <n v="6"/>
    <n v="3"/>
    <s v="นักเรียน"/>
    <s v="73/1"/>
    <x v="10"/>
    <x v="110"/>
    <x v="19"/>
    <x v="2"/>
    <m/>
    <d v="2024-05-10T00:00:00"/>
    <d v="2024-05-13T00:00:00"/>
    <m/>
    <d v="2024-01-06T00:00:00"/>
    <x v="13"/>
    <n v="18"/>
  </r>
  <r>
    <n v="11738"/>
    <s v="66.Dengue fever"/>
    <s v="อำนวย สุวรรณวงค์"/>
    <m/>
    <s v="ชาย"/>
    <n v="52"/>
    <n v="4"/>
    <s v="เกษตร"/>
    <s v="23"/>
    <x v="2"/>
    <x v="126"/>
    <x v="77"/>
    <x v="1"/>
    <m/>
    <d v="2024-05-05T00:00:00"/>
    <d v="2024-05-12T00:00:00"/>
    <m/>
    <d v="2024-01-06T00:00:00"/>
    <x v="13"/>
    <n v="18"/>
  </r>
  <r>
    <n v="11622"/>
    <s v="66.Dengue fever"/>
    <s v="นิธิกร อ่อนพุทธา"/>
    <m/>
    <s v="ชาย"/>
    <n v="8"/>
    <n v="2"/>
    <s v="นักเรียน"/>
    <s v="158"/>
    <x v="18"/>
    <x v="127"/>
    <x v="11"/>
    <x v="6"/>
    <m/>
    <d v="2024-05-11T00:00:00"/>
    <d v="2024-05-11T00:00:00"/>
    <m/>
    <d v="2024-01-06T00:00:00"/>
    <x v="13"/>
    <n v="19"/>
  </r>
  <r>
    <n v="11429"/>
    <s v="66.Dengue fever"/>
    <s v="ทักษ์ดนัย สหัสนา"/>
    <m/>
    <s v="ชาย"/>
    <n v="16"/>
    <n v="10"/>
    <s v="นักเรียน"/>
    <s v="115"/>
    <x v="0"/>
    <x v="128"/>
    <x v="78"/>
    <x v="14"/>
    <m/>
    <d v="2024-05-10T00:00:00"/>
    <d v="2024-05-10T00:00:00"/>
    <m/>
    <d v="2024-01-06T00:00:00"/>
    <x v="18"/>
    <n v="18"/>
  </r>
  <r>
    <n v="11241"/>
    <s v="66.Dengue fever"/>
    <s v="สุรวุฒิ โคตุเคน"/>
    <m/>
    <s v="ชาย"/>
    <n v="20"/>
    <n v="9"/>
    <s v="นักเรียน"/>
    <s v="111"/>
    <x v="16"/>
    <x v="109"/>
    <x v="13"/>
    <x v="3"/>
    <m/>
    <d v="2024-05-02T00:00:00"/>
    <d v="2024-05-05T00:00:00"/>
    <m/>
    <d v="2024-01-06T00:00:00"/>
    <x v="18"/>
    <n v="17"/>
  </r>
  <r>
    <n v="11216"/>
    <s v="66.Dengue fever"/>
    <s v="ฐิติคุณ สุนทรโชติ"/>
    <m/>
    <s v="ชาย"/>
    <n v="13"/>
    <n v="9"/>
    <s v="นักเรียน"/>
    <s v="9"/>
    <x v="16"/>
    <x v="129"/>
    <x v="19"/>
    <x v="2"/>
    <m/>
    <d v="2024-04-26T00:00:00"/>
    <d v="2024-05-01T00:00:00"/>
    <m/>
    <d v="2024-01-06T00:00:00"/>
    <x v="15"/>
    <n v="16"/>
  </r>
  <r>
    <n v="11086"/>
    <s v="66.Dengue fever"/>
    <s v="ธีรดา เพชรคีรีสกุล"/>
    <m/>
    <s v="หญิง"/>
    <n v="10"/>
    <n v="2"/>
    <s v="นักเรียน"/>
    <s v="8"/>
    <x v="3"/>
    <x v="21"/>
    <x v="13"/>
    <x v="3"/>
    <m/>
    <d v="2024-05-04T00:00:00"/>
    <d v="2024-05-07T00:00:00"/>
    <m/>
    <d v="2024-01-06T00:00:00"/>
    <x v="18"/>
    <n v="18"/>
  </r>
  <r>
    <n v="13087"/>
    <s v="66.Dengue fever"/>
    <s v="ธนาธร ทิวาพัตร"/>
    <m/>
    <s v="ชาย"/>
    <n v="3"/>
    <n v="9"/>
    <s v="นักเรียน"/>
    <s v="62"/>
    <x v="4"/>
    <x v="43"/>
    <x v="11"/>
    <x v="6"/>
    <m/>
    <d v="2024-05-26T00:00:00"/>
    <d v="2024-05-26T00:00:00"/>
    <m/>
    <d v="2024-01-06T00:00:00"/>
    <x v="23"/>
    <n v="21"/>
  </r>
  <r>
    <n v="7262"/>
    <s v="66.Dengue fever"/>
    <s v="เกษร พลอาษา"/>
    <m/>
    <s v="หญิง"/>
    <n v="73"/>
    <n v="2"/>
    <s v="รับจ้าง,กรรมกร"/>
    <s v="122"/>
    <x v="12"/>
    <x v="123"/>
    <x v="61"/>
    <x v="1"/>
    <m/>
    <d v="2024-02-20T00:00:00"/>
    <d v="2024-02-25T00:00:00"/>
    <m/>
    <d v="2024-01-06T00:00:00"/>
    <x v="12"/>
    <n v="7"/>
  </r>
  <r>
    <n v="7597"/>
    <s v="66.Dengue fever"/>
    <s v="แพรนภา อ่อนหญิง"/>
    <m/>
    <s v="หญิง"/>
    <n v="16"/>
    <n v="5"/>
    <s v="นักเรียน"/>
    <s v="123"/>
    <x v="13"/>
    <x v="42"/>
    <x v="10"/>
    <x v="8"/>
    <m/>
    <d v="2024-03-23T00:00:00"/>
    <d v="2024-03-23T00:00:00"/>
    <m/>
    <d v="2024-01-06T00:00:00"/>
    <x v="8"/>
    <n v="12"/>
  </r>
  <r>
    <n v="7595"/>
    <s v="66.Dengue fever"/>
    <s v="ปิยะนุช ชาภักดี"/>
    <m/>
    <s v="หญิง"/>
    <n v="26"/>
    <n v="0"/>
    <s v="นักเรียน"/>
    <s v="160"/>
    <x v="2"/>
    <x v="17"/>
    <x v="10"/>
    <x v="8"/>
    <m/>
    <d v="2024-03-20T00:00:00"/>
    <d v="2024-03-20T00:00:00"/>
    <m/>
    <d v="2024-01-06T00:00:00"/>
    <x v="9"/>
    <n v="11"/>
  </r>
  <r>
    <n v="7591"/>
    <s v="66.Dengue fever"/>
    <s v="วรรณภา หงส์พันธุ์"/>
    <m/>
    <s v="หญิง"/>
    <n v="36"/>
    <n v="5"/>
    <s v="รับจ้าง,กรรมกร"/>
    <s v="7"/>
    <x v="13"/>
    <x v="42"/>
    <x v="10"/>
    <x v="8"/>
    <m/>
    <d v="2024-03-14T00:00:00"/>
    <d v="2024-03-19T00:00:00"/>
    <m/>
    <d v="2024-01-06T00:00:00"/>
    <x v="9"/>
    <n v="10"/>
  </r>
  <r>
    <n v="7590"/>
    <s v="66.Dengue fever"/>
    <s v="พิมพกานต์ อ่อนหญิง"/>
    <m/>
    <s v="หญิง"/>
    <n v="23"/>
    <n v="6"/>
    <s v="รับจ้าง,กรรมกร"/>
    <s v="123"/>
    <x v="13"/>
    <x v="42"/>
    <x v="10"/>
    <x v="8"/>
    <m/>
    <d v="2024-03-16T00:00:00"/>
    <d v="2024-03-17T00:00:00"/>
    <m/>
    <d v="2024-01-06T00:00:00"/>
    <x v="9"/>
    <n v="11"/>
  </r>
  <r>
    <n v="15878"/>
    <s v="66.Dengue fever"/>
    <s v="สิทธิชัย สุภรักษ์"/>
    <m/>
    <s v="ชาย"/>
    <n v="14"/>
    <n v="9"/>
    <s v="นักเรียน"/>
    <s v="68"/>
    <x v="2"/>
    <x v="130"/>
    <x v="79"/>
    <x v="0"/>
    <m/>
    <d v="2024-06-09T00:00:00"/>
    <d v="2024-06-13T00:00:00"/>
    <m/>
    <d v="2024-01-06T00:00:00"/>
    <x v="19"/>
    <n v="23"/>
  </r>
  <r>
    <n v="7546"/>
    <s v="66.Dengue fever"/>
    <s v="อภิรักษ์ จันทรี"/>
    <m/>
    <s v="ชาย"/>
    <n v="14"/>
    <n v="9"/>
    <s v="ไม่ทราบอาชีพ/ในปกครอง"/>
    <s v="25"/>
    <x v="6"/>
    <x v="15"/>
    <x v="2"/>
    <x v="1"/>
    <m/>
    <d v="2024-03-21T00:00:00"/>
    <d v="2024-03-22T00:00:00"/>
    <m/>
    <d v="2024-01-06T00:00:00"/>
    <x v="9"/>
    <n v="11"/>
  </r>
  <r>
    <n v="237"/>
    <s v="66.Dengue fever"/>
    <s v="กัลย์สุดา โพธิ์ขาว"/>
    <m/>
    <s v="หญิง"/>
    <n v="23"/>
    <n v="8"/>
    <s v="รับจ้าง,กรรมกร"/>
    <s v="11"/>
    <x v="9"/>
    <x v="131"/>
    <x v="8"/>
    <x v="6"/>
    <m/>
    <d v="2024-01-04T00:00:00"/>
    <d v="2024-01-06T00:00:00"/>
    <m/>
    <d v="2024-01-06T00:00:00"/>
    <x v="17"/>
    <n v="0"/>
  </r>
  <r>
    <n v="7450"/>
    <s v="66.Dengue fever"/>
    <s v="กัญญาภัค เพชรประไพ"/>
    <m/>
    <s v="หญิง"/>
    <n v="7"/>
    <n v="1"/>
    <s v="ไม่ทราบอาชีพ/ในปกครอง"/>
    <s v="62"/>
    <x v="16"/>
    <x v="20"/>
    <x v="80"/>
    <x v="13"/>
    <m/>
    <d v="2024-03-10T00:00:00"/>
    <d v="2024-03-11T00:00:00"/>
    <m/>
    <d v="2024-01-06T00:00:00"/>
    <x v="0"/>
    <n v="10"/>
  </r>
  <r>
    <n v="7396"/>
    <s v="66.Dengue fever"/>
    <s v="ขวัญชณิตา บุญอาษา"/>
    <m/>
    <s v="หญิง"/>
    <n v="19"/>
    <n v="0"/>
    <s v="นักเรียน"/>
    <s v="10"/>
    <x v="16"/>
    <x v="132"/>
    <x v="52"/>
    <x v="3"/>
    <m/>
    <d v="2024-03-16T00:00:00"/>
    <d v="2024-03-21T00:00:00"/>
    <m/>
    <d v="2024-01-06T00:00:00"/>
    <x v="9"/>
    <n v="11"/>
  </r>
  <r>
    <n v="7373"/>
    <s v="66.Dengue fever"/>
    <s v="ธนภูมิ ไทยกล้า"/>
    <m/>
    <s v="ชาย"/>
    <n v="2"/>
    <n v="6"/>
    <s v="ไม่ทราบอาชีพ/ในปกครอง"/>
    <s v="179"/>
    <x v="13"/>
    <x v="133"/>
    <x v="81"/>
    <x v="16"/>
    <m/>
    <d v="2024-03-10T00:00:00"/>
    <d v="2024-03-10T00:00:00"/>
    <m/>
    <d v="2024-01-06T00:00:00"/>
    <x v="0"/>
    <n v="10"/>
  </r>
  <r>
    <n v="7685"/>
    <s v="66.Dengue fever"/>
    <s v="ภูริพัฒน์ สุขจันทร์"/>
    <m/>
    <s v="ชาย"/>
    <n v="1"/>
    <n v="6"/>
    <s v="ไม่ทราบอาชีพ/ในปกครอง"/>
    <s v="67"/>
    <x v="3"/>
    <x v="134"/>
    <x v="81"/>
    <x v="16"/>
    <m/>
    <d v="2024-03-23T00:00:00"/>
    <d v="2024-03-23T00:00:00"/>
    <m/>
    <d v="2024-01-06T00:00:00"/>
    <x v="8"/>
    <n v="12"/>
  </r>
  <r>
    <n v="7263"/>
    <s v="66.Dengue fever"/>
    <s v="ปุญญพัฒน์ สิงห์บรรณดิษฐ"/>
    <m/>
    <s v="ชาย"/>
    <n v="4"/>
    <n v="3"/>
    <s v="ไม่ทราบอาชีพ/ในปกครอง"/>
    <s v="92"/>
    <x v="7"/>
    <x v="135"/>
    <x v="77"/>
    <x v="1"/>
    <m/>
    <d v="2024-03-01T00:00:00"/>
    <d v="2024-03-03T00:00:00"/>
    <m/>
    <d v="2024-01-06T00:00:00"/>
    <x v="10"/>
    <n v="8"/>
  </r>
  <r>
    <n v="7701"/>
    <s v="66.Dengue fever"/>
    <s v="สมาน บัวเลิง"/>
    <m/>
    <s v="ชาย"/>
    <n v="78"/>
    <n v="2"/>
    <s v="เกษตร"/>
    <s v="4"/>
    <x v="11"/>
    <x v="136"/>
    <x v="20"/>
    <x v="7"/>
    <m/>
    <d v="2024-03-14T00:00:00"/>
    <d v="2024-03-21T00:00:00"/>
    <m/>
    <d v="2024-01-06T00:00:00"/>
    <x v="9"/>
    <n v="10"/>
  </r>
  <r>
    <n v="7261"/>
    <s v="66.Dengue fever"/>
    <s v="จิตติพัฒน์ พูนดี"/>
    <m/>
    <s v="ชาย"/>
    <n v="16"/>
    <n v="5"/>
    <s v="ไม่ทราบอาชีพ/ในปกครอง"/>
    <s v="63"/>
    <x v="15"/>
    <x v="34"/>
    <x v="1"/>
    <x v="1"/>
    <m/>
    <d v="2024-03-13T00:00:00"/>
    <d v="2024-03-18T00:00:00"/>
    <m/>
    <d v="2024-01-06T00:00:00"/>
    <x v="9"/>
    <n v="10"/>
  </r>
  <r>
    <n v="7260"/>
    <s v="66.Dengue fever"/>
    <s v="อัยรดา อูปแก้ว"/>
    <m/>
    <s v="หญิง"/>
    <n v="15"/>
    <n v="1"/>
    <s v="ไม่ทราบอาชีพ/ในปกครอง"/>
    <s v="200"/>
    <x v="17"/>
    <x v="39"/>
    <x v="1"/>
    <x v="1"/>
    <m/>
    <d v="2024-03-06T00:00:00"/>
    <d v="2024-03-10T00:00:00"/>
    <m/>
    <d v="2024-01-06T00:00:00"/>
    <x v="0"/>
    <n v="9"/>
  </r>
  <r>
    <n v="7208"/>
    <s v="66.Dengue fever"/>
    <s v="พิมพ์ชนก จำปาไชย"/>
    <m/>
    <s v="หญิง"/>
    <n v="18"/>
    <n v="4"/>
    <s v="ไม่ทราบอาชีพ/ในปกครอง"/>
    <s v="125"/>
    <x v="2"/>
    <x v="13"/>
    <x v="1"/>
    <x v="1"/>
    <m/>
    <d v="2024-03-14T00:00:00"/>
    <d v="2024-03-18T00:00:00"/>
    <m/>
    <d v="2024-01-06T00:00:00"/>
    <x v="9"/>
    <n v="10"/>
  </r>
  <r>
    <n v="7074"/>
    <s v="66.Dengue fever"/>
    <s v="เกียรติชัย ศรีแสง"/>
    <m/>
    <s v="ชาย"/>
    <n v="11"/>
    <n v="9"/>
    <s v="นักเรียน"/>
    <s v="215"/>
    <x v="11"/>
    <x v="137"/>
    <x v="47"/>
    <x v="5"/>
    <m/>
    <d v="2024-03-13T00:00:00"/>
    <d v="2024-03-16T00:00:00"/>
    <m/>
    <d v="2024-01-06T00:00:00"/>
    <x v="9"/>
    <n v="10"/>
  </r>
  <r>
    <n v="6984"/>
    <s v="66.Dengue fever"/>
    <s v="ชัยณรงค์ พูนดี"/>
    <m/>
    <s v="ชาย"/>
    <n v="52"/>
    <n v="3"/>
    <s v="ข้าราชการ"/>
    <s v="63"/>
    <x v="15"/>
    <x v="34"/>
    <x v="1"/>
    <x v="1"/>
    <m/>
    <d v="2024-03-15T00:00:00"/>
    <d v="2024-03-15T00:00:00"/>
    <m/>
    <d v="2024-01-06T00:00:00"/>
    <x v="0"/>
    <n v="10"/>
  </r>
  <r>
    <n v="6956"/>
    <s v="66.Dengue fever"/>
    <s v="สุริยา ตรีเมฆ"/>
    <m/>
    <s v="ชาย"/>
    <n v="13"/>
    <n v="11"/>
    <s v="ไม่ทราบอาชีพ/ในปกครอง"/>
    <s v="7"/>
    <x v="9"/>
    <x v="138"/>
    <x v="56"/>
    <x v="3"/>
    <m/>
    <d v="2024-03-10T00:00:00"/>
    <d v="2024-03-15T00:00:00"/>
    <m/>
    <d v="2024-01-06T00:00:00"/>
    <x v="0"/>
    <n v="10"/>
  </r>
  <r>
    <n v="6929"/>
    <s v="66.Dengue fever"/>
    <s v="ปัณณภัทร ปัญโยชัย"/>
    <m/>
    <s v="ชาย"/>
    <n v="6"/>
    <n v="10"/>
    <s v="นักเรียน"/>
    <s v="79"/>
    <x v="0"/>
    <x v="139"/>
    <x v="82"/>
    <x v="16"/>
    <m/>
    <d v="2024-03-10T00:00:00"/>
    <d v="2024-03-10T00:00:00"/>
    <m/>
    <d v="2024-01-06T00:00:00"/>
    <x v="0"/>
    <n v="10"/>
  </r>
  <r>
    <n v="6878"/>
    <s v="66.Dengue fever"/>
    <s v="มนัสนันท์ ชนิดพจน์"/>
    <m/>
    <s v="หญิง"/>
    <n v="27"/>
    <n v="9"/>
    <s v="ไม่ทราบอาชีพ/ในปกครอง"/>
    <s v="76"/>
    <x v="2"/>
    <x v="140"/>
    <x v="83"/>
    <x v="18"/>
    <m/>
    <d v="2024-03-09T00:00:00"/>
    <d v="2024-03-12T00:00:00"/>
    <m/>
    <d v="2024-01-06T00:00:00"/>
    <x v="0"/>
    <n v="10"/>
  </r>
  <r>
    <n v="6848"/>
    <s v="66.Dengue fever"/>
    <s v="สุชัญญา อูปแก้ว"/>
    <m/>
    <s v="หญิง"/>
    <n v="8"/>
    <n v="9"/>
    <s v="ไม่ทราบอาชีพ/ในปกครอง"/>
    <s v="200"/>
    <x v="17"/>
    <x v="39"/>
    <x v="1"/>
    <x v="1"/>
    <m/>
    <d v="2024-03-09T00:00:00"/>
    <d v="2024-03-10T00:00:00"/>
    <m/>
    <d v="2024-01-06T00:00:00"/>
    <x v="0"/>
    <n v="10"/>
  </r>
  <r>
    <n v="6816"/>
    <s v="66.Dengue fever"/>
    <s v="ชัยยะ ไชยโย"/>
    <m/>
    <s v="ชาย"/>
    <n v="15"/>
    <n v="2"/>
    <s v="ไม่ทราบอาชีพ/ในปกครอง"/>
    <s v="47"/>
    <x v="16"/>
    <x v="54"/>
    <x v="33"/>
    <x v="9"/>
    <m/>
    <d v="2024-02-23T00:00:00"/>
    <d v="2024-02-28T00:00:00"/>
    <m/>
    <d v="2024-01-06T00:00:00"/>
    <x v="12"/>
    <n v="7"/>
  </r>
  <r>
    <n v="6815"/>
    <s v="66.Dengue fever"/>
    <s v="ทัศนีย์ บุญธรรม"/>
    <m/>
    <s v="หญิง"/>
    <n v="57"/>
    <n v="8"/>
    <s v="ไม่ทราบอาชีพ/ในปกครอง"/>
    <s v="7"/>
    <x v="5"/>
    <x v="141"/>
    <x v="77"/>
    <x v="1"/>
    <m/>
    <d v="2024-01-03T00:00:00"/>
    <d v="2024-01-08T00:00:00"/>
    <m/>
    <d v="2024-01-06T00:00:00"/>
    <x v="17"/>
    <n v="0"/>
  </r>
  <r>
    <n v="6698"/>
    <s v="66.Dengue fever"/>
    <s v="จิรัฎติกานต์ โคตรเพชร"/>
    <m/>
    <s v="หญิง"/>
    <n v="24"/>
    <n v="5"/>
    <s v="เกษตร"/>
    <s v="69"/>
    <x v="0"/>
    <x v="0"/>
    <x v="0"/>
    <x v="0"/>
    <m/>
    <d v="2024-03-09T00:00:00"/>
    <d v="2024-03-09T00:00:00"/>
    <m/>
    <d v="2024-01-06T00:00:00"/>
    <x v="0"/>
    <n v="10"/>
  </r>
  <r>
    <n v="7356"/>
    <s v="66.Dengue fever"/>
    <s v="คำจันทร์ จรบุรมย์"/>
    <m/>
    <s v="ชาย"/>
    <n v="108"/>
    <n v="2"/>
    <s v="ไม่ทราบอาชีพ/ในปกครอง"/>
    <s v="117"/>
    <x v="8"/>
    <x v="142"/>
    <x v="75"/>
    <x v="16"/>
    <m/>
    <d v="2024-03-17T00:00:00"/>
    <d v="2024-03-17T00:00:00"/>
    <m/>
    <d v="2024-01-06T00:00:00"/>
    <x v="9"/>
    <n v="11"/>
  </r>
  <r>
    <n v="8408"/>
    <s v="66.Dengue fever"/>
    <s v="กมลทิพย์ แสงจันดา"/>
    <m/>
    <s v="หญิง"/>
    <n v="18"/>
    <n v="1"/>
    <s v="นักเรียน"/>
    <s v="96"/>
    <x v="3"/>
    <x v="21"/>
    <x v="13"/>
    <x v="3"/>
    <m/>
    <d v="2024-04-06T00:00:00"/>
    <d v="2024-04-07T00:00:00"/>
    <m/>
    <d v="2024-01-06T00:00:00"/>
    <x v="2"/>
    <n v="14"/>
  </r>
  <r>
    <n v="9074"/>
    <s v="66.Dengue fever"/>
    <s v="ศิลป์สุรสีห์ ปิยะรัตน์"/>
    <m/>
    <s v="ชาย"/>
    <n v="29"/>
    <n v="2"/>
    <s v="อื่นๆ"/>
    <s v="2"/>
    <x v="6"/>
    <x v="15"/>
    <x v="2"/>
    <x v="1"/>
    <m/>
    <d v="2024-04-03T00:00:00"/>
    <d v="2024-04-05T00:00:00"/>
    <m/>
    <d v="2024-01-06T00:00:00"/>
    <x v="3"/>
    <n v="13"/>
  </r>
  <r>
    <n v="9073"/>
    <s v="66.Dengue fever"/>
    <s v="ก้องภพ ใจช่วง"/>
    <m/>
    <s v="ชาย"/>
    <n v="12"/>
    <n v="8"/>
    <s v="ไม่ทราบอาชีพ/ในปกครอง"/>
    <s v="106"/>
    <x v="0"/>
    <x v="128"/>
    <x v="78"/>
    <x v="14"/>
    <m/>
    <d v="2024-04-09T00:00:00"/>
    <d v="2024-04-10T00:00:00"/>
    <m/>
    <d v="2024-01-06T00:00:00"/>
    <x v="2"/>
    <n v="14"/>
  </r>
  <r>
    <n v="9072"/>
    <s v="66.Dengue fever"/>
    <s v="ชลดา บุญชัยมาตย์"/>
    <m/>
    <s v="หญิง"/>
    <n v="58"/>
    <n v="8"/>
    <s v="รับจ้าง,กรรมกร"/>
    <s v="159"/>
    <x v="13"/>
    <x v="143"/>
    <x v="84"/>
    <x v="16"/>
    <m/>
    <d v="2024-04-11T00:00:00"/>
    <d v="2024-04-11T00:00:00"/>
    <m/>
    <d v="2024-01-06T00:00:00"/>
    <x v="2"/>
    <n v="14"/>
  </r>
  <r>
    <n v="8894"/>
    <s v="66.Dengue fever"/>
    <s v="ศิริขวัญ โอชาผล"/>
    <m/>
    <s v="หญิง"/>
    <n v="30"/>
    <n v="8"/>
    <s v="ไม่ทราบอาชีพ/ในปกครอง"/>
    <s v="251"/>
    <x v="18"/>
    <x v="127"/>
    <x v="11"/>
    <x v="6"/>
    <m/>
    <d v="2024-04-16T00:00:00"/>
    <d v="2024-04-16T00:00:00"/>
    <m/>
    <d v="2024-01-06T00:00:00"/>
    <x v="6"/>
    <n v="15"/>
  </r>
  <r>
    <n v="8891"/>
    <s v="66.Dengue fever"/>
    <s v="วริศยา เฟื่องขจร"/>
    <m/>
    <s v="หญิง"/>
    <n v="13"/>
    <n v="7"/>
    <s v="งานบ้าน"/>
    <s v="147"/>
    <x v="3"/>
    <x v="63"/>
    <x v="11"/>
    <x v="6"/>
    <m/>
    <d v="2024-04-12T00:00:00"/>
    <d v="2024-04-12T00:00:00"/>
    <m/>
    <d v="2024-01-06T00:00:00"/>
    <x v="2"/>
    <n v="14"/>
  </r>
  <r>
    <n v="8816"/>
    <s v="66.Dengue fever"/>
    <s v="เมธี แซ่เตีย"/>
    <m/>
    <s v="ชาย"/>
    <n v="14"/>
    <n v="1"/>
    <s v="นักเรียน"/>
    <s v="3"/>
    <x v="16"/>
    <x v="109"/>
    <x v="13"/>
    <x v="3"/>
    <m/>
    <d v="2024-04-13T00:00:00"/>
    <d v="2024-04-15T00:00:00"/>
    <m/>
    <d v="2024-01-06T00:00:00"/>
    <x v="6"/>
    <n v="15"/>
  </r>
  <r>
    <n v="8694"/>
    <s v="66.Dengue fever"/>
    <s v="ศิริกัญญา ทิพอาจ"/>
    <m/>
    <s v="หญิง"/>
    <n v="10"/>
    <n v="5"/>
    <s v="ไม่ทราบอาชีพ/ในปกครอง"/>
    <s v="19"/>
    <x v="16"/>
    <x v="109"/>
    <x v="13"/>
    <x v="3"/>
    <m/>
    <d v="2024-04-08T00:00:00"/>
    <d v="2024-04-12T00:00:00"/>
    <m/>
    <d v="2024-01-06T00:00:00"/>
    <x v="2"/>
    <n v="14"/>
  </r>
  <r>
    <n v="8648"/>
    <s v="66.Dengue fever"/>
    <s v="ปกรณ์ธรรม พลเยี่ยม"/>
    <m/>
    <s v="ชาย"/>
    <n v="11"/>
    <n v="7"/>
    <s v="ไม่ทราบอาชีพ/ในปกครอง"/>
    <s v="57"/>
    <x v="3"/>
    <x v="21"/>
    <x v="13"/>
    <x v="3"/>
    <m/>
    <d v="2024-04-08T00:00:00"/>
    <d v="2024-04-11T00:00:00"/>
    <m/>
    <d v="2024-01-06T00:00:00"/>
    <x v="2"/>
    <n v="14"/>
  </r>
  <r>
    <n v="8647"/>
    <s v="66.Dengue fever"/>
    <s v="ธนศร พลเยี่ยม"/>
    <m/>
    <s v="ชาย"/>
    <n v="11"/>
    <n v="7"/>
    <s v="นักเรียน"/>
    <s v="57"/>
    <x v="3"/>
    <x v="21"/>
    <x v="13"/>
    <x v="3"/>
    <m/>
    <d v="2024-04-05T00:00:00"/>
    <d v="2024-04-10T00:00:00"/>
    <m/>
    <d v="2024-01-06T00:00:00"/>
    <x v="2"/>
    <n v="13"/>
  </r>
  <r>
    <n v="8643"/>
    <s v="66.Dengue fever"/>
    <s v="ประดิษ วะลัยใจ"/>
    <m/>
    <s v="ชาย"/>
    <n v="46"/>
    <n v="2"/>
    <s v="เกษตร"/>
    <s v="16"/>
    <x v="2"/>
    <x v="12"/>
    <x v="8"/>
    <x v="6"/>
    <m/>
    <d v="2024-04-05T00:00:00"/>
    <d v="2024-04-10T00:00:00"/>
    <m/>
    <d v="2024-01-06T00:00:00"/>
    <x v="2"/>
    <n v="13"/>
  </r>
  <r>
    <n v="7642"/>
    <s v="66.Dengue fever"/>
    <s v="ศศิประภา ปัญญาเริง"/>
    <m/>
    <s v="หญิง"/>
    <n v="9"/>
    <n v="4"/>
    <s v="ไม่ทราบอาชีพ/ในปกครอง"/>
    <s v="102"/>
    <x v="6"/>
    <x v="62"/>
    <x v="37"/>
    <x v="13"/>
    <m/>
    <d v="2024-03-18T00:00:00"/>
    <d v="2024-03-20T00:00:00"/>
    <m/>
    <d v="2024-01-06T00:00:00"/>
    <x v="9"/>
    <n v="11"/>
  </r>
  <r>
    <n v="8502"/>
    <s v="66.Dengue fever"/>
    <s v="อาทิชา อนันตภูมิ"/>
    <m/>
    <s v="หญิง"/>
    <n v="29"/>
    <n v="8"/>
    <s v="รับจ้าง,กรรมกร"/>
    <s v="67"/>
    <x v="3"/>
    <x v="21"/>
    <x v="13"/>
    <x v="3"/>
    <m/>
    <d v="2024-04-07T00:00:00"/>
    <d v="2024-04-09T00:00:00"/>
    <m/>
    <d v="2024-01-06T00:00:00"/>
    <x v="2"/>
    <n v="14"/>
  </r>
  <r>
    <n v="6695"/>
    <s v="66.Dengue fever"/>
    <s v="นิติกร เต็มฟู"/>
    <m/>
    <s v="ชาย"/>
    <n v="9"/>
    <n v="5"/>
    <s v="ไม่ทราบอาชีพ/ในปกครอง"/>
    <s v="9809"/>
    <x v="6"/>
    <x v="49"/>
    <x v="28"/>
    <x v="13"/>
    <m/>
    <d v="2024-02-29T00:00:00"/>
    <d v="2024-02-29T00:00:00"/>
    <m/>
    <d v="2024-01-06T00:00:00"/>
    <x v="12"/>
    <n v="8"/>
  </r>
  <r>
    <n v="8407"/>
    <s v="66.Dengue fever"/>
    <s v="ชานนท์ ทิพศาลา"/>
    <m/>
    <s v="ชาย"/>
    <n v="17"/>
    <n v="8"/>
    <s v="รับจ้าง,กรรมกร"/>
    <s v="68"/>
    <x v="16"/>
    <x v="109"/>
    <x v="13"/>
    <x v="3"/>
    <m/>
    <d v="2024-03-31T00:00:00"/>
    <d v="2024-04-07T00:00:00"/>
    <m/>
    <d v="2024-01-06T00:00:00"/>
    <x v="2"/>
    <n v="13"/>
  </r>
  <r>
    <n v="8335"/>
    <s v="66.Dengue fever"/>
    <s v="อภิชญานันท์ พรจิรวัฒน์"/>
    <m/>
    <s v="หญิง"/>
    <n v="14"/>
    <n v="5"/>
    <s v="นักเรียน"/>
    <s v="9"/>
    <x v="5"/>
    <x v="144"/>
    <x v="13"/>
    <x v="3"/>
    <m/>
    <d v="2024-04-02T00:00:00"/>
    <d v="2024-04-05T00:00:00"/>
    <m/>
    <d v="2024-01-06T00:00:00"/>
    <x v="3"/>
    <n v="13"/>
  </r>
  <r>
    <n v="8131"/>
    <s v="66.Dengue fever"/>
    <s v="ชนัญญา พูลดำริห์"/>
    <m/>
    <s v="หญิง"/>
    <n v="16"/>
    <n v="11"/>
    <s v="ไม่ทราบอาชีพ/ในปกครอง"/>
    <s v="41"/>
    <x v="6"/>
    <x v="15"/>
    <x v="2"/>
    <x v="1"/>
    <m/>
    <d v="2024-03-28T00:00:00"/>
    <d v="2024-04-02T00:00:00"/>
    <m/>
    <d v="2024-01-06T00:00:00"/>
    <x v="3"/>
    <n v="12"/>
  </r>
  <r>
    <n v="8128"/>
    <s v="66.Dengue fever"/>
    <s v="นิจฐากร ช่างแกะ"/>
    <m/>
    <s v="หญิง"/>
    <n v="10"/>
    <n v="2"/>
    <s v="ไม่ทราบอาชีพ/ในปกครอง"/>
    <s v="92"/>
    <x v="6"/>
    <x v="15"/>
    <x v="2"/>
    <x v="1"/>
    <m/>
    <d v="2024-03-31T00:00:00"/>
    <d v="2024-03-31T00:00:00"/>
    <m/>
    <d v="2024-01-06T00:00:00"/>
    <x v="3"/>
    <n v="13"/>
  </r>
  <r>
    <n v="8127"/>
    <s v="66.Dengue fever"/>
    <s v="ภูรวิชญ์ รัตนศรี"/>
    <m/>
    <s v="ชาย"/>
    <n v="13"/>
    <n v="5"/>
    <s v="ไม่ทราบอาชีพ/ในปกครอง"/>
    <s v="73"/>
    <x v="3"/>
    <x v="145"/>
    <x v="12"/>
    <x v="1"/>
    <m/>
    <d v="2024-03-27T00:00:00"/>
    <d v="2024-03-28T00:00:00"/>
    <m/>
    <d v="2024-01-06T00:00:00"/>
    <x v="8"/>
    <n v="12"/>
  </r>
  <r>
    <n v="8126"/>
    <s v="66.Dengue fever"/>
    <s v="ธันยพร สุขแสง"/>
    <m/>
    <s v="หญิง"/>
    <n v="10"/>
    <n v="3"/>
    <s v="ไม่ทราบอาชีพ/ในปกครอง"/>
    <s v="27"/>
    <x v="6"/>
    <x v="15"/>
    <x v="2"/>
    <x v="1"/>
    <m/>
    <d v="2024-03-27T00:00:00"/>
    <d v="2024-03-28T00:00:00"/>
    <m/>
    <d v="2024-01-06T00:00:00"/>
    <x v="8"/>
    <n v="12"/>
  </r>
  <r>
    <n v="8125"/>
    <s v="66.Dengue fever"/>
    <s v="พชร จันที"/>
    <m/>
    <s v="ชาย"/>
    <n v="9"/>
    <n v="10"/>
    <s v="ไม่ทราบอาชีพ/ในปกครอง"/>
    <s v="25"/>
    <x v="6"/>
    <x v="15"/>
    <x v="2"/>
    <x v="1"/>
    <m/>
    <d v="2024-03-27T00:00:00"/>
    <d v="2024-03-27T00:00:00"/>
    <m/>
    <d v="2024-01-06T00:00:00"/>
    <x v="8"/>
    <n v="12"/>
  </r>
  <r>
    <n v="8124"/>
    <s v="66.Dengue fever"/>
    <s v="ปิยะวัชร์ มูลรัตน์"/>
    <m/>
    <s v="ชาย"/>
    <n v="14"/>
    <n v="9"/>
    <s v="ไม่ทราบอาชีพ/ในปกครอง"/>
    <s v="70"/>
    <x v="15"/>
    <x v="34"/>
    <x v="1"/>
    <x v="1"/>
    <m/>
    <d v="2024-03-12T00:00:00"/>
    <d v="2024-03-18T00:00:00"/>
    <m/>
    <d v="2024-01-06T00:00:00"/>
    <x v="9"/>
    <n v="10"/>
  </r>
  <r>
    <n v="8023"/>
    <s v="66.Dengue fever"/>
    <s v="พัชรพร ชมบุตรศรี"/>
    <m/>
    <s v="หญิง"/>
    <n v="12"/>
    <n v="1"/>
    <s v="นักเรียน"/>
    <s v="92"/>
    <x v="8"/>
    <x v="10"/>
    <x v="6"/>
    <x v="4"/>
    <m/>
    <d v="2024-03-29T00:00:00"/>
    <d v="2024-03-31T00:00:00"/>
    <m/>
    <d v="2024-01-06T00:00:00"/>
    <x v="3"/>
    <n v="12"/>
  </r>
  <r>
    <n v="7862"/>
    <s v="66.Dengue fever"/>
    <s v="พัฒนศักดิ์ น้ำคำ"/>
    <m/>
    <s v="ชาย"/>
    <n v="5"/>
    <n v="10"/>
    <s v="ไม่ทราบอาชีพ/ในปกครอง"/>
    <s v="113"/>
    <x v="9"/>
    <x v="19"/>
    <x v="11"/>
    <x v="6"/>
    <m/>
    <d v="2024-03-24T00:00:00"/>
    <d v="2024-03-28T00:00:00"/>
    <m/>
    <d v="2024-01-06T00:00:00"/>
    <x v="8"/>
    <n v="12"/>
  </r>
  <r>
    <n v="7861"/>
    <s v="66.Dengue fever"/>
    <s v="ดุลยวัตร ไชยธงรัตน์"/>
    <m/>
    <s v="ชาย"/>
    <n v="26"/>
    <n v="11"/>
    <s v="ไม่ทราบอาชีพ/ในปกครอง"/>
    <s v="13"/>
    <x v="5"/>
    <x v="146"/>
    <x v="8"/>
    <x v="6"/>
    <m/>
    <d v="2024-03-26T00:00:00"/>
    <d v="2024-03-29T00:00:00"/>
    <m/>
    <d v="2024-01-06T00:00:00"/>
    <x v="8"/>
    <n v="12"/>
  </r>
  <r>
    <n v="8568"/>
    <s v="66.Dengue fever"/>
    <s v="GEZINUS WILLEM ALBERT KLEIN VELDINK"/>
    <m/>
    <s v="ชาย"/>
    <n v="58"/>
    <n v="2"/>
    <s v="ไม่ทราบอาชีพ/ในปกครอง"/>
    <s v="40"/>
    <x v="13"/>
    <x v="42"/>
    <x v="10"/>
    <x v="8"/>
    <m/>
    <d v="2024-03-30T00:00:00"/>
    <d v="2024-04-01T00:00:00"/>
    <m/>
    <d v="2024-01-06T00:00:00"/>
    <x v="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B26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1"/>
        <item x="2"/>
        <item x="6"/>
        <item sd="0" x="0"/>
        <item x="16"/>
        <item x="3"/>
        <item x="13"/>
        <item x="8"/>
        <item x="5"/>
        <item x="14"/>
        <item x="12"/>
        <item x="4"/>
        <item x="9"/>
        <item x="10"/>
        <item x="7"/>
        <item x="18"/>
        <item x="17"/>
        <item x="15"/>
        <item x="19"/>
        <item x="1"/>
        <item t="default"/>
      </items>
    </pivotField>
    <pivotField axis="axisRow" compact="0" outline="0" subtotalTop="0" showAll="0" includeNewItemsInFilter="1" sortType="ascending">
      <items count="148">
        <item x="12"/>
        <item x="1"/>
        <item x="9"/>
        <item x="51"/>
        <item x="45"/>
        <item x="52"/>
        <item x="83"/>
        <item x="89"/>
        <item x="46"/>
        <item x="110"/>
        <item x="145"/>
        <item x="53"/>
        <item x="78"/>
        <item x="6"/>
        <item x="25"/>
        <item x="37"/>
        <item x="104"/>
        <item x="102"/>
        <item x="8"/>
        <item x="7"/>
        <item x="13"/>
        <item x="80"/>
        <item x="105"/>
        <item x="56"/>
        <item x="73"/>
        <item x="142"/>
        <item x="132"/>
        <item x="85"/>
        <item x="146"/>
        <item x="125"/>
        <item x="74"/>
        <item x="68"/>
        <item x="50"/>
        <item x="70"/>
        <item x="90"/>
        <item x="100"/>
        <item x="54"/>
        <item x="29"/>
        <item x="34"/>
        <item x="113"/>
        <item x="61"/>
        <item x="107"/>
        <item x="2"/>
        <item x="123"/>
        <item x="0"/>
        <item x="98"/>
        <item x="114"/>
        <item x="112"/>
        <item x="119"/>
        <item x="59"/>
        <item x="129"/>
        <item x="131"/>
        <item x="133"/>
        <item x="115"/>
        <item x="103"/>
        <item x="136"/>
        <item x="134"/>
        <item x="69"/>
        <item x="137"/>
        <item x="144"/>
        <item x="111"/>
        <item x="62"/>
        <item x="21"/>
        <item x="99"/>
        <item x="23"/>
        <item x="5"/>
        <item x="97"/>
        <item x="20"/>
        <item x="127"/>
        <item x="31"/>
        <item x="27"/>
        <item x="143"/>
        <item x="122"/>
        <item x="19"/>
        <item x="67"/>
        <item x="17"/>
        <item x="106"/>
        <item x="16"/>
        <item x="55"/>
        <item x="128"/>
        <item x="92"/>
        <item x="71"/>
        <item x="47"/>
        <item x="135"/>
        <item x="75"/>
        <item x="108"/>
        <item x="36"/>
        <item x="109"/>
        <item x="35"/>
        <item x="18"/>
        <item x="130"/>
        <item x="76"/>
        <item x="14"/>
        <item x="4"/>
        <item x="66"/>
        <item x="101"/>
        <item x="126"/>
        <item x="42"/>
        <item x="94"/>
        <item x="95"/>
        <item x="138"/>
        <item x="139"/>
        <item x="3"/>
        <item x="117"/>
        <item x="60"/>
        <item x="22"/>
        <item x="39"/>
        <item x="41"/>
        <item x="77"/>
        <item x="30"/>
        <item x="86"/>
        <item x="116"/>
        <item x="91"/>
        <item x="72"/>
        <item x="26"/>
        <item x="38"/>
        <item x="32"/>
        <item x="84"/>
        <item x="79"/>
        <item x="40"/>
        <item x="28"/>
        <item x="15"/>
        <item x="11"/>
        <item x="33"/>
        <item x="10"/>
        <item x="65"/>
        <item x="49"/>
        <item x="140"/>
        <item x="141"/>
        <item x="44"/>
        <item x="63"/>
        <item x="81"/>
        <item x="118"/>
        <item x="121"/>
        <item x="24"/>
        <item x="58"/>
        <item x="124"/>
        <item x="64"/>
        <item x="48"/>
        <item x="57"/>
        <item x="120"/>
        <item x="88"/>
        <item x="87"/>
        <item x="93"/>
        <item x="43"/>
        <item x="96"/>
        <item x="82"/>
        <item t="default"/>
      </items>
    </pivotField>
    <pivotField axis="axisRow" compact="0" outline="0" subtotalTop="0" showAll="0" includeNewItemsInFilter="1" sortType="descending">
      <items count="86">
        <item x="19"/>
        <item x="3"/>
        <item x="17"/>
        <item x="60"/>
        <item x="26"/>
        <item x="27"/>
        <item x="51"/>
        <item x="15"/>
        <item x="0"/>
        <item x="34"/>
        <item x="70"/>
        <item x="42"/>
        <item x="79"/>
        <item x="24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8"/>
        <item x="20"/>
        <item x="21"/>
        <item x="22"/>
        <item x="23"/>
        <item x="25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3"/>
        <item x="5"/>
        <item x="15"/>
        <item x="19"/>
        <item x="7"/>
        <item x="17"/>
        <item x="11"/>
        <item x="14"/>
        <item x="16"/>
        <item x="9"/>
        <item x="3"/>
        <item x="4"/>
        <item x="2"/>
        <item x="8"/>
        <item x="18"/>
        <item x="1"/>
        <item x="0"/>
        <item x="6"/>
        <item x="10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5">
        <item x="20"/>
        <item x="17"/>
        <item x="14"/>
        <item x="11"/>
        <item x="5"/>
        <item x="21"/>
        <item x="1"/>
        <item x="4"/>
        <item x="12"/>
        <item x="10"/>
        <item x="0"/>
        <item x="9"/>
        <item x="8"/>
        <item x="3"/>
        <item x="2"/>
        <item x="6"/>
        <item x="7"/>
        <item x="15"/>
        <item x="18"/>
        <item x="13"/>
        <item x="22"/>
        <item x="23"/>
        <item x="16"/>
        <item x="19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64">
    <i>
      <x/>
      <x v="34"/>
      <x v="6"/>
    </i>
    <i r="2">
      <x v="7"/>
    </i>
    <i r="2">
      <x v="8"/>
    </i>
    <i r="2">
      <x v="126"/>
    </i>
    <i r="2">
      <x v="129"/>
    </i>
    <i t="default" r="1">
      <x v="34"/>
    </i>
    <i r="1">
      <x v="42"/>
      <x v="61"/>
    </i>
    <i t="default" r="1">
      <x v="42"/>
    </i>
    <i r="1">
      <x v="80"/>
      <x v="67"/>
    </i>
    <i t="default" r="1">
      <x v="80"/>
    </i>
    <i r="1">
      <x v="57"/>
      <x v="143"/>
    </i>
    <i t="default" r="1">
      <x v="57"/>
    </i>
    <i r="1">
      <x v="65"/>
      <x v="22"/>
    </i>
    <i t="default" r="1">
      <x v="65"/>
    </i>
    <i r="1">
      <x v="36"/>
      <x v="82"/>
    </i>
    <i t="default" r="1">
      <x v="36"/>
    </i>
    <i r="1">
      <x v="2"/>
      <x v="134"/>
    </i>
    <i t="default" r="1">
      <x v="2"/>
    </i>
    <i r="1">
      <x v="41"/>
      <x v="104"/>
    </i>
    <i t="default" r="1">
      <x v="41"/>
    </i>
    <i t="default">
      <x/>
    </i>
    <i>
      <x v="1"/>
      <x v="19"/>
      <x v="2"/>
    </i>
    <i r="2">
      <x v="27"/>
    </i>
    <i r="2">
      <x v="78"/>
    </i>
    <i r="2">
      <x v="122"/>
    </i>
    <i t="default" r="1">
      <x v="19"/>
    </i>
    <i r="1">
      <x v="37"/>
      <x v="21"/>
    </i>
    <i r="2">
      <x v="138"/>
    </i>
    <i r="2">
      <x v="146"/>
    </i>
    <i t="default" r="1">
      <x v="37"/>
    </i>
    <i r="1">
      <x v="49"/>
      <x v="30"/>
    </i>
    <i r="2">
      <x v="41"/>
    </i>
    <i t="default" r="1">
      <x v="49"/>
    </i>
    <i r="1">
      <x v="51"/>
      <x v="58"/>
    </i>
    <i r="2">
      <x v="91"/>
    </i>
    <i t="default" r="1">
      <x v="51"/>
    </i>
    <i r="1">
      <x v="22"/>
      <x v="118"/>
    </i>
    <i t="default" r="1">
      <x v="22"/>
    </i>
    <i r="1">
      <x v="69"/>
      <x v="60"/>
    </i>
    <i t="default" r="1">
      <x v="69"/>
    </i>
    <i r="1">
      <x v="52"/>
      <x v="117"/>
    </i>
    <i t="default" r="1">
      <x v="52"/>
    </i>
    <i t="default">
      <x v="1"/>
    </i>
    <i>
      <x v="2"/>
      <x v="43"/>
      <x v="137"/>
    </i>
    <i t="default" r="1">
      <x v="43"/>
    </i>
    <i r="1">
      <x v="61"/>
      <x v="45"/>
    </i>
    <i t="default" r="1">
      <x v="61"/>
    </i>
    <i r="1">
      <x v="47"/>
      <x v="33"/>
    </i>
    <i t="default" r="1">
      <x v="47"/>
    </i>
    <i t="default">
      <x v="2"/>
    </i>
    <i>
      <x v="3"/>
      <x v="77"/>
      <x v="136"/>
    </i>
    <i t="default" r="1">
      <x v="77"/>
    </i>
    <i t="default">
      <x v="3"/>
    </i>
    <i>
      <x v="4"/>
      <x v="21"/>
      <x v="92"/>
    </i>
    <i r="2">
      <x v="135"/>
    </i>
    <i t="default" r="1">
      <x v="21"/>
    </i>
    <i r="1">
      <x v="48"/>
      <x v="24"/>
    </i>
    <i t="default" r="1">
      <x v="48"/>
    </i>
    <i r="1">
      <x v="73"/>
      <x v="132"/>
    </i>
    <i t="default" r="1">
      <x v="73"/>
    </i>
    <i r="1">
      <x v="29"/>
      <x v="55"/>
    </i>
    <i t="default" r="1">
      <x v="29"/>
    </i>
    <i t="default">
      <x v="4"/>
    </i>
    <i>
      <x v="5"/>
      <x v="56"/>
      <x v="112"/>
    </i>
    <i t="default" r="1">
      <x v="56"/>
    </i>
    <i r="1">
      <x v="68"/>
      <x v="33"/>
    </i>
    <i t="default" r="1">
      <x v="68"/>
    </i>
    <i t="default">
      <x v="5"/>
    </i>
    <i>
      <x v="6"/>
      <x v="60"/>
      <x v="66"/>
    </i>
    <i t="default" r="1">
      <x v="60"/>
    </i>
    <i r="1">
      <x v="28"/>
      <x v="70"/>
    </i>
    <i t="default" r="1">
      <x v="28"/>
    </i>
    <i t="default">
      <x v="6"/>
    </i>
    <i>
      <x v="7"/>
      <x v="38"/>
      <x v="32"/>
    </i>
    <i t="default" r="1">
      <x v="38"/>
    </i>
    <i r="1">
      <x v="79"/>
      <x v="79"/>
    </i>
    <i t="default" r="1">
      <x v="79"/>
    </i>
    <i r="1">
      <x v="64"/>
      <x v="16"/>
    </i>
    <i r="2">
      <x v="17"/>
    </i>
    <i t="default" r="1">
      <x v="64"/>
    </i>
    <i r="1">
      <x v="74"/>
      <x v="48"/>
    </i>
    <i t="default" r="1">
      <x v="74"/>
    </i>
    <i t="default">
      <x v="7"/>
    </i>
    <i>
      <x v="8"/>
      <x v="76"/>
      <x v="25"/>
    </i>
    <i r="2">
      <x v="133"/>
    </i>
    <i t="default" r="1">
      <x v="76"/>
    </i>
    <i r="1">
      <x v="50"/>
      <x v="72"/>
    </i>
    <i r="2">
      <x v="84"/>
    </i>
    <i t="default" r="1">
      <x v="50"/>
    </i>
    <i r="1">
      <x v="81"/>
      <x v="52"/>
    </i>
    <i r="2">
      <x v="56"/>
    </i>
    <i t="default" r="1">
      <x v="81"/>
    </i>
    <i r="1">
      <x v="84"/>
      <x v="71"/>
    </i>
    <i t="default" r="1">
      <x v="84"/>
    </i>
    <i r="1">
      <x v="82"/>
      <x v="101"/>
    </i>
    <i t="default" r="1">
      <x v="82"/>
    </i>
    <i t="default">
      <x v="8"/>
    </i>
    <i>
      <x v="9"/>
      <x v="26"/>
      <x v="81"/>
    </i>
    <i r="2">
      <x v="105"/>
    </i>
    <i r="2">
      <x v="116"/>
    </i>
    <i t="default" r="1">
      <x v="26"/>
    </i>
    <i r="1">
      <x v="39"/>
      <x v="36"/>
    </i>
    <i t="default" r="1">
      <x v="39"/>
    </i>
    <i t="default">
      <x v="9"/>
    </i>
    <i>
      <x v="10"/>
      <x v="25"/>
      <x v="59"/>
    </i>
    <i r="2">
      <x v="62"/>
    </i>
    <i r="2">
      <x v="87"/>
    </i>
    <i t="default" r="1">
      <x v="25"/>
    </i>
    <i r="1">
      <x v="59"/>
      <x v="100"/>
    </i>
    <i r="2">
      <x v="145"/>
    </i>
    <i t="default" r="1">
      <x v="59"/>
    </i>
    <i r="1">
      <x v="55"/>
      <x v="26"/>
    </i>
    <i r="2">
      <x v="34"/>
    </i>
    <i t="default" r="1">
      <x v="55"/>
    </i>
    <i r="1">
      <x v="17"/>
      <x v="65"/>
    </i>
    <i t="default" r="1">
      <x v="17"/>
    </i>
    <i r="1">
      <x v="58"/>
      <x v="98"/>
    </i>
    <i t="default" r="1">
      <x v="58"/>
    </i>
    <i r="1">
      <x v="30"/>
      <x v="69"/>
    </i>
    <i t="default" r="1">
      <x v="30"/>
    </i>
    <i t="default">
      <x v="10"/>
    </i>
    <i>
      <x v="11"/>
      <x v="18"/>
      <x v="13"/>
    </i>
    <i r="2">
      <x v="77"/>
    </i>
    <i r="2">
      <x v="124"/>
    </i>
    <i t="default" r="1">
      <x v="18"/>
    </i>
    <i r="1">
      <x v="44"/>
      <x v="12"/>
    </i>
    <i r="2">
      <x v="94"/>
    </i>
    <i t="default" r="1">
      <x v="44"/>
    </i>
    <i t="default">
      <x v="11"/>
    </i>
    <i>
      <x v="12"/>
      <x/>
      <x v="9"/>
    </i>
    <i r="2">
      <x v="50"/>
    </i>
    <i r="2">
      <x v="113"/>
    </i>
    <i r="2">
      <x v="131"/>
    </i>
    <i t="default" r="1">
      <x/>
    </i>
    <i r="1">
      <x v="2"/>
      <x v="5"/>
    </i>
    <i r="2">
      <x v="114"/>
    </i>
    <i t="default" r="1">
      <x v="2"/>
    </i>
    <i r="1">
      <x v="1"/>
      <x v="3"/>
    </i>
    <i r="2">
      <x v="89"/>
    </i>
    <i r="2">
      <x v="102"/>
    </i>
    <i t="default" r="1">
      <x v="1"/>
    </i>
    <i r="1">
      <x v="4"/>
      <x v="115"/>
    </i>
    <i r="2">
      <x v="119"/>
    </i>
    <i t="default" r="1">
      <x v="4"/>
    </i>
    <i r="1">
      <x v="3"/>
      <x v="47"/>
    </i>
    <i r="2">
      <x v="95"/>
    </i>
    <i t="default" r="1">
      <x v="3"/>
    </i>
    <i r="1">
      <x v="5"/>
      <x v="75"/>
    </i>
    <i t="default" r="1">
      <x v="5"/>
    </i>
    <i r="1">
      <x v="7"/>
      <x v="64"/>
    </i>
    <i t="default" r="1">
      <x v="7"/>
    </i>
    <i r="1">
      <x v="6"/>
      <x v="141"/>
    </i>
    <i t="default" r="1">
      <x v="6"/>
    </i>
    <i t="default">
      <x v="12"/>
    </i>
    <i>
      <x v="13"/>
      <x v="22"/>
      <x v="75"/>
    </i>
    <i r="2">
      <x v="97"/>
    </i>
    <i r="2">
      <x v="125"/>
    </i>
    <i t="default" r="1">
      <x v="22"/>
    </i>
    <i t="default">
      <x v="13"/>
    </i>
    <i>
      <x v="14"/>
      <x v="83"/>
      <x v="127"/>
    </i>
    <i t="default" r="1">
      <x v="83"/>
    </i>
    <i r="1">
      <x v="62"/>
      <x v="63"/>
    </i>
    <i t="default" r="1">
      <x v="62"/>
    </i>
    <i t="default">
      <x v="14"/>
    </i>
    <i>
      <x v="15"/>
      <x v="14"/>
      <x v="1"/>
    </i>
    <i r="2">
      <x v="14"/>
    </i>
    <i r="2">
      <x v="17"/>
    </i>
    <i r="2">
      <x v="18"/>
    </i>
    <i r="2">
      <x v="19"/>
    </i>
    <i r="2">
      <x v="20"/>
    </i>
    <i r="2">
      <x v="35"/>
    </i>
    <i r="2">
      <x v="37"/>
    </i>
    <i r="2">
      <x v="38"/>
    </i>
    <i r="2">
      <x v="106"/>
    </i>
    <i t="default" r="1">
      <x v="14"/>
    </i>
    <i r="1">
      <x v="15"/>
      <x v="40"/>
    </i>
    <i r="2">
      <x v="42"/>
    </i>
    <i r="2">
      <x v="121"/>
    </i>
    <i r="2">
      <x v="139"/>
    </i>
    <i t="default" r="1">
      <x v="15"/>
    </i>
    <i r="1">
      <x v="78"/>
      <x v="83"/>
    </i>
    <i r="2">
      <x v="96"/>
    </i>
    <i r="2">
      <x v="128"/>
    </i>
    <i t="default" r="1">
      <x v="78"/>
    </i>
    <i r="1">
      <x v="63"/>
      <x v="43"/>
    </i>
    <i r="2">
      <x v="54"/>
    </i>
    <i t="default" r="1">
      <x v="63"/>
    </i>
    <i r="1">
      <x v="40"/>
      <x v="49"/>
    </i>
    <i t="default" r="1">
      <x v="40"/>
    </i>
    <i r="1">
      <x v="16"/>
      <x v="93"/>
    </i>
    <i t="default" r="1">
      <x v="16"/>
    </i>
    <i r="1">
      <x v="24"/>
      <x v="10"/>
    </i>
    <i r="2">
      <x v="67"/>
    </i>
    <i t="default" r="1">
      <x v="24"/>
    </i>
    <i r="1">
      <x v="33"/>
      <x v="15"/>
    </i>
    <i r="2">
      <x v="126"/>
    </i>
    <i t="default" r="1">
      <x v="33"/>
    </i>
    <i r="1">
      <x v="31"/>
      <x v="123"/>
    </i>
    <i t="default" r="1">
      <x v="31"/>
    </i>
    <i r="1">
      <x v="66"/>
      <x v="76"/>
    </i>
    <i t="default" r="1">
      <x v="66"/>
    </i>
    <i r="1">
      <x v="46"/>
      <x v="31"/>
    </i>
    <i t="default" r="1">
      <x v="46"/>
    </i>
    <i r="1">
      <x v="37"/>
      <x v="111"/>
    </i>
    <i t="default" r="1">
      <x v="37"/>
    </i>
    <i t="default">
      <x v="15"/>
    </i>
    <i>
      <x v="16"/>
      <x v="8"/>
      <x v="44"/>
    </i>
    <i t="default" r="1">
      <x v="8"/>
    </i>
    <i r="1">
      <x v="12"/>
      <x v="90"/>
    </i>
    <i t="default" r="1">
      <x v="12"/>
    </i>
    <i r="1">
      <x v="11"/>
      <x v="57"/>
    </i>
    <i t="default" r="1">
      <x v="11"/>
    </i>
    <i r="1">
      <x v="9"/>
      <x v="23"/>
    </i>
    <i t="default" r="1">
      <x v="9"/>
    </i>
    <i r="1">
      <x v="13"/>
      <x v="86"/>
    </i>
    <i t="default" r="1">
      <x v="13"/>
    </i>
    <i r="1">
      <x v="10"/>
      <x v="53"/>
    </i>
    <i t="default" r="1">
      <x v="10"/>
    </i>
    <i t="default">
      <x v="16"/>
    </i>
    <i>
      <x v="17"/>
      <x v="20"/>
      <x/>
    </i>
    <i r="2">
      <x v="28"/>
    </i>
    <i r="2">
      <x v="29"/>
    </i>
    <i r="2">
      <x v="51"/>
    </i>
    <i r="2">
      <x v="107"/>
    </i>
    <i t="default" r="1">
      <x v="20"/>
    </i>
    <i r="1">
      <x v="23"/>
      <x v="68"/>
    </i>
    <i r="2">
      <x v="73"/>
    </i>
    <i r="2">
      <x v="130"/>
    </i>
    <i r="2">
      <x v="144"/>
    </i>
    <i t="default" r="1">
      <x v="23"/>
    </i>
    <i r="1">
      <x v="29"/>
      <x v="108"/>
    </i>
    <i r="2">
      <x v="109"/>
    </i>
    <i t="default" r="1">
      <x v="29"/>
    </i>
    <i r="1">
      <x v="35"/>
      <x v="4"/>
    </i>
    <i r="2">
      <x v="11"/>
    </i>
    <i t="default" r="1">
      <x v="35"/>
    </i>
    <i r="1">
      <x/>
      <x v="80"/>
    </i>
    <i r="2">
      <x v="120"/>
    </i>
    <i t="default" r="1">
      <x/>
    </i>
    <i r="1">
      <x v="45"/>
      <x v="74"/>
    </i>
    <i t="default" r="1">
      <x v="45"/>
    </i>
    <i r="1">
      <x v="71"/>
      <x v="46"/>
    </i>
    <i t="default" r="1">
      <x v="71"/>
    </i>
    <i t="default">
      <x v="17"/>
    </i>
    <i>
      <x v="18"/>
      <x v="27"/>
      <x v="99"/>
    </i>
    <i r="2">
      <x v="134"/>
    </i>
    <i t="default" r="1">
      <x v="27"/>
    </i>
    <i r="1">
      <x v="70"/>
      <x v="39"/>
    </i>
    <i t="default" r="1">
      <x v="70"/>
    </i>
    <i r="1">
      <x v="53"/>
      <x v="110"/>
    </i>
    <i t="default" r="1">
      <x v="53"/>
    </i>
    <i t="default">
      <x v="18"/>
    </i>
    <i>
      <x v="19"/>
      <x v="72"/>
      <x v="103"/>
    </i>
    <i t="default" r="1">
      <x v="72"/>
    </i>
    <i r="1">
      <x v="32"/>
      <x v="88"/>
    </i>
    <i t="default" r="1">
      <x v="32"/>
    </i>
    <i r="1">
      <x v="75"/>
      <x v="140"/>
    </i>
    <i t="default" r="1">
      <x v="75"/>
    </i>
    <i r="1">
      <x v="54"/>
      <x v="142"/>
    </i>
    <i t="default" r="1">
      <x v="54"/>
    </i>
    <i r="1">
      <x v="67"/>
      <x v="85"/>
    </i>
    <i t="default" r="1">
      <x v="67"/>
    </i>
    <i t="default">
      <x v="19"/>
    </i>
    <i t="grand">
      <x/>
    </i>
  </rowItems>
  <colFields count="1">
    <field x="18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36" style="24" customWidth="1"/>
    <col min="2" max="2" width="7" style="24" customWidth="1"/>
    <col min="3" max="3" width="7.42578125" style="24" customWidth="1"/>
    <col min="4" max="4" width="7.5703125" style="24" customWidth="1"/>
    <col min="5" max="5" width="8" style="24" customWidth="1"/>
    <col min="6" max="6" width="7.85546875" style="24" customWidth="1"/>
    <col min="7" max="7" width="8.5703125" style="24" customWidth="1"/>
    <col min="8" max="10" width="8" style="24" customWidth="1"/>
    <col min="11" max="11" width="7.85546875" style="24" customWidth="1"/>
    <col min="12" max="12" width="7.42578125" style="24" customWidth="1"/>
    <col min="13" max="13" width="7.28515625" style="24" customWidth="1"/>
    <col min="14" max="14" width="7.85546875" style="23" customWidth="1"/>
    <col min="15" max="15" width="9.140625" style="24"/>
    <col min="16" max="16" width="12.85546875" style="24" customWidth="1"/>
    <col min="17" max="16384" width="9.140625" style="24"/>
  </cols>
  <sheetData>
    <row r="1" spans="1:30" s="20" customFormat="1" ht="24">
      <c r="A1" s="340" t="s">
        <v>379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19"/>
    </row>
    <row r="2" spans="1:30" ht="24">
      <c r="A2" s="21"/>
      <c r="B2" s="21"/>
      <c r="C2" s="22" t="s">
        <v>591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380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381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62</v>
      </c>
      <c r="F13" s="49">
        <v>28</v>
      </c>
      <c r="G13" s="49">
        <v>13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264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439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223</v>
      </c>
      <c r="F14" s="55">
        <f>SUM(B13:F13)</f>
        <v>251</v>
      </c>
      <c r="G14" s="55">
        <f>SUM(B13:G13)</f>
        <v>264</v>
      </c>
      <c r="H14" s="55">
        <f>SUM(B13:H13)</f>
        <v>264</v>
      </c>
      <c r="I14" s="55">
        <f>SUM(B13:I13)</f>
        <v>264</v>
      </c>
      <c r="J14" s="55">
        <f>SUM(B13:J13)</f>
        <v>264</v>
      </c>
      <c r="K14" s="55">
        <f>SUM(B13:K13)</f>
        <v>264</v>
      </c>
      <c r="L14" s="55">
        <f>SUM(B13:L13)</f>
        <v>264</v>
      </c>
      <c r="M14" s="55">
        <f>SUM(B13:M13)</f>
        <v>264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485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41"/>
      <c r="E31" s="341"/>
      <c r="F31" s="341"/>
      <c r="G31" s="341"/>
      <c r="H31" s="341"/>
      <c r="I31" s="341"/>
      <c r="J31" s="341"/>
      <c r="K31" s="341"/>
    </row>
    <row r="32" spans="1:19">
      <c r="D32" s="341"/>
      <c r="E32" s="341"/>
      <c r="F32" s="341"/>
      <c r="G32" s="341"/>
      <c r="H32" s="341"/>
      <c r="I32" s="341"/>
      <c r="J32" s="341"/>
      <c r="K32" s="341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17" customWidth="1"/>
    <col min="2" max="2" width="5.85546875" style="17" customWidth="1"/>
    <col min="3" max="4" width="5.28515625" style="17" customWidth="1"/>
    <col min="5" max="5" width="5.5703125" style="17" customWidth="1"/>
    <col min="6" max="6" width="5.28515625" style="17" customWidth="1"/>
    <col min="7" max="7" width="6.140625" style="17" customWidth="1"/>
    <col min="8" max="8" width="6" style="17" customWidth="1"/>
    <col min="9" max="9" width="6.28515625" style="17" customWidth="1"/>
    <col min="10" max="11" width="5.28515625" style="17" customWidth="1"/>
    <col min="12" max="13" width="5.7109375" style="17" customWidth="1"/>
    <col min="14" max="14" width="8" style="18" customWidth="1"/>
    <col min="15" max="15" width="9.7109375" style="17" customWidth="1"/>
    <col min="16" max="16" width="9.140625" style="17" customWidth="1"/>
    <col min="17" max="17" width="4.5703125" style="17" customWidth="1"/>
    <col min="18" max="18" width="16.140625" style="17" customWidth="1"/>
    <col min="19" max="20" width="11.42578125" style="17" customWidth="1"/>
    <col min="21" max="21" width="14.140625" style="17" customWidth="1"/>
    <col min="22" max="22" width="11.85546875" style="17" customWidth="1"/>
    <col min="23" max="23" width="14.5703125" style="17" customWidth="1"/>
    <col min="24" max="24" width="9.140625" style="17"/>
    <col min="25" max="25" width="11.7109375" style="17" bestFit="1" customWidth="1"/>
    <col min="26" max="16384" width="9.140625" style="17"/>
  </cols>
  <sheetData>
    <row r="1" spans="1:26">
      <c r="A1" s="72" t="s">
        <v>382</v>
      </c>
      <c r="R1" s="345" t="s">
        <v>593</v>
      </c>
      <c r="S1" s="345"/>
      <c r="T1" s="345"/>
      <c r="U1" s="345"/>
      <c r="V1" s="345"/>
      <c r="W1" s="345"/>
    </row>
    <row r="2" spans="1:26">
      <c r="B2" s="73" t="s">
        <v>592</v>
      </c>
      <c r="R2" s="74"/>
      <c r="S2" s="74"/>
      <c r="T2" s="346" t="s">
        <v>335</v>
      </c>
      <c r="U2" s="347"/>
      <c r="V2" s="347"/>
      <c r="W2" s="348"/>
    </row>
    <row r="3" spans="1:26">
      <c r="A3" s="75" t="s">
        <v>9</v>
      </c>
      <c r="B3" s="342" t="s">
        <v>43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4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34">
        <v>5</v>
      </c>
      <c r="C5" s="334">
        <v>3</v>
      </c>
      <c r="D5" s="334">
        <v>1</v>
      </c>
      <c r="E5" s="334">
        <v>6</v>
      </c>
      <c r="F5" s="334">
        <v>2</v>
      </c>
      <c r="G5" s="334">
        <v>2</v>
      </c>
      <c r="H5" s="87"/>
      <c r="I5" s="87"/>
      <c r="J5" s="87"/>
      <c r="K5" s="87"/>
      <c r="L5" s="88"/>
      <c r="M5" s="87"/>
      <c r="N5" s="89">
        <f t="shared" ref="N5:N26" si="0">SUM(B5:M5)</f>
        <v>19</v>
      </c>
      <c r="O5" s="90">
        <f t="shared" ref="O5:O27" si="1">V5</f>
        <v>11.999646326213544</v>
      </c>
      <c r="R5" s="91" t="s">
        <v>330</v>
      </c>
      <c r="S5" s="92">
        <v>158338</v>
      </c>
      <c r="T5" s="93">
        <f>T6+T7</f>
        <v>19</v>
      </c>
      <c r="U5" s="94">
        <v>0</v>
      </c>
      <c r="V5" s="95">
        <f>T5*100000/S5</f>
        <v>11.999646326213544</v>
      </c>
      <c r="W5" s="96">
        <f>(U5/T5)*100</f>
        <v>0</v>
      </c>
      <c r="X5" s="97"/>
    </row>
    <row r="6" spans="1:26">
      <c r="A6" s="98" t="s">
        <v>57</v>
      </c>
      <c r="B6" s="339">
        <v>1</v>
      </c>
      <c r="C6" s="339">
        <v>0</v>
      </c>
      <c r="D6" s="339">
        <v>0</v>
      </c>
      <c r="E6" s="335">
        <v>0</v>
      </c>
      <c r="F6" s="335">
        <v>0</v>
      </c>
      <c r="G6" s="335">
        <v>1</v>
      </c>
      <c r="H6" s="99"/>
      <c r="I6" s="100"/>
      <c r="J6" s="101"/>
      <c r="K6" s="101"/>
      <c r="L6" s="101"/>
      <c r="M6" s="101"/>
      <c r="N6" s="102">
        <f t="shared" si="0"/>
        <v>2</v>
      </c>
      <c r="O6" s="103">
        <f t="shared" si="1"/>
        <v>5.6620332361350965</v>
      </c>
      <c r="R6" s="295" t="s">
        <v>331</v>
      </c>
      <c r="S6" s="105">
        <v>35323</v>
      </c>
      <c r="T6" s="106">
        <f>N6</f>
        <v>2</v>
      </c>
      <c r="U6" s="107">
        <v>0</v>
      </c>
      <c r="V6" s="108">
        <f>T6*100000/S6</f>
        <v>5.6620332361350965</v>
      </c>
      <c r="W6" s="96">
        <f t="shared" ref="W6:W26" si="2">(U6/T6)*100</f>
        <v>0</v>
      </c>
      <c r="X6" s="97"/>
    </row>
    <row r="7" spans="1:26">
      <c r="A7" s="98" t="s">
        <v>22</v>
      </c>
      <c r="B7" s="339">
        <v>4</v>
      </c>
      <c r="C7" s="339">
        <v>3</v>
      </c>
      <c r="D7" s="339">
        <v>1</v>
      </c>
      <c r="E7" s="335">
        <v>6</v>
      </c>
      <c r="F7" s="335">
        <v>2</v>
      </c>
      <c r="G7" s="335">
        <v>1</v>
      </c>
      <c r="H7" s="99"/>
      <c r="I7" s="100"/>
      <c r="J7" s="101"/>
      <c r="K7" s="101"/>
      <c r="L7" s="101"/>
      <c r="M7" s="101"/>
      <c r="N7" s="102">
        <f t="shared" si="0"/>
        <v>17</v>
      </c>
      <c r="O7" s="103">
        <f t="shared" si="1"/>
        <v>13.819452912246474</v>
      </c>
      <c r="R7" s="295" t="s">
        <v>77</v>
      </c>
      <c r="S7" s="105">
        <v>123015</v>
      </c>
      <c r="T7" s="106">
        <f t="shared" ref="T7:T26" si="3">N7</f>
        <v>17</v>
      </c>
      <c r="U7" s="107">
        <v>0</v>
      </c>
      <c r="V7" s="108">
        <f t="shared" ref="V7:V26" si="4">T7*100000/S7</f>
        <v>13.819452912246474</v>
      </c>
      <c r="W7" s="96">
        <f t="shared" si="2"/>
        <v>0</v>
      </c>
      <c r="X7" s="97"/>
      <c r="Z7" s="109"/>
    </row>
    <row r="8" spans="1:26">
      <c r="A8" s="98" t="s">
        <v>23</v>
      </c>
      <c r="B8" s="339">
        <v>10</v>
      </c>
      <c r="C8" s="339">
        <v>3</v>
      </c>
      <c r="D8" s="339">
        <v>2</v>
      </c>
      <c r="E8" s="335">
        <v>1</v>
      </c>
      <c r="F8" s="335">
        <v>0</v>
      </c>
      <c r="G8" s="335">
        <v>1</v>
      </c>
      <c r="H8" s="99"/>
      <c r="I8" s="100"/>
      <c r="J8" s="101"/>
      <c r="K8" s="101"/>
      <c r="L8" s="101"/>
      <c r="M8" s="101"/>
      <c r="N8" s="102">
        <f t="shared" si="0"/>
        <v>17</v>
      </c>
      <c r="O8" s="103">
        <f t="shared" si="1"/>
        <v>17.446812877800468</v>
      </c>
      <c r="R8" s="110" t="s">
        <v>23</v>
      </c>
      <c r="S8" s="111">
        <v>97439</v>
      </c>
      <c r="T8" s="106">
        <f t="shared" si="3"/>
        <v>17</v>
      </c>
      <c r="U8" s="112">
        <v>0</v>
      </c>
      <c r="V8" s="108">
        <f t="shared" si="4"/>
        <v>17.446812877800468</v>
      </c>
      <c r="W8" s="96">
        <f t="shared" si="2"/>
        <v>0</v>
      </c>
      <c r="X8" s="97"/>
      <c r="Z8" s="109"/>
    </row>
    <row r="9" spans="1:26">
      <c r="A9" s="98" t="s">
        <v>31</v>
      </c>
      <c r="B9" s="339">
        <v>0</v>
      </c>
      <c r="C9" s="339">
        <v>1</v>
      </c>
      <c r="D9" s="339">
        <v>1</v>
      </c>
      <c r="E9" s="336">
        <v>0</v>
      </c>
      <c r="F9" s="335">
        <v>0</v>
      </c>
      <c r="G9" s="335">
        <v>0</v>
      </c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39">
        <v>4</v>
      </c>
      <c r="C10" s="339">
        <v>11</v>
      </c>
      <c r="D10" s="339">
        <v>1</v>
      </c>
      <c r="E10" s="336">
        <v>2</v>
      </c>
      <c r="F10" s="335">
        <v>2</v>
      </c>
      <c r="G10" s="335">
        <v>0</v>
      </c>
      <c r="H10" s="113"/>
      <c r="I10" s="100"/>
      <c r="J10" s="101"/>
      <c r="K10" s="101"/>
      <c r="L10" s="101"/>
      <c r="M10" s="101"/>
      <c r="N10" s="102">
        <f t="shared" si="0"/>
        <v>20</v>
      </c>
      <c r="O10" s="103">
        <f t="shared" si="1"/>
        <v>25.261775144939435</v>
      </c>
      <c r="R10" s="110" t="s">
        <v>24</v>
      </c>
      <c r="S10" s="111">
        <v>79171</v>
      </c>
      <c r="T10" s="106">
        <f t="shared" si="3"/>
        <v>20</v>
      </c>
      <c r="U10" s="112">
        <v>0</v>
      </c>
      <c r="V10" s="108">
        <f t="shared" si="4"/>
        <v>25.261775144939435</v>
      </c>
      <c r="W10" s="96">
        <f t="shared" si="2"/>
        <v>0</v>
      </c>
      <c r="X10" s="97"/>
      <c r="Z10" s="109"/>
    </row>
    <row r="11" spans="1:26">
      <c r="A11" s="98" t="s">
        <v>25</v>
      </c>
      <c r="B11" s="339">
        <v>1</v>
      </c>
      <c r="C11" s="339">
        <v>1</v>
      </c>
      <c r="D11" s="339">
        <v>1</v>
      </c>
      <c r="E11" s="336">
        <v>0</v>
      </c>
      <c r="F11" s="335">
        <v>0</v>
      </c>
      <c r="G11" s="335">
        <v>0</v>
      </c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39">
        <v>0</v>
      </c>
      <c r="C12" s="339">
        <v>1</v>
      </c>
      <c r="D12" s="339">
        <v>0</v>
      </c>
      <c r="E12" s="336">
        <v>1</v>
      </c>
      <c r="F12" s="335">
        <v>2</v>
      </c>
      <c r="G12" s="335">
        <v>3</v>
      </c>
      <c r="H12" s="113"/>
      <c r="I12" s="100"/>
      <c r="J12" s="101"/>
      <c r="K12" s="101"/>
      <c r="L12" s="101"/>
      <c r="M12" s="101"/>
      <c r="N12" s="102">
        <f t="shared" si="0"/>
        <v>7</v>
      </c>
      <c r="O12" s="103">
        <f t="shared" si="1"/>
        <v>9.8433501139016233</v>
      </c>
      <c r="R12" s="110" t="s">
        <v>26</v>
      </c>
      <c r="S12" s="111">
        <v>71114</v>
      </c>
      <c r="T12" s="106">
        <f t="shared" si="3"/>
        <v>7</v>
      </c>
      <c r="U12" s="112">
        <v>0</v>
      </c>
      <c r="V12" s="108">
        <f t="shared" si="4"/>
        <v>9.8433501139016233</v>
      </c>
      <c r="W12" s="96">
        <f t="shared" si="2"/>
        <v>0</v>
      </c>
      <c r="Z12" s="109"/>
    </row>
    <row r="13" spans="1:26">
      <c r="A13" s="98" t="s">
        <v>27</v>
      </c>
      <c r="B13" s="339">
        <v>1</v>
      </c>
      <c r="C13" s="339">
        <v>2</v>
      </c>
      <c r="D13" s="339">
        <v>4</v>
      </c>
      <c r="E13" s="336">
        <v>15</v>
      </c>
      <c r="F13" s="335">
        <v>3</v>
      </c>
      <c r="G13" s="335">
        <v>0</v>
      </c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39">
        <v>1</v>
      </c>
      <c r="C14" s="339">
        <v>0</v>
      </c>
      <c r="D14" s="339">
        <v>4</v>
      </c>
      <c r="E14" s="336">
        <v>2</v>
      </c>
      <c r="F14" s="335">
        <v>1</v>
      </c>
      <c r="G14" s="335">
        <v>0</v>
      </c>
      <c r="H14" s="113"/>
      <c r="I14" s="100"/>
      <c r="J14" s="101"/>
      <c r="K14" s="101"/>
      <c r="L14" s="101"/>
      <c r="M14" s="101"/>
      <c r="N14" s="102">
        <f t="shared" si="0"/>
        <v>8</v>
      </c>
      <c r="O14" s="103">
        <f t="shared" si="1"/>
        <v>13.774104683195592</v>
      </c>
      <c r="R14" s="110" t="s">
        <v>34</v>
      </c>
      <c r="S14" s="111">
        <v>58080</v>
      </c>
      <c r="T14" s="106">
        <f t="shared" si="3"/>
        <v>8</v>
      </c>
      <c r="U14" s="112">
        <v>0</v>
      </c>
      <c r="V14" s="108">
        <f t="shared" si="4"/>
        <v>13.774104683195592</v>
      </c>
      <c r="W14" s="96">
        <f t="shared" si="2"/>
        <v>0</v>
      </c>
      <c r="Z14" s="109"/>
    </row>
    <row r="15" spans="1:26">
      <c r="A15" s="98" t="s">
        <v>32</v>
      </c>
      <c r="B15" s="339">
        <v>6</v>
      </c>
      <c r="C15" s="339">
        <v>5</v>
      </c>
      <c r="D15" s="339">
        <v>10</v>
      </c>
      <c r="E15" s="336">
        <v>15</v>
      </c>
      <c r="F15" s="335">
        <v>5</v>
      </c>
      <c r="G15" s="335">
        <v>1</v>
      </c>
      <c r="H15" s="113"/>
      <c r="I15" s="100"/>
      <c r="J15" s="101"/>
      <c r="K15" s="101"/>
      <c r="L15" s="101"/>
      <c r="M15" s="101"/>
      <c r="N15" s="102">
        <f t="shared" si="0"/>
        <v>42</v>
      </c>
      <c r="O15" s="103">
        <f t="shared" si="1"/>
        <v>63.187350494215352</v>
      </c>
      <c r="R15" s="110" t="s">
        <v>32</v>
      </c>
      <c r="S15" s="111">
        <v>66469</v>
      </c>
      <c r="T15" s="106">
        <f t="shared" si="3"/>
        <v>42</v>
      </c>
      <c r="U15" s="112">
        <v>0</v>
      </c>
      <c r="V15" s="108">
        <f t="shared" si="4"/>
        <v>63.187350494215352</v>
      </c>
      <c r="W15" s="96">
        <f t="shared" si="2"/>
        <v>0</v>
      </c>
      <c r="Z15" s="109"/>
    </row>
    <row r="16" spans="1:26">
      <c r="A16" s="98" t="s">
        <v>28</v>
      </c>
      <c r="B16" s="339">
        <v>0</v>
      </c>
      <c r="C16" s="339">
        <v>2</v>
      </c>
      <c r="D16" s="339">
        <v>3</v>
      </c>
      <c r="E16" s="336">
        <v>0</v>
      </c>
      <c r="F16" s="335">
        <v>1</v>
      </c>
      <c r="G16" s="335">
        <v>3</v>
      </c>
      <c r="H16" s="113"/>
      <c r="I16" s="100"/>
      <c r="J16" s="101"/>
      <c r="K16" s="101"/>
      <c r="L16" s="101"/>
      <c r="M16" s="101"/>
      <c r="N16" s="102">
        <f t="shared" si="0"/>
        <v>9</v>
      </c>
      <c r="O16" s="103">
        <f t="shared" si="1"/>
        <v>7.6128606592737329</v>
      </c>
      <c r="R16" s="110" t="s">
        <v>28</v>
      </c>
      <c r="S16" s="111">
        <v>118221</v>
      </c>
      <c r="T16" s="106">
        <f t="shared" si="3"/>
        <v>9</v>
      </c>
      <c r="U16" s="112">
        <v>0</v>
      </c>
      <c r="V16" s="108">
        <f t="shared" si="4"/>
        <v>7.6128606592737329</v>
      </c>
      <c r="W16" s="96">
        <f t="shared" si="2"/>
        <v>0</v>
      </c>
      <c r="Z16" s="109"/>
    </row>
    <row r="17" spans="1:26">
      <c r="A17" s="98" t="s">
        <v>29</v>
      </c>
      <c r="B17" s="339">
        <v>10</v>
      </c>
      <c r="C17" s="339">
        <v>11</v>
      </c>
      <c r="D17" s="339">
        <v>21</v>
      </c>
      <c r="E17" s="336">
        <v>13</v>
      </c>
      <c r="F17" s="335">
        <v>6</v>
      </c>
      <c r="G17" s="335">
        <v>0</v>
      </c>
      <c r="H17" s="113"/>
      <c r="I17" s="100"/>
      <c r="J17" s="101"/>
      <c r="K17" s="101"/>
      <c r="L17" s="101"/>
      <c r="M17" s="101"/>
      <c r="N17" s="102">
        <f t="shared" si="0"/>
        <v>61</v>
      </c>
      <c r="O17" s="103">
        <f t="shared" si="1"/>
        <v>53.370196682298591</v>
      </c>
      <c r="R17" s="110" t="s">
        <v>29</v>
      </c>
      <c r="S17" s="111">
        <v>114296</v>
      </c>
      <c r="T17" s="106">
        <f t="shared" si="3"/>
        <v>61</v>
      </c>
      <c r="U17" s="112">
        <v>0</v>
      </c>
      <c r="V17" s="108">
        <f t="shared" si="4"/>
        <v>53.370196682298591</v>
      </c>
      <c r="W17" s="96">
        <f t="shared" si="2"/>
        <v>0</v>
      </c>
      <c r="Z17" s="109"/>
    </row>
    <row r="18" spans="1:26">
      <c r="A18" s="98" t="s">
        <v>33</v>
      </c>
      <c r="B18" s="339">
        <v>1</v>
      </c>
      <c r="C18" s="339">
        <v>0</v>
      </c>
      <c r="D18" s="339">
        <v>6</v>
      </c>
      <c r="E18" s="336">
        <v>2</v>
      </c>
      <c r="F18" s="335">
        <v>0</v>
      </c>
      <c r="G18" s="335">
        <v>0</v>
      </c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39">
        <v>4</v>
      </c>
      <c r="C19" s="339">
        <v>1</v>
      </c>
      <c r="D19" s="339">
        <v>1</v>
      </c>
      <c r="E19" s="335">
        <v>0</v>
      </c>
      <c r="F19" s="335">
        <v>0</v>
      </c>
      <c r="G19" s="335">
        <v>0</v>
      </c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39">
        <v>1</v>
      </c>
      <c r="C20" s="339">
        <v>1</v>
      </c>
      <c r="D20" s="339">
        <v>0</v>
      </c>
      <c r="E20" s="336">
        <v>0</v>
      </c>
      <c r="F20" s="335">
        <v>3</v>
      </c>
      <c r="G20" s="335">
        <v>1</v>
      </c>
      <c r="H20" s="113"/>
      <c r="I20" s="100"/>
      <c r="J20" s="101"/>
      <c r="K20" s="101"/>
      <c r="L20" s="101"/>
      <c r="M20" s="101"/>
      <c r="N20" s="102">
        <f t="shared" si="0"/>
        <v>6</v>
      </c>
      <c r="O20" s="103">
        <f t="shared" si="1"/>
        <v>8.1392351832006185</v>
      </c>
      <c r="R20" s="110" t="s">
        <v>30</v>
      </c>
      <c r="S20" s="111">
        <v>73717</v>
      </c>
      <c r="T20" s="106">
        <f t="shared" si="3"/>
        <v>6</v>
      </c>
      <c r="U20" s="112">
        <v>0</v>
      </c>
      <c r="V20" s="108">
        <f t="shared" si="4"/>
        <v>8.1392351832006185</v>
      </c>
      <c r="W20" s="96">
        <f t="shared" si="2"/>
        <v>0</v>
      </c>
      <c r="Z20" s="109"/>
    </row>
    <row r="21" spans="1:26">
      <c r="A21" s="98" t="s">
        <v>35</v>
      </c>
      <c r="B21" s="339">
        <v>1</v>
      </c>
      <c r="C21" s="339">
        <v>4</v>
      </c>
      <c r="D21" s="339">
        <v>4</v>
      </c>
      <c r="E21" s="336">
        <v>4</v>
      </c>
      <c r="F21" s="335">
        <v>0</v>
      </c>
      <c r="G21" s="335">
        <v>0</v>
      </c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39">
        <v>1</v>
      </c>
      <c r="C22" s="339">
        <v>0</v>
      </c>
      <c r="D22" s="339">
        <v>1</v>
      </c>
      <c r="E22" s="336">
        <v>0</v>
      </c>
      <c r="F22" s="335">
        <v>0</v>
      </c>
      <c r="G22" s="335">
        <v>0</v>
      </c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39">
        <v>1</v>
      </c>
      <c r="C23" s="339">
        <v>1</v>
      </c>
      <c r="D23" s="339">
        <v>0</v>
      </c>
      <c r="E23" s="336">
        <v>1</v>
      </c>
      <c r="F23" s="335">
        <v>0</v>
      </c>
      <c r="G23" s="335">
        <v>0</v>
      </c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39">
        <v>0</v>
      </c>
      <c r="C24" s="339">
        <v>0</v>
      </c>
      <c r="D24" s="339">
        <v>0</v>
      </c>
      <c r="E24" s="336">
        <v>0</v>
      </c>
      <c r="F24" s="335">
        <v>1</v>
      </c>
      <c r="G24" s="335">
        <v>0</v>
      </c>
      <c r="H24" s="113"/>
      <c r="I24" s="100"/>
      <c r="J24" s="101"/>
      <c r="K24" s="101"/>
      <c r="L24" s="101"/>
      <c r="M24" s="101"/>
      <c r="N24" s="102">
        <f t="shared" si="0"/>
        <v>1</v>
      </c>
      <c r="O24" s="103">
        <f t="shared" si="1"/>
        <v>3.6543029417138682</v>
      </c>
      <c r="R24" s="114" t="s">
        <v>61</v>
      </c>
      <c r="S24" s="111">
        <v>27365</v>
      </c>
      <c r="T24" s="106">
        <f t="shared" si="3"/>
        <v>1</v>
      </c>
      <c r="U24" s="112">
        <v>0</v>
      </c>
      <c r="V24" s="108">
        <f t="shared" si="4"/>
        <v>3.6543029417138682</v>
      </c>
      <c r="W24" s="96">
        <f t="shared" si="2"/>
        <v>0</v>
      </c>
      <c r="Z24" s="109"/>
    </row>
    <row r="25" spans="1:26">
      <c r="A25" s="98" t="s">
        <v>62</v>
      </c>
      <c r="B25" s="339">
        <v>1</v>
      </c>
      <c r="C25" s="339">
        <v>3</v>
      </c>
      <c r="D25" s="339">
        <v>0</v>
      </c>
      <c r="E25" s="336">
        <v>0</v>
      </c>
      <c r="F25" s="335">
        <v>0</v>
      </c>
      <c r="G25" s="335">
        <v>1</v>
      </c>
      <c r="H25" s="113"/>
      <c r="I25" s="100"/>
      <c r="J25" s="101"/>
      <c r="K25" s="101"/>
      <c r="L25" s="101"/>
      <c r="M25" s="101"/>
      <c r="N25" s="102">
        <f t="shared" si="0"/>
        <v>5</v>
      </c>
      <c r="O25" s="103">
        <f t="shared" si="1"/>
        <v>20.512820512820515</v>
      </c>
      <c r="R25" s="114" t="s">
        <v>62</v>
      </c>
      <c r="S25" s="111">
        <v>24375</v>
      </c>
      <c r="T25" s="106">
        <f t="shared" si="3"/>
        <v>5</v>
      </c>
      <c r="U25" s="112">
        <v>0</v>
      </c>
      <c r="V25" s="108">
        <f t="shared" si="4"/>
        <v>20.512820512820515</v>
      </c>
      <c r="W25" s="96">
        <v>0</v>
      </c>
      <c r="Z25" s="109"/>
    </row>
    <row r="26" spans="1:26">
      <c r="A26" s="115" t="s">
        <v>63</v>
      </c>
      <c r="B26" s="339">
        <v>0</v>
      </c>
      <c r="C26" s="339">
        <v>1</v>
      </c>
      <c r="D26" s="339">
        <v>2</v>
      </c>
      <c r="E26" s="336">
        <v>0</v>
      </c>
      <c r="F26" s="335">
        <v>2</v>
      </c>
      <c r="G26" s="335">
        <v>1</v>
      </c>
      <c r="H26" s="113"/>
      <c r="I26" s="100"/>
      <c r="J26" s="116"/>
      <c r="K26" s="116"/>
      <c r="L26" s="116"/>
      <c r="M26" s="116"/>
      <c r="N26" s="102">
        <f t="shared" si="0"/>
        <v>6</v>
      </c>
      <c r="O26" s="117">
        <f t="shared" si="1"/>
        <v>25.874336970115142</v>
      </c>
      <c r="R26" s="118" t="s">
        <v>63</v>
      </c>
      <c r="S26" s="111">
        <v>23189</v>
      </c>
      <c r="T26" s="106">
        <f t="shared" si="3"/>
        <v>6</v>
      </c>
      <c r="U26" s="119">
        <v>0</v>
      </c>
      <c r="V26" s="108">
        <f t="shared" si="4"/>
        <v>25.874336970115142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62</v>
      </c>
      <c r="F27" s="121">
        <f t="shared" si="5"/>
        <v>28</v>
      </c>
      <c r="G27" s="121">
        <f t="shared" si="5"/>
        <v>13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264</v>
      </c>
      <c r="O27" s="122">
        <f t="shared" si="1"/>
        <v>20.370166040001141</v>
      </c>
      <c r="R27" s="120" t="s">
        <v>64</v>
      </c>
      <c r="S27" s="121">
        <f>SUM(S6:S26)</f>
        <v>1296013</v>
      </c>
      <c r="T27" s="121">
        <f>SUM(T6:T26)</f>
        <v>264</v>
      </c>
      <c r="U27" s="121">
        <f>SUM(U6:U26)</f>
        <v>0</v>
      </c>
      <c r="V27" s="122">
        <f>T27*100000/S27</f>
        <v>20.370166040001141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5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J1" workbookViewId="0">
      <selection activeCell="O4" sqref="O4:O9"/>
    </sheetView>
  </sheetViews>
  <sheetFormatPr defaultColWidth="8.85546875" defaultRowHeight="27.75"/>
  <cols>
    <col min="1" max="1" width="17.140625" style="17" customWidth="1"/>
    <col min="2" max="2" width="12" style="17" customWidth="1"/>
    <col min="3" max="3" width="6.5703125" style="17" customWidth="1"/>
    <col min="4" max="4" width="7.42578125" style="17" customWidth="1"/>
    <col min="5" max="6" width="11.140625" style="17" customWidth="1"/>
    <col min="7" max="7" width="8.140625" style="17" customWidth="1"/>
    <col min="8" max="9" width="11.28515625" style="17" customWidth="1"/>
    <col min="10" max="12" width="8.85546875" style="17"/>
    <col min="13" max="13" width="16.140625" style="130" customWidth="1"/>
    <col min="14" max="14" width="15.85546875" style="130" customWidth="1"/>
    <col min="15" max="15" width="15.42578125" style="17" customWidth="1"/>
    <col min="16" max="16" width="16.28515625" style="17" customWidth="1"/>
    <col min="17" max="17" width="9.140625" style="17" customWidth="1"/>
    <col min="18" max="18" width="11" style="17" hidden="1" customWidth="1"/>
    <col min="19" max="20" width="9.140625" style="17" customWidth="1"/>
    <col min="21" max="16384" width="8.85546875" style="17"/>
  </cols>
  <sheetData>
    <row r="1" spans="1:22">
      <c r="B1" s="72" t="s">
        <v>383</v>
      </c>
      <c r="M1" s="72"/>
      <c r="N1" s="326" t="s">
        <v>402</v>
      </c>
    </row>
    <row r="2" spans="1:22">
      <c r="A2" s="128"/>
      <c r="B2" s="73" t="s">
        <v>594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18</v>
      </c>
      <c r="P4" s="135">
        <f t="shared" ref="P4:P10" si="0">O4*100000/N4</f>
        <v>33.621607486411264</v>
      </c>
      <c r="Q4" s="130"/>
      <c r="R4" s="136">
        <f>O4*100/O10</f>
        <v>6.8181818181818183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32</v>
      </c>
      <c r="P5" s="135">
        <f t="shared" si="0"/>
        <v>48.444478086443112</v>
      </c>
      <c r="R5" s="136">
        <f>O5*100/O10</f>
        <v>12.121212121212121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10</v>
      </c>
      <c r="D6" s="143">
        <v>0</v>
      </c>
      <c r="E6" s="144">
        <f>C6+D6</f>
        <v>10</v>
      </c>
      <c r="F6" s="145">
        <f>E6*100000/B6</f>
        <v>6.3156033295860752</v>
      </c>
      <c r="G6" s="143">
        <v>9</v>
      </c>
      <c r="H6" s="146">
        <f>C6+D6+G6</f>
        <v>19</v>
      </c>
      <c r="I6" s="147">
        <f>H6*100000/B6</f>
        <v>11.999646326213544</v>
      </c>
      <c r="L6" s="141"/>
      <c r="M6" s="133" t="s">
        <v>36</v>
      </c>
      <c r="N6" s="134">
        <v>70853</v>
      </c>
      <c r="O6" s="133">
        <v>73</v>
      </c>
      <c r="P6" s="135">
        <f t="shared" si="0"/>
        <v>103.03021749255501</v>
      </c>
      <c r="R6" s="136">
        <f>O6*100/O10</f>
        <v>27.651515151515152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2</v>
      </c>
      <c r="H7" s="153">
        <f>C7+D7+G7</f>
        <v>2</v>
      </c>
      <c r="I7" s="154">
        <f>H7*100000/B7</f>
        <v>5.6620332361350965</v>
      </c>
      <c r="M7" s="133" t="s">
        <v>37</v>
      </c>
      <c r="N7" s="134">
        <v>157174</v>
      </c>
      <c r="O7" s="133">
        <v>62</v>
      </c>
      <c r="P7" s="135">
        <f t="shared" si="0"/>
        <v>39.44672783030272</v>
      </c>
      <c r="R7" s="136">
        <f>O7*100/O10</f>
        <v>23.484848484848484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10</v>
      </c>
      <c r="D8" s="150">
        <v>0</v>
      </c>
      <c r="E8" s="151">
        <f t="shared" ref="E8:E27" si="1">C8+D8</f>
        <v>10</v>
      </c>
      <c r="F8" s="152">
        <f t="shared" ref="F8:F27" si="2">E8*100000/B8</f>
        <v>8.1290899483802797</v>
      </c>
      <c r="G8" s="150">
        <v>7</v>
      </c>
      <c r="H8" s="153">
        <f t="shared" ref="H8:H27" si="3">C8+D8+G8</f>
        <v>17</v>
      </c>
      <c r="I8" s="154">
        <f t="shared" ref="I8:I27" si="4">H8*100000/B8</f>
        <v>13.819452912246474</v>
      </c>
      <c r="M8" s="133" t="s">
        <v>38</v>
      </c>
      <c r="N8" s="134">
        <v>382915</v>
      </c>
      <c r="O8" s="133">
        <v>50</v>
      </c>
      <c r="P8" s="135">
        <f t="shared" si="0"/>
        <v>13.057728216444904</v>
      </c>
      <c r="R8" s="136">
        <f>O8*100/O10</f>
        <v>18.939393939393938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9</v>
      </c>
      <c r="H9" s="153">
        <f t="shared" si="3"/>
        <v>17</v>
      </c>
      <c r="I9" s="154">
        <f t="shared" si="4"/>
        <v>17.446812877800468</v>
      </c>
      <c r="M9" s="133" t="s">
        <v>39</v>
      </c>
      <c r="N9" s="134">
        <v>565479</v>
      </c>
      <c r="O9" s="133">
        <v>29</v>
      </c>
      <c r="P9" s="135">
        <f t="shared" si="0"/>
        <v>5.1283955726030497</v>
      </c>
      <c r="R9" s="136">
        <f>O9*100/O10</f>
        <v>10.984848484848484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264</v>
      </c>
      <c r="P10" s="157">
        <f t="shared" si="0"/>
        <v>20.370166040001141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14</v>
      </c>
      <c r="H11" s="153">
        <f t="shared" si="3"/>
        <v>20</v>
      </c>
      <c r="I11" s="154">
        <f t="shared" si="4"/>
        <v>25.261775144939435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2</v>
      </c>
      <c r="D13" s="150">
        <v>0</v>
      </c>
      <c r="E13" s="151">
        <f t="shared" si="1"/>
        <v>2</v>
      </c>
      <c r="F13" s="152">
        <f t="shared" si="2"/>
        <v>2.812385746829035</v>
      </c>
      <c r="G13" s="150">
        <v>5</v>
      </c>
      <c r="H13" s="153">
        <f t="shared" si="3"/>
        <v>7</v>
      </c>
      <c r="I13" s="154">
        <f t="shared" si="4"/>
        <v>9.8433501139016233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138</v>
      </c>
      <c r="P14" s="135">
        <f>O14*100000/N14</f>
        <v>21.499245189543888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8</v>
      </c>
      <c r="H15" s="153">
        <f t="shared" si="3"/>
        <v>8</v>
      </c>
      <c r="I15" s="154">
        <f t="shared" si="4"/>
        <v>13.774104683195592</v>
      </c>
      <c r="M15" s="162" t="s">
        <v>71</v>
      </c>
      <c r="N15" s="163">
        <v>654130</v>
      </c>
      <c r="O15" s="163">
        <f>O10-O14</f>
        <v>126</v>
      </c>
      <c r="P15" s="135">
        <f>O15*100000/N15</f>
        <v>19.262226162995123</v>
      </c>
    </row>
    <row r="16" spans="1:22">
      <c r="A16" s="110" t="s">
        <v>32</v>
      </c>
      <c r="B16" s="111">
        <v>66469</v>
      </c>
      <c r="C16" s="150">
        <v>19</v>
      </c>
      <c r="D16" s="150">
        <v>0</v>
      </c>
      <c r="E16" s="151">
        <f t="shared" si="1"/>
        <v>19</v>
      </c>
      <c r="F16" s="152">
        <f t="shared" si="2"/>
        <v>28.584753795002182</v>
      </c>
      <c r="G16" s="150">
        <v>23</v>
      </c>
      <c r="H16" s="153">
        <f t="shared" si="3"/>
        <v>42</v>
      </c>
      <c r="I16" s="154">
        <f t="shared" si="4"/>
        <v>63.187350494215352</v>
      </c>
      <c r="M16" s="164" t="s">
        <v>41</v>
      </c>
      <c r="N16" s="165">
        <f>N14+N15</f>
        <v>1296013</v>
      </c>
      <c r="O16" s="166">
        <f>O14+O15</f>
        <v>264</v>
      </c>
      <c r="P16" s="167">
        <f>O16*100000/N16</f>
        <v>20.370166040001141</v>
      </c>
    </row>
    <row r="17" spans="1:22">
      <c r="A17" s="110" t="s">
        <v>28</v>
      </c>
      <c r="B17" s="111">
        <v>118221</v>
      </c>
      <c r="C17" s="150">
        <v>5</v>
      </c>
      <c r="D17" s="150">
        <v>0</v>
      </c>
      <c r="E17" s="151">
        <f t="shared" si="1"/>
        <v>5</v>
      </c>
      <c r="F17" s="152">
        <f t="shared" si="2"/>
        <v>4.2293670329298516</v>
      </c>
      <c r="G17" s="150">
        <v>4</v>
      </c>
      <c r="H17" s="153">
        <f t="shared" si="3"/>
        <v>9</v>
      </c>
      <c r="I17" s="154">
        <f t="shared" si="4"/>
        <v>7.6128606592737329</v>
      </c>
      <c r="O17" s="97">
        <f>O14/O15</f>
        <v>1.0952380952380953</v>
      </c>
    </row>
    <row r="18" spans="1:22">
      <c r="A18" s="110" t="s">
        <v>29</v>
      </c>
      <c r="B18" s="111">
        <v>114296</v>
      </c>
      <c r="C18" s="150">
        <v>26</v>
      </c>
      <c r="D18" s="150">
        <v>0</v>
      </c>
      <c r="E18" s="151">
        <f t="shared" si="1"/>
        <v>26</v>
      </c>
      <c r="F18" s="152">
        <f t="shared" si="2"/>
        <v>22.747952684258415</v>
      </c>
      <c r="G18" s="150">
        <v>35</v>
      </c>
      <c r="H18" s="153">
        <f t="shared" si="3"/>
        <v>61</v>
      </c>
      <c r="I18" s="154">
        <f t="shared" si="4"/>
        <v>53.370196682298591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5</v>
      </c>
      <c r="H21" s="153">
        <f t="shared" si="3"/>
        <v>6</v>
      </c>
      <c r="I21" s="154">
        <f t="shared" si="4"/>
        <v>8.1392351832006185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1</v>
      </c>
      <c r="H25" s="153">
        <f t="shared" si="3"/>
        <v>1</v>
      </c>
      <c r="I25" s="154">
        <f t="shared" si="4"/>
        <v>3.6543029417138682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3</v>
      </c>
      <c r="H26" s="153">
        <f t="shared" si="3"/>
        <v>5</v>
      </c>
      <c r="I26" s="154">
        <f t="shared" si="4"/>
        <v>20.512820512820515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2</v>
      </c>
      <c r="D27" s="113">
        <v>0</v>
      </c>
      <c r="E27" s="151">
        <f t="shared" si="1"/>
        <v>2</v>
      </c>
      <c r="F27" s="152">
        <f t="shared" si="2"/>
        <v>8.6247789900383811</v>
      </c>
      <c r="G27" s="113">
        <v>4</v>
      </c>
      <c r="H27" s="153">
        <f t="shared" si="3"/>
        <v>6</v>
      </c>
      <c r="I27" s="154">
        <f t="shared" si="4"/>
        <v>25.874336970115142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98</v>
      </c>
      <c r="D28" s="172">
        <f>SUM(D7:D27)</f>
        <v>1</v>
      </c>
      <c r="E28" s="172">
        <f>SUM(E7:E27)</f>
        <v>99</v>
      </c>
      <c r="F28" s="173">
        <f>E28*100000/B28</f>
        <v>7.6388122650004284</v>
      </c>
      <c r="G28" s="172">
        <f>SUM(G7:G27)</f>
        <v>165</v>
      </c>
      <c r="H28" s="172">
        <f>C28+D28+G28</f>
        <v>264</v>
      </c>
      <c r="I28" s="173">
        <f>H28*100000/B28</f>
        <v>20.370166040001141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zoomScale="90" zoomScaleNormal="90" workbookViewId="0">
      <selection activeCell="C31" sqref="C31:Y31"/>
    </sheetView>
  </sheetViews>
  <sheetFormatPr defaultColWidth="8.85546875" defaultRowHeight="27.75"/>
  <cols>
    <col min="1" max="1" width="18.140625" style="17" customWidth="1"/>
    <col min="2" max="2" width="10.85546875" style="130" customWidth="1"/>
    <col min="3" max="21" width="9.140625" style="130" customWidth="1"/>
    <col min="22" max="16384" width="8.85546875" style="17"/>
  </cols>
  <sheetData>
    <row r="1" spans="1:54">
      <c r="A1" s="72" t="s">
        <v>387</v>
      </c>
    </row>
    <row r="2" spans="1:54">
      <c r="A2" s="72"/>
      <c r="B2" s="177"/>
      <c r="C2" s="73" t="s">
        <v>596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19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2</v>
      </c>
      <c r="Y5" s="133">
        <v>0</v>
      </c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17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20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7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8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42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1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9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61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2</v>
      </c>
      <c r="V15" s="133">
        <v>3</v>
      </c>
      <c r="W15" s="133">
        <v>0</v>
      </c>
      <c r="X15" s="133">
        <v>1</v>
      </c>
      <c r="Y15" s="133">
        <v>0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6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1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5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6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264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11</v>
      </c>
      <c r="V25" s="190">
        <f t="shared" si="2"/>
        <v>5</v>
      </c>
      <c r="W25" s="190">
        <f t="shared" si="2"/>
        <v>3</v>
      </c>
      <c r="X25" s="190">
        <f t="shared" si="2"/>
        <v>5</v>
      </c>
      <c r="Y25" s="190">
        <f t="shared" si="2"/>
        <v>9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384</v>
      </c>
      <c r="J28" s="197"/>
      <c r="K28" s="197"/>
      <c r="L28" s="197"/>
      <c r="S28" s="198"/>
      <c r="T28" s="198"/>
    </row>
    <row r="29" spans="1:55" s="195" customFormat="1">
      <c r="G29" s="199" t="s">
        <v>595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372</v>
      </c>
    </row>
    <row r="31" spans="1:55" s="207" customFormat="1">
      <c r="A31" s="204" t="s">
        <v>385</v>
      </c>
      <c r="B31" s="205">
        <f t="shared" ref="B31:B34" si="3">SUM(C31:BC31)</f>
        <v>264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12</v>
      </c>
      <c r="T31" s="206">
        <f t="shared" si="4"/>
        <v>5</v>
      </c>
      <c r="U31" s="206">
        <f t="shared" si="4"/>
        <v>11</v>
      </c>
      <c r="V31" s="206">
        <f t="shared" si="4"/>
        <v>5</v>
      </c>
      <c r="W31" s="206">
        <f t="shared" si="4"/>
        <v>3</v>
      </c>
      <c r="X31" s="206">
        <f t="shared" si="4"/>
        <v>5</v>
      </c>
      <c r="Y31" s="206">
        <f t="shared" si="4"/>
        <v>9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1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2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3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4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4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4"/>
    </row>
    <row r="37" spans="1:67" s="221" customFormat="1">
      <c r="A37" s="218" t="s">
        <v>386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6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I160" sqref="I160"/>
    </sheetView>
  </sheetViews>
  <sheetFormatPr defaultColWidth="8.85546875" defaultRowHeight="20.25"/>
  <cols>
    <col min="1" max="2" width="14.42578125" style="227" customWidth="1"/>
    <col min="3" max="3" width="12.5703125" style="228" bestFit="1" customWidth="1"/>
    <col min="4" max="4" width="10.85546875" style="228" customWidth="1"/>
    <col min="5" max="8" width="7.140625" style="228" customWidth="1"/>
    <col min="9" max="9" width="10" style="228" customWidth="1"/>
    <col min="10" max="10" width="8.85546875" style="227"/>
    <col min="11" max="11" width="27.5703125" style="227" customWidth="1"/>
    <col min="12" max="16" width="8.85546875" style="227"/>
    <col min="17" max="17" width="11.7109375" style="227" customWidth="1"/>
    <col min="18" max="16384" width="8.85546875" style="227"/>
  </cols>
  <sheetData>
    <row r="1" spans="1:17">
      <c r="A1" s="1" t="s">
        <v>597</v>
      </c>
    </row>
    <row r="2" spans="1:17">
      <c r="A2" s="2" t="s">
        <v>192</v>
      </c>
      <c r="B2" s="2" t="s">
        <v>193</v>
      </c>
      <c r="C2" s="3" t="s">
        <v>598</v>
      </c>
      <c r="D2" s="4" t="s">
        <v>599</v>
      </c>
      <c r="E2" s="4" t="s">
        <v>482</v>
      </c>
      <c r="F2" s="4" t="s">
        <v>484</v>
      </c>
      <c r="G2" s="4" t="s">
        <v>486</v>
      </c>
      <c r="H2" s="4" t="s">
        <v>600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3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5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330">
        <v>1</v>
      </c>
      <c r="J4" s="229"/>
      <c r="K4" s="349" t="s">
        <v>196</v>
      </c>
      <c r="L4" s="349"/>
      <c r="M4" s="349"/>
      <c r="N4" s="349"/>
      <c r="O4" s="349"/>
      <c r="P4" s="349"/>
      <c r="Q4" s="349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3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30">
        <v>1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30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30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30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3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3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3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30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1</v>
      </c>
      <c r="E41" s="16">
        <v>1</v>
      </c>
      <c r="F41" s="16">
        <v>0</v>
      </c>
      <c r="G41" s="16">
        <v>0</v>
      </c>
      <c r="H41" s="16">
        <v>0</v>
      </c>
      <c r="I41" s="331">
        <v>2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3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0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0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3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3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331">
        <v>2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1</v>
      </c>
      <c r="I65" s="332">
        <v>3</v>
      </c>
      <c r="J65" s="229"/>
    </row>
    <row r="66" spans="1:10" ht="20.25" customHeight="1">
      <c r="A66" s="15" t="s">
        <v>26</v>
      </c>
      <c r="B66" s="15" t="s">
        <v>239</v>
      </c>
      <c r="C66" s="16">
        <v>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30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1</v>
      </c>
      <c r="I75" s="332">
        <v>3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3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3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3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30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30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1</v>
      </c>
      <c r="E91" s="16">
        <v>0</v>
      </c>
      <c r="F91" s="16">
        <v>0</v>
      </c>
      <c r="G91" s="16">
        <v>1</v>
      </c>
      <c r="H91" s="16">
        <v>0</v>
      </c>
      <c r="I91" s="332">
        <v>3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30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3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3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0">
        <v>1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0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3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8</v>
      </c>
      <c r="D101" s="16">
        <v>3</v>
      </c>
      <c r="E101" s="16">
        <v>2</v>
      </c>
      <c r="F101" s="16">
        <v>0</v>
      </c>
      <c r="G101" s="16">
        <v>1</v>
      </c>
      <c r="H101" s="16">
        <v>0</v>
      </c>
      <c r="I101" s="332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0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30">
        <v>1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1</v>
      </c>
      <c r="E108" s="16">
        <v>1</v>
      </c>
      <c r="F108" s="16">
        <v>0</v>
      </c>
      <c r="G108" s="16">
        <v>0</v>
      </c>
      <c r="H108" s="16">
        <v>0</v>
      </c>
      <c r="I108" s="331">
        <v>2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3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3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25</v>
      </c>
      <c r="D126" s="16">
        <v>1</v>
      </c>
      <c r="E126" s="16">
        <v>0</v>
      </c>
      <c r="F126" s="16">
        <v>1</v>
      </c>
      <c r="G126" s="16">
        <v>0</v>
      </c>
      <c r="H126" s="16">
        <v>0</v>
      </c>
      <c r="I126" s="331">
        <v>2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3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1</v>
      </c>
      <c r="E128" s="16">
        <v>0</v>
      </c>
      <c r="F128" s="16">
        <v>1</v>
      </c>
      <c r="G128" s="16">
        <v>0</v>
      </c>
      <c r="H128" s="16">
        <v>0</v>
      </c>
      <c r="I128" s="331">
        <v>2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30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16</v>
      </c>
      <c r="D131" s="16">
        <v>1</v>
      </c>
      <c r="E131" s="16">
        <v>1</v>
      </c>
      <c r="F131" s="16">
        <v>0</v>
      </c>
      <c r="G131" s="16">
        <v>0</v>
      </c>
      <c r="H131" s="16">
        <v>0</v>
      </c>
      <c r="I131" s="331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30">
        <v>1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1</v>
      </c>
      <c r="E136" s="16">
        <v>0</v>
      </c>
      <c r="F136" s="16">
        <v>0</v>
      </c>
      <c r="G136" s="16">
        <v>1</v>
      </c>
      <c r="H136" s="16">
        <v>0</v>
      </c>
      <c r="I136" s="332">
        <v>3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30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0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1</v>
      </c>
      <c r="E151" s="16">
        <v>0</v>
      </c>
      <c r="F151" s="16">
        <v>1</v>
      </c>
      <c r="G151" s="16">
        <v>0</v>
      </c>
      <c r="H151" s="16">
        <v>0</v>
      </c>
      <c r="I151" s="331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30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1</v>
      </c>
      <c r="E160" s="16">
        <v>0</v>
      </c>
      <c r="F160" s="16">
        <v>0</v>
      </c>
      <c r="G160" s="16">
        <v>1</v>
      </c>
      <c r="H160" s="16">
        <v>0</v>
      </c>
      <c r="I160" s="332">
        <v>3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30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3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30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30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3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3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3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0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3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237</v>
      </c>
      <c r="D196" s="234">
        <f>E196+F196+G196+H196</f>
        <v>15</v>
      </c>
      <c r="E196" s="9">
        <f>SUM(E3:E195)</f>
        <v>6</v>
      </c>
      <c r="F196" s="9">
        <f>SUM(F3:F195)</f>
        <v>3</v>
      </c>
      <c r="G196" s="9">
        <f>SUM(G3:G195)</f>
        <v>4</v>
      </c>
      <c r="H196" s="9">
        <f>SUM(H3:H195)</f>
        <v>2</v>
      </c>
      <c r="I196" s="230"/>
      <c r="J196" s="10"/>
    </row>
    <row r="197" spans="1:10">
      <c r="A197" s="11" t="s">
        <v>601</v>
      </c>
      <c r="B197" s="12"/>
      <c r="C197" s="350">
        <f>C196+D196</f>
        <v>252</v>
      </c>
      <c r="D197" s="351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B269"/>
  <sheetViews>
    <sheetView topLeftCell="B238" zoomScale="70" zoomScaleNormal="70" workbookViewId="0">
      <selection activeCell="AA68" sqref="AA68"/>
    </sheetView>
  </sheetViews>
  <sheetFormatPr defaultColWidth="9.140625" defaultRowHeight="27.75"/>
  <cols>
    <col min="1" max="1" width="15.42578125" style="18" customWidth="1"/>
    <col min="2" max="2" width="16.42578125" style="18" customWidth="1"/>
    <col min="3" max="3" width="21.5703125" style="18" bestFit="1" customWidth="1"/>
    <col min="4" max="27" width="5.85546875" style="18" customWidth="1"/>
    <col min="28" max="28" width="15.42578125" style="18" bestFit="1" customWidth="1"/>
    <col min="29" max="55" width="4.42578125" style="18" customWidth="1"/>
    <col min="56" max="56" width="15.5703125" style="18" bestFit="1" customWidth="1"/>
    <col min="57" max="16384" width="9.140625" style="18"/>
  </cols>
  <sheetData>
    <row r="1" spans="1:28">
      <c r="A1" s="338" t="s">
        <v>603</v>
      </c>
      <c r="B1" s="338"/>
    </row>
    <row r="2" spans="1:28">
      <c r="B2" s="337" t="s">
        <v>602</v>
      </c>
    </row>
    <row r="4" spans="1:28">
      <c r="A4" s="366" t="s">
        <v>326</v>
      </c>
      <c r="B4" s="367"/>
      <c r="C4" s="367"/>
      <c r="D4" s="366" t="s">
        <v>327</v>
      </c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8"/>
    </row>
    <row r="5" spans="1:28">
      <c r="A5" s="366" t="s">
        <v>9</v>
      </c>
      <c r="B5" s="366" t="s">
        <v>42</v>
      </c>
      <c r="C5" s="366" t="s">
        <v>325</v>
      </c>
      <c r="D5" s="366">
        <v>0</v>
      </c>
      <c r="E5" s="369">
        <v>1</v>
      </c>
      <c r="F5" s="369">
        <v>2</v>
      </c>
      <c r="G5" s="369">
        <v>3</v>
      </c>
      <c r="H5" s="369">
        <v>4</v>
      </c>
      <c r="I5" s="369">
        <v>5</v>
      </c>
      <c r="J5" s="369">
        <v>6</v>
      </c>
      <c r="K5" s="369">
        <v>7</v>
      </c>
      <c r="L5" s="369">
        <v>8</v>
      </c>
      <c r="M5" s="369">
        <v>9</v>
      </c>
      <c r="N5" s="369">
        <v>10</v>
      </c>
      <c r="O5" s="369">
        <v>11</v>
      </c>
      <c r="P5" s="369">
        <v>12</v>
      </c>
      <c r="Q5" s="369">
        <v>13</v>
      </c>
      <c r="R5" s="369">
        <v>14</v>
      </c>
      <c r="S5" s="369">
        <v>15</v>
      </c>
      <c r="T5" s="369">
        <v>16</v>
      </c>
      <c r="U5" s="369">
        <v>17</v>
      </c>
      <c r="V5" s="369">
        <v>18</v>
      </c>
      <c r="W5" s="369">
        <v>19</v>
      </c>
      <c r="X5" s="369">
        <v>20</v>
      </c>
      <c r="Y5" s="369">
        <v>21</v>
      </c>
      <c r="Z5" s="369">
        <v>22</v>
      </c>
      <c r="AA5" s="369">
        <v>23</v>
      </c>
      <c r="AB5" s="370" t="s">
        <v>604</v>
      </c>
    </row>
    <row r="6" spans="1:28">
      <c r="A6" s="355" t="s">
        <v>23</v>
      </c>
      <c r="B6" s="355" t="s">
        <v>23</v>
      </c>
      <c r="C6" s="355" t="s">
        <v>344</v>
      </c>
      <c r="D6" s="356"/>
      <c r="E6" s="357"/>
      <c r="F6" s="357"/>
      <c r="G6" s="357">
        <v>1</v>
      </c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8">
        <v>1</v>
      </c>
    </row>
    <row r="7" spans="1:28">
      <c r="A7" s="359"/>
      <c r="B7" s="359"/>
      <c r="C7" s="360" t="s">
        <v>354</v>
      </c>
      <c r="D7" s="361"/>
      <c r="E7" s="362"/>
      <c r="F7" s="362"/>
      <c r="G7" s="362"/>
      <c r="H7" s="362">
        <v>1</v>
      </c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3">
        <v>1</v>
      </c>
    </row>
    <row r="8" spans="1:28">
      <c r="A8" s="359"/>
      <c r="B8" s="359"/>
      <c r="C8" s="360" t="s">
        <v>23</v>
      </c>
      <c r="D8" s="361"/>
      <c r="E8" s="362"/>
      <c r="F8" s="362"/>
      <c r="G8" s="362">
        <v>2</v>
      </c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3">
        <v>2</v>
      </c>
    </row>
    <row r="9" spans="1:28">
      <c r="A9" s="359"/>
      <c r="B9" s="359"/>
      <c r="C9" s="360" t="s">
        <v>170</v>
      </c>
      <c r="D9" s="361"/>
      <c r="E9" s="362"/>
      <c r="F9" s="362"/>
      <c r="G9" s="362"/>
      <c r="H9" s="362"/>
      <c r="I9" s="362"/>
      <c r="J9" s="362"/>
      <c r="K9" s="362"/>
      <c r="L9" s="362">
        <v>1</v>
      </c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3">
        <v>1</v>
      </c>
    </row>
    <row r="10" spans="1:28">
      <c r="A10" s="359"/>
      <c r="B10" s="359"/>
      <c r="C10" s="360" t="s">
        <v>338</v>
      </c>
      <c r="D10" s="361">
        <v>1</v>
      </c>
      <c r="E10" s="362"/>
      <c r="F10" s="362">
        <v>1</v>
      </c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3">
        <v>2</v>
      </c>
    </row>
    <row r="11" spans="1:28">
      <c r="A11" s="359"/>
      <c r="B11" s="371" t="s">
        <v>605</v>
      </c>
      <c r="C11" s="372"/>
      <c r="D11" s="373">
        <v>1</v>
      </c>
      <c r="E11" s="374"/>
      <c r="F11" s="374">
        <v>1</v>
      </c>
      <c r="G11" s="374">
        <v>3</v>
      </c>
      <c r="H11" s="374">
        <v>1</v>
      </c>
      <c r="I11" s="374"/>
      <c r="J11" s="374"/>
      <c r="K11" s="374"/>
      <c r="L11" s="374">
        <v>1</v>
      </c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5">
        <v>7</v>
      </c>
    </row>
    <row r="12" spans="1:28">
      <c r="A12" s="359"/>
      <c r="B12" s="355" t="s">
        <v>214</v>
      </c>
      <c r="C12" s="355" t="s">
        <v>375</v>
      </c>
      <c r="D12" s="356">
        <v>1</v>
      </c>
      <c r="E12" s="357"/>
      <c r="F12" s="357"/>
      <c r="G12" s="357"/>
      <c r="H12" s="357"/>
      <c r="I12" s="357"/>
      <c r="J12" s="357"/>
      <c r="K12" s="357">
        <v>1</v>
      </c>
      <c r="L12" s="357"/>
      <c r="M12" s="357"/>
      <c r="N12" s="357"/>
      <c r="O12" s="357">
        <v>1</v>
      </c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8">
        <v>3</v>
      </c>
    </row>
    <row r="13" spans="1:28">
      <c r="A13" s="359"/>
      <c r="B13" s="371" t="s">
        <v>606</v>
      </c>
      <c r="C13" s="372"/>
      <c r="D13" s="373">
        <v>1</v>
      </c>
      <c r="E13" s="374"/>
      <c r="F13" s="374"/>
      <c r="G13" s="374"/>
      <c r="H13" s="374"/>
      <c r="I13" s="374"/>
      <c r="J13" s="374"/>
      <c r="K13" s="374">
        <v>1</v>
      </c>
      <c r="L13" s="374"/>
      <c r="M13" s="374"/>
      <c r="N13" s="374"/>
      <c r="O13" s="374">
        <v>1</v>
      </c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5">
        <v>3</v>
      </c>
    </row>
    <row r="14" spans="1:28">
      <c r="A14" s="359"/>
      <c r="B14" s="355" t="s">
        <v>190</v>
      </c>
      <c r="C14" s="355" t="s">
        <v>190</v>
      </c>
      <c r="D14" s="356"/>
      <c r="E14" s="357"/>
      <c r="F14" s="357"/>
      <c r="G14" s="357"/>
      <c r="H14" s="357"/>
      <c r="I14" s="357"/>
      <c r="J14" s="357"/>
      <c r="K14" s="357"/>
      <c r="L14" s="357"/>
      <c r="M14" s="357"/>
      <c r="N14" s="357">
        <v>1</v>
      </c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8">
        <v>1</v>
      </c>
    </row>
    <row r="15" spans="1:28">
      <c r="A15" s="359"/>
      <c r="B15" s="371" t="s">
        <v>607</v>
      </c>
      <c r="C15" s="372"/>
      <c r="D15" s="373"/>
      <c r="E15" s="374"/>
      <c r="F15" s="374"/>
      <c r="G15" s="374"/>
      <c r="H15" s="374"/>
      <c r="I15" s="374"/>
      <c r="J15" s="374"/>
      <c r="K15" s="374"/>
      <c r="L15" s="374"/>
      <c r="M15" s="374"/>
      <c r="N15" s="374">
        <v>1</v>
      </c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5">
        <v>1</v>
      </c>
    </row>
    <row r="16" spans="1:28">
      <c r="A16" s="359"/>
      <c r="B16" s="355" t="s">
        <v>211</v>
      </c>
      <c r="C16" s="355" t="s">
        <v>399</v>
      </c>
      <c r="D16" s="356"/>
      <c r="E16" s="357"/>
      <c r="F16" s="357"/>
      <c r="G16" s="357"/>
      <c r="H16" s="357">
        <v>1</v>
      </c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8">
        <v>1</v>
      </c>
    </row>
    <row r="17" spans="1:28">
      <c r="A17" s="359"/>
      <c r="B17" s="371" t="s">
        <v>608</v>
      </c>
      <c r="C17" s="372"/>
      <c r="D17" s="373"/>
      <c r="E17" s="374"/>
      <c r="F17" s="374"/>
      <c r="G17" s="374"/>
      <c r="H17" s="374">
        <v>1</v>
      </c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5">
        <v>1</v>
      </c>
    </row>
    <row r="18" spans="1:28">
      <c r="A18" s="359"/>
      <c r="B18" s="355" t="s">
        <v>208</v>
      </c>
      <c r="C18" s="355" t="s">
        <v>468</v>
      </c>
      <c r="D18" s="356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>
        <v>1</v>
      </c>
      <c r="V18" s="357"/>
      <c r="W18" s="357"/>
      <c r="X18" s="357"/>
      <c r="Y18" s="357"/>
      <c r="Z18" s="357"/>
      <c r="AA18" s="357"/>
      <c r="AB18" s="358">
        <v>1</v>
      </c>
    </row>
    <row r="19" spans="1:28">
      <c r="A19" s="359"/>
      <c r="B19" s="371" t="s">
        <v>609</v>
      </c>
      <c r="C19" s="372"/>
      <c r="D19" s="373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>
        <v>1</v>
      </c>
      <c r="V19" s="374"/>
      <c r="W19" s="374"/>
      <c r="X19" s="374"/>
      <c r="Y19" s="374"/>
      <c r="Z19" s="374"/>
      <c r="AA19" s="374"/>
      <c r="AB19" s="375">
        <v>1</v>
      </c>
    </row>
    <row r="20" spans="1:28">
      <c r="A20" s="359"/>
      <c r="B20" s="355" t="s">
        <v>216</v>
      </c>
      <c r="C20" s="355" t="s">
        <v>345</v>
      </c>
      <c r="D20" s="356"/>
      <c r="E20" s="357"/>
      <c r="F20" s="357">
        <v>1</v>
      </c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8">
        <v>1</v>
      </c>
    </row>
    <row r="21" spans="1:28">
      <c r="A21" s="359"/>
      <c r="B21" s="371" t="s">
        <v>610</v>
      </c>
      <c r="C21" s="372"/>
      <c r="D21" s="373"/>
      <c r="E21" s="374"/>
      <c r="F21" s="374">
        <v>1</v>
      </c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5">
        <v>1</v>
      </c>
    </row>
    <row r="22" spans="1:28">
      <c r="A22" s="359"/>
      <c r="B22" s="355" t="s">
        <v>170</v>
      </c>
      <c r="C22" s="355" t="s">
        <v>62</v>
      </c>
      <c r="D22" s="35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>
        <v>1</v>
      </c>
      <c r="AB22" s="358">
        <v>1</v>
      </c>
    </row>
    <row r="23" spans="1:28">
      <c r="A23" s="359"/>
      <c r="B23" s="371" t="s">
        <v>611</v>
      </c>
      <c r="C23" s="372"/>
      <c r="D23" s="373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>
        <v>1</v>
      </c>
      <c r="AB23" s="375">
        <v>1</v>
      </c>
    </row>
    <row r="24" spans="1:28">
      <c r="A24" s="359"/>
      <c r="B24" s="355" t="s">
        <v>209</v>
      </c>
      <c r="C24" s="355" t="s">
        <v>209</v>
      </c>
      <c r="D24" s="356"/>
      <c r="E24" s="357"/>
      <c r="F24" s="357">
        <v>1</v>
      </c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8">
        <v>1</v>
      </c>
    </row>
    <row r="25" spans="1:28">
      <c r="A25" s="359"/>
      <c r="B25" s="371" t="s">
        <v>612</v>
      </c>
      <c r="C25" s="372"/>
      <c r="D25" s="373"/>
      <c r="E25" s="374"/>
      <c r="F25" s="374">
        <v>1</v>
      </c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5">
        <v>1</v>
      </c>
    </row>
    <row r="26" spans="1:28">
      <c r="A26" s="376" t="s">
        <v>605</v>
      </c>
      <c r="B26" s="377"/>
      <c r="C26" s="377"/>
      <c r="D26" s="378">
        <v>2</v>
      </c>
      <c r="E26" s="379"/>
      <c r="F26" s="379">
        <v>3</v>
      </c>
      <c r="G26" s="379">
        <v>3</v>
      </c>
      <c r="H26" s="379">
        <v>2</v>
      </c>
      <c r="I26" s="379"/>
      <c r="J26" s="379"/>
      <c r="K26" s="379">
        <v>1</v>
      </c>
      <c r="L26" s="379">
        <v>1</v>
      </c>
      <c r="M26" s="379"/>
      <c r="N26" s="379">
        <v>1</v>
      </c>
      <c r="O26" s="379">
        <v>1</v>
      </c>
      <c r="P26" s="379"/>
      <c r="Q26" s="379"/>
      <c r="R26" s="379"/>
      <c r="S26" s="379"/>
      <c r="T26" s="379"/>
      <c r="U26" s="379">
        <v>1</v>
      </c>
      <c r="V26" s="379"/>
      <c r="W26" s="379"/>
      <c r="X26" s="379"/>
      <c r="Y26" s="379"/>
      <c r="Z26" s="379"/>
      <c r="AA26" s="379">
        <v>1</v>
      </c>
      <c r="AB26" s="380">
        <v>16</v>
      </c>
    </row>
    <row r="27" spans="1:28">
      <c r="A27" s="355" t="s">
        <v>24</v>
      </c>
      <c r="B27" s="355" t="s">
        <v>165</v>
      </c>
      <c r="C27" s="355" t="s">
        <v>465</v>
      </c>
      <c r="D27" s="356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>
        <v>1</v>
      </c>
      <c r="T27" s="357"/>
      <c r="U27" s="357"/>
      <c r="V27" s="357"/>
      <c r="W27" s="357"/>
      <c r="X27" s="357"/>
      <c r="Y27" s="357"/>
      <c r="Z27" s="357"/>
      <c r="AA27" s="357"/>
      <c r="AB27" s="358">
        <v>1</v>
      </c>
    </row>
    <row r="28" spans="1:28">
      <c r="A28" s="359"/>
      <c r="B28" s="359"/>
      <c r="C28" s="360" t="s">
        <v>165</v>
      </c>
      <c r="D28" s="361"/>
      <c r="E28" s="362"/>
      <c r="F28" s="362"/>
      <c r="G28" s="362"/>
      <c r="H28" s="362"/>
      <c r="I28" s="362"/>
      <c r="J28" s="362">
        <v>1</v>
      </c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3">
        <v>1</v>
      </c>
    </row>
    <row r="29" spans="1:28">
      <c r="A29" s="359"/>
      <c r="B29" s="359"/>
      <c r="C29" s="360" t="s">
        <v>346</v>
      </c>
      <c r="D29" s="361"/>
      <c r="E29" s="362"/>
      <c r="F29" s="362">
        <v>1</v>
      </c>
      <c r="G29" s="362"/>
      <c r="H29" s="362">
        <v>1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3">
        <v>2</v>
      </c>
    </row>
    <row r="30" spans="1:28">
      <c r="A30" s="359"/>
      <c r="B30" s="359"/>
      <c r="C30" s="360" t="s">
        <v>347</v>
      </c>
      <c r="D30" s="361"/>
      <c r="E30" s="362"/>
      <c r="F30" s="362"/>
      <c r="G30" s="362"/>
      <c r="H30" s="362"/>
      <c r="I30" s="362">
        <v>1</v>
      </c>
      <c r="J30" s="362">
        <v>2</v>
      </c>
      <c r="K30" s="362">
        <v>2</v>
      </c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3">
        <v>5</v>
      </c>
    </row>
    <row r="31" spans="1:28">
      <c r="A31" s="359"/>
      <c r="B31" s="371" t="s">
        <v>613</v>
      </c>
      <c r="C31" s="372"/>
      <c r="D31" s="373"/>
      <c r="E31" s="374"/>
      <c r="F31" s="374">
        <v>1</v>
      </c>
      <c r="G31" s="374"/>
      <c r="H31" s="374">
        <v>1</v>
      </c>
      <c r="I31" s="374">
        <v>1</v>
      </c>
      <c r="J31" s="374">
        <v>3</v>
      </c>
      <c r="K31" s="374">
        <v>2</v>
      </c>
      <c r="L31" s="374"/>
      <c r="M31" s="374"/>
      <c r="N31" s="374"/>
      <c r="O31" s="374"/>
      <c r="P31" s="374"/>
      <c r="Q31" s="374"/>
      <c r="R31" s="374"/>
      <c r="S31" s="374">
        <v>1</v>
      </c>
      <c r="T31" s="374"/>
      <c r="U31" s="374"/>
      <c r="V31" s="374"/>
      <c r="W31" s="374"/>
      <c r="X31" s="374"/>
      <c r="Y31" s="374"/>
      <c r="Z31" s="374"/>
      <c r="AA31" s="374"/>
      <c r="AB31" s="375">
        <v>9</v>
      </c>
    </row>
    <row r="32" spans="1:28">
      <c r="A32" s="359"/>
      <c r="B32" s="355" t="s">
        <v>223</v>
      </c>
      <c r="C32" s="355" t="s">
        <v>427</v>
      </c>
      <c r="D32" s="356"/>
      <c r="E32" s="357"/>
      <c r="F32" s="357"/>
      <c r="G32" s="357"/>
      <c r="H32" s="357"/>
      <c r="I32" s="357"/>
      <c r="J32" s="357"/>
      <c r="K32" s="357"/>
      <c r="L32" s="357"/>
      <c r="M32" s="357">
        <v>1</v>
      </c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8">
        <v>1</v>
      </c>
    </row>
    <row r="33" spans="1:28">
      <c r="A33" s="359"/>
      <c r="B33" s="359"/>
      <c r="C33" s="360" t="s">
        <v>223</v>
      </c>
      <c r="D33" s="361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>
        <v>1</v>
      </c>
      <c r="V33" s="362"/>
      <c r="W33" s="362"/>
      <c r="X33" s="362"/>
      <c r="Y33" s="362"/>
      <c r="Z33" s="362"/>
      <c r="AA33" s="362"/>
      <c r="AB33" s="363">
        <v>1</v>
      </c>
    </row>
    <row r="34" spans="1:28">
      <c r="A34" s="359"/>
      <c r="B34" s="359"/>
      <c r="C34" s="360" t="s">
        <v>350</v>
      </c>
      <c r="D34" s="361"/>
      <c r="E34" s="362"/>
      <c r="F34" s="362"/>
      <c r="G34" s="362"/>
      <c r="H34" s="362"/>
      <c r="I34" s="362">
        <v>1</v>
      </c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3">
        <v>1</v>
      </c>
    </row>
    <row r="35" spans="1:28">
      <c r="A35" s="359"/>
      <c r="B35" s="371" t="s">
        <v>614</v>
      </c>
      <c r="C35" s="372"/>
      <c r="D35" s="373"/>
      <c r="E35" s="374"/>
      <c r="F35" s="374"/>
      <c r="G35" s="374"/>
      <c r="H35" s="374"/>
      <c r="I35" s="374">
        <v>1</v>
      </c>
      <c r="J35" s="374"/>
      <c r="K35" s="374"/>
      <c r="L35" s="374"/>
      <c r="M35" s="374">
        <v>1</v>
      </c>
      <c r="N35" s="374"/>
      <c r="O35" s="374"/>
      <c r="P35" s="374"/>
      <c r="Q35" s="374"/>
      <c r="R35" s="374"/>
      <c r="S35" s="374"/>
      <c r="T35" s="374"/>
      <c r="U35" s="374">
        <v>1</v>
      </c>
      <c r="V35" s="374"/>
      <c r="W35" s="374"/>
      <c r="X35" s="374"/>
      <c r="Y35" s="374"/>
      <c r="Z35" s="374"/>
      <c r="AA35" s="374"/>
      <c r="AB35" s="375">
        <v>3</v>
      </c>
    </row>
    <row r="36" spans="1:28">
      <c r="A36" s="359"/>
      <c r="B36" s="355" t="s">
        <v>228</v>
      </c>
      <c r="C36" s="355" t="s">
        <v>340</v>
      </c>
      <c r="D36" s="356"/>
      <c r="E36" s="357"/>
      <c r="F36" s="357">
        <v>1</v>
      </c>
      <c r="G36" s="357"/>
      <c r="H36" s="357"/>
      <c r="I36" s="357">
        <v>1</v>
      </c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8">
        <v>2</v>
      </c>
    </row>
    <row r="37" spans="1:28">
      <c r="A37" s="359"/>
      <c r="B37" s="359"/>
      <c r="C37" s="360" t="s">
        <v>228</v>
      </c>
      <c r="D37" s="361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>
        <v>1</v>
      </c>
      <c r="V37" s="362"/>
      <c r="W37" s="362"/>
      <c r="X37" s="362"/>
      <c r="Y37" s="362"/>
      <c r="Z37" s="362"/>
      <c r="AA37" s="362"/>
      <c r="AB37" s="363">
        <v>1</v>
      </c>
    </row>
    <row r="38" spans="1:28">
      <c r="A38" s="359"/>
      <c r="B38" s="371" t="s">
        <v>615</v>
      </c>
      <c r="C38" s="372"/>
      <c r="D38" s="373"/>
      <c r="E38" s="374"/>
      <c r="F38" s="374">
        <v>1</v>
      </c>
      <c r="G38" s="374"/>
      <c r="H38" s="374"/>
      <c r="I38" s="374">
        <v>1</v>
      </c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>
        <v>1</v>
      </c>
      <c r="V38" s="374"/>
      <c r="W38" s="374"/>
      <c r="X38" s="374"/>
      <c r="Y38" s="374"/>
      <c r="Z38" s="374"/>
      <c r="AA38" s="374"/>
      <c r="AB38" s="375">
        <v>3</v>
      </c>
    </row>
    <row r="39" spans="1:28">
      <c r="A39" s="359"/>
      <c r="B39" s="355" t="s">
        <v>224</v>
      </c>
      <c r="C39" s="355" t="s">
        <v>224</v>
      </c>
      <c r="D39" s="356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>
        <v>1</v>
      </c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8">
        <v>1</v>
      </c>
    </row>
    <row r="40" spans="1:28">
      <c r="A40" s="359"/>
      <c r="B40" s="359"/>
      <c r="C40" s="360" t="s">
        <v>408</v>
      </c>
      <c r="D40" s="361"/>
      <c r="E40" s="362"/>
      <c r="F40" s="362"/>
      <c r="G40" s="362"/>
      <c r="H40" s="362"/>
      <c r="I40" s="362"/>
      <c r="J40" s="362"/>
      <c r="K40" s="362"/>
      <c r="L40" s="362">
        <v>1</v>
      </c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3">
        <v>1</v>
      </c>
    </row>
    <row r="41" spans="1:28">
      <c r="A41" s="359"/>
      <c r="B41" s="371" t="s">
        <v>616</v>
      </c>
      <c r="C41" s="372"/>
      <c r="D41" s="373"/>
      <c r="E41" s="374"/>
      <c r="F41" s="374"/>
      <c r="G41" s="374"/>
      <c r="H41" s="374"/>
      <c r="I41" s="374"/>
      <c r="J41" s="374"/>
      <c r="K41" s="374"/>
      <c r="L41" s="374">
        <v>1</v>
      </c>
      <c r="M41" s="374"/>
      <c r="N41" s="374"/>
      <c r="O41" s="374">
        <v>1</v>
      </c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5">
        <v>2</v>
      </c>
    </row>
    <row r="42" spans="1:28">
      <c r="A42" s="359"/>
      <c r="B42" s="355" t="s">
        <v>148</v>
      </c>
      <c r="C42" s="355" t="s">
        <v>148</v>
      </c>
      <c r="D42" s="356"/>
      <c r="E42" s="357"/>
      <c r="F42" s="357">
        <v>1</v>
      </c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8">
        <v>1</v>
      </c>
    </row>
    <row r="43" spans="1:28">
      <c r="A43" s="359"/>
      <c r="B43" s="371" t="s">
        <v>617</v>
      </c>
      <c r="C43" s="372"/>
      <c r="D43" s="373"/>
      <c r="E43" s="374"/>
      <c r="F43" s="374">
        <v>1</v>
      </c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5">
        <v>1</v>
      </c>
    </row>
    <row r="44" spans="1:28">
      <c r="A44" s="359"/>
      <c r="B44" s="355" t="s">
        <v>158</v>
      </c>
      <c r="C44" s="355" t="s">
        <v>483</v>
      </c>
      <c r="D44" s="356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>
        <v>1</v>
      </c>
      <c r="Y44" s="357"/>
      <c r="Z44" s="357"/>
      <c r="AA44" s="357"/>
      <c r="AB44" s="358">
        <v>1</v>
      </c>
    </row>
    <row r="45" spans="1:28">
      <c r="A45" s="359"/>
      <c r="B45" s="371" t="s">
        <v>618</v>
      </c>
      <c r="C45" s="372"/>
      <c r="D45" s="373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>
        <v>1</v>
      </c>
      <c r="Y45" s="374"/>
      <c r="Z45" s="374"/>
      <c r="AA45" s="374"/>
      <c r="AB45" s="375">
        <v>1</v>
      </c>
    </row>
    <row r="46" spans="1:28">
      <c r="A46" s="359"/>
      <c r="B46" s="355" t="s">
        <v>226</v>
      </c>
      <c r="C46" s="355" t="s">
        <v>407</v>
      </c>
      <c r="D46" s="356"/>
      <c r="E46" s="357"/>
      <c r="F46" s="357"/>
      <c r="G46" s="357"/>
      <c r="H46" s="357"/>
      <c r="I46" s="357">
        <v>1</v>
      </c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8">
        <v>1</v>
      </c>
    </row>
    <row r="47" spans="1:28">
      <c r="A47" s="359"/>
      <c r="B47" s="371" t="s">
        <v>619</v>
      </c>
      <c r="C47" s="372"/>
      <c r="D47" s="373"/>
      <c r="E47" s="374"/>
      <c r="F47" s="374"/>
      <c r="G47" s="374"/>
      <c r="H47" s="374"/>
      <c r="I47" s="374">
        <v>1</v>
      </c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5">
        <v>1</v>
      </c>
    </row>
    <row r="48" spans="1:28">
      <c r="A48" s="376" t="s">
        <v>620</v>
      </c>
      <c r="B48" s="377"/>
      <c r="C48" s="377"/>
      <c r="D48" s="378"/>
      <c r="E48" s="379"/>
      <c r="F48" s="379">
        <v>3</v>
      </c>
      <c r="G48" s="379"/>
      <c r="H48" s="379">
        <v>1</v>
      </c>
      <c r="I48" s="379">
        <v>4</v>
      </c>
      <c r="J48" s="379">
        <v>3</v>
      </c>
      <c r="K48" s="379">
        <v>2</v>
      </c>
      <c r="L48" s="379">
        <v>1</v>
      </c>
      <c r="M48" s="379">
        <v>1</v>
      </c>
      <c r="N48" s="379"/>
      <c r="O48" s="379">
        <v>1</v>
      </c>
      <c r="P48" s="379"/>
      <c r="Q48" s="379"/>
      <c r="R48" s="379"/>
      <c r="S48" s="379">
        <v>1</v>
      </c>
      <c r="T48" s="379"/>
      <c r="U48" s="379">
        <v>2</v>
      </c>
      <c r="V48" s="379"/>
      <c r="W48" s="379"/>
      <c r="X48" s="379">
        <v>1</v>
      </c>
      <c r="Y48" s="379"/>
      <c r="Z48" s="379"/>
      <c r="AA48" s="379"/>
      <c r="AB48" s="380">
        <v>20</v>
      </c>
    </row>
    <row r="49" spans="1:28">
      <c r="A49" s="355" t="s">
        <v>60</v>
      </c>
      <c r="B49" s="355" t="s">
        <v>60</v>
      </c>
      <c r="C49" s="355" t="s">
        <v>393</v>
      </c>
      <c r="D49" s="356"/>
      <c r="E49" s="357"/>
      <c r="F49" s="357"/>
      <c r="G49" s="357"/>
      <c r="H49" s="357">
        <v>1</v>
      </c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8">
        <v>1</v>
      </c>
    </row>
    <row r="50" spans="1:28">
      <c r="A50" s="359"/>
      <c r="B50" s="371" t="s">
        <v>621</v>
      </c>
      <c r="C50" s="372"/>
      <c r="D50" s="373"/>
      <c r="E50" s="374"/>
      <c r="F50" s="374"/>
      <c r="G50" s="374"/>
      <c r="H50" s="374">
        <v>1</v>
      </c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5">
        <v>1</v>
      </c>
    </row>
    <row r="51" spans="1:28">
      <c r="A51" s="359"/>
      <c r="B51" s="355" t="s">
        <v>311</v>
      </c>
      <c r="C51" s="355" t="s">
        <v>409</v>
      </c>
      <c r="D51" s="356"/>
      <c r="E51" s="357"/>
      <c r="F51" s="357"/>
      <c r="G51" s="357"/>
      <c r="H51" s="357"/>
      <c r="I51" s="357">
        <v>1</v>
      </c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8">
        <v>1</v>
      </c>
    </row>
    <row r="52" spans="1:28">
      <c r="A52" s="359"/>
      <c r="B52" s="371" t="s">
        <v>622</v>
      </c>
      <c r="C52" s="372"/>
      <c r="D52" s="373"/>
      <c r="E52" s="374"/>
      <c r="F52" s="374"/>
      <c r="G52" s="374"/>
      <c r="H52" s="374"/>
      <c r="I52" s="374">
        <v>1</v>
      </c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5">
        <v>1</v>
      </c>
    </row>
    <row r="53" spans="1:28">
      <c r="A53" s="359"/>
      <c r="B53" s="355" t="s">
        <v>307</v>
      </c>
      <c r="C53" s="355" t="s">
        <v>445</v>
      </c>
      <c r="D53" s="356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>
        <v>1</v>
      </c>
      <c r="T53" s="357"/>
      <c r="U53" s="357"/>
      <c r="V53" s="357"/>
      <c r="W53" s="357"/>
      <c r="X53" s="357"/>
      <c r="Y53" s="357"/>
      <c r="Z53" s="357"/>
      <c r="AA53" s="357"/>
      <c r="AB53" s="358">
        <v>1</v>
      </c>
    </row>
    <row r="54" spans="1:28">
      <c r="A54" s="359"/>
      <c r="B54" s="371" t="s">
        <v>623</v>
      </c>
      <c r="C54" s="372"/>
      <c r="D54" s="373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>
        <v>1</v>
      </c>
      <c r="T54" s="374"/>
      <c r="U54" s="374"/>
      <c r="V54" s="374"/>
      <c r="W54" s="374"/>
      <c r="X54" s="374"/>
      <c r="Y54" s="374"/>
      <c r="Z54" s="374"/>
      <c r="AA54" s="374"/>
      <c r="AB54" s="375">
        <v>1</v>
      </c>
    </row>
    <row r="55" spans="1:28">
      <c r="A55" s="376" t="s">
        <v>621</v>
      </c>
      <c r="B55" s="377"/>
      <c r="C55" s="377"/>
      <c r="D55" s="378"/>
      <c r="E55" s="379"/>
      <c r="F55" s="379"/>
      <c r="G55" s="379"/>
      <c r="H55" s="379">
        <v>1</v>
      </c>
      <c r="I55" s="379">
        <v>1</v>
      </c>
      <c r="J55" s="379"/>
      <c r="K55" s="379"/>
      <c r="L55" s="379"/>
      <c r="M55" s="379"/>
      <c r="N55" s="379"/>
      <c r="O55" s="379"/>
      <c r="P55" s="379"/>
      <c r="Q55" s="379"/>
      <c r="R55" s="379"/>
      <c r="S55" s="379">
        <v>1</v>
      </c>
      <c r="T55" s="379"/>
      <c r="U55" s="379"/>
      <c r="V55" s="379"/>
      <c r="W55" s="379"/>
      <c r="X55" s="379"/>
      <c r="Y55" s="379"/>
      <c r="Z55" s="379"/>
      <c r="AA55" s="379"/>
      <c r="AB55" s="380">
        <v>3</v>
      </c>
    </row>
    <row r="56" spans="1:28">
      <c r="A56" s="355" t="s">
        <v>61</v>
      </c>
      <c r="B56" s="355" t="s">
        <v>316</v>
      </c>
      <c r="C56" s="355" t="s">
        <v>316</v>
      </c>
      <c r="D56" s="356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>
        <v>1</v>
      </c>
      <c r="X56" s="357"/>
      <c r="Y56" s="357"/>
      <c r="Z56" s="357"/>
      <c r="AA56" s="357"/>
      <c r="AB56" s="358">
        <v>1</v>
      </c>
    </row>
    <row r="57" spans="1:28">
      <c r="A57" s="359"/>
      <c r="B57" s="371" t="s">
        <v>624</v>
      </c>
      <c r="C57" s="372"/>
      <c r="D57" s="373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>
        <v>1</v>
      </c>
      <c r="X57" s="374"/>
      <c r="Y57" s="374"/>
      <c r="Z57" s="374"/>
      <c r="AA57" s="374"/>
      <c r="AB57" s="375">
        <v>1</v>
      </c>
    </row>
    <row r="58" spans="1:28">
      <c r="A58" s="376" t="s">
        <v>625</v>
      </c>
      <c r="B58" s="377"/>
      <c r="C58" s="377"/>
      <c r="D58" s="378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>
        <v>1</v>
      </c>
      <c r="X58" s="379"/>
      <c r="Y58" s="379"/>
      <c r="Z58" s="379"/>
      <c r="AA58" s="379"/>
      <c r="AB58" s="380">
        <v>1</v>
      </c>
    </row>
    <row r="59" spans="1:28">
      <c r="A59" s="355" t="s">
        <v>63</v>
      </c>
      <c r="B59" s="355" t="s">
        <v>321</v>
      </c>
      <c r="C59" s="355" t="s">
        <v>403</v>
      </c>
      <c r="D59" s="356"/>
      <c r="E59" s="357"/>
      <c r="F59" s="357"/>
      <c r="G59" s="357"/>
      <c r="H59" s="357"/>
      <c r="I59" s="357"/>
      <c r="J59" s="357">
        <v>1</v>
      </c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8">
        <v>1</v>
      </c>
    </row>
    <row r="60" spans="1:28">
      <c r="A60" s="359"/>
      <c r="B60" s="359"/>
      <c r="C60" s="360" t="s">
        <v>479</v>
      </c>
      <c r="D60" s="361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>
        <v>1</v>
      </c>
      <c r="V60" s="362"/>
      <c r="W60" s="362">
        <v>1</v>
      </c>
      <c r="X60" s="362"/>
      <c r="Y60" s="362"/>
      <c r="Z60" s="362"/>
      <c r="AA60" s="362"/>
      <c r="AB60" s="363">
        <v>2</v>
      </c>
    </row>
    <row r="61" spans="1:28">
      <c r="A61" s="359"/>
      <c r="B61" s="371" t="s">
        <v>626</v>
      </c>
      <c r="C61" s="372"/>
      <c r="D61" s="373"/>
      <c r="E61" s="374"/>
      <c r="F61" s="374"/>
      <c r="G61" s="374"/>
      <c r="H61" s="374"/>
      <c r="I61" s="374"/>
      <c r="J61" s="374">
        <v>1</v>
      </c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>
        <v>1</v>
      </c>
      <c r="V61" s="374"/>
      <c r="W61" s="374">
        <v>1</v>
      </c>
      <c r="X61" s="374"/>
      <c r="Y61" s="374"/>
      <c r="Z61" s="374"/>
      <c r="AA61" s="374"/>
      <c r="AB61" s="375">
        <v>3</v>
      </c>
    </row>
    <row r="62" spans="1:28">
      <c r="A62" s="359"/>
      <c r="B62" s="355" t="s">
        <v>63</v>
      </c>
      <c r="C62" s="355" t="s">
        <v>431</v>
      </c>
      <c r="D62" s="356"/>
      <c r="E62" s="357"/>
      <c r="F62" s="357"/>
      <c r="G62" s="357"/>
      <c r="H62" s="357"/>
      <c r="I62" s="357"/>
      <c r="J62" s="357"/>
      <c r="K62" s="357"/>
      <c r="L62" s="357"/>
      <c r="M62" s="357">
        <v>1</v>
      </c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8">
        <v>1</v>
      </c>
    </row>
    <row r="63" spans="1:28">
      <c r="A63" s="359"/>
      <c r="B63" s="371" t="s">
        <v>627</v>
      </c>
      <c r="C63" s="372"/>
      <c r="D63" s="373"/>
      <c r="E63" s="374"/>
      <c r="F63" s="374"/>
      <c r="G63" s="374"/>
      <c r="H63" s="374"/>
      <c r="I63" s="374"/>
      <c r="J63" s="374"/>
      <c r="K63" s="374"/>
      <c r="L63" s="374"/>
      <c r="M63" s="374">
        <v>1</v>
      </c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5">
        <v>1</v>
      </c>
    </row>
    <row r="64" spans="1:28">
      <c r="A64" s="359"/>
      <c r="B64" s="355" t="s">
        <v>323</v>
      </c>
      <c r="C64" s="355" t="s">
        <v>628</v>
      </c>
      <c r="D64" s="356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>
        <v>1</v>
      </c>
      <c r="AB64" s="358">
        <v>1</v>
      </c>
    </row>
    <row r="65" spans="1:28">
      <c r="A65" s="359"/>
      <c r="B65" s="371" t="s">
        <v>629</v>
      </c>
      <c r="C65" s="372"/>
      <c r="D65" s="373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>
        <v>1</v>
      </c>
      <c r="AB65" s="375">
        <v>1</v>
      </c>
    </row>
    <row r="66" spans="1:28">
      <c r="A66" s="359"/>
      <c r="B66" s="355" t="s">
        <v>266</v>
      </c>
      <c r="C66" s="355" t="s">
        <v>447</v>
      </c>
      <c r="D66" s="356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>
        <v>1</v>
      </c>
      <c r="P66" s="357"/>
      <c r="Q66" s="357"/>
      <c r="R66" s="357"/>
      <c r="S66" s="357"/>
      <c r="T66" s="357"/>
      <c r="U66" s="357"/>
      <c r="V66" s="357"/>
      <c r="W66" s="357"/>
      <c r="X66" s="357"/>
      <c r="Y66" s="357"/>
      <c r="Z66" s="357"/>
      <c r="AA66" s="357"/>
      <c r="AB66" s="358">
        <v>1</v>
      </c>
    </row>
    <row r="67" spans="1:28">
      <c r="A67" s="359"/>
      <c r="B67" s="371" t="s">
        <v>630</v>
      </c>
      <c r="C67" s="372"/>
      <c r="D67" s="373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>
        <v>1</v>
      </c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5">
        <v>1</v>
      </c>
    </row>
    <row r="68" spans="1:28">
      <c r="A68" s="376" t="s">
        <v>627</v>
      </c>
      <c r="B68" s="377"/>
      <c r="C68" s="377"/>
      <c r="D68" s="378"/>
      <c r="E68" s="379"/>
      <c r="F68" s="379"/>
      <c r="G68" s="379"/>
      <c r="H68" s="379"/>
      <c r="I68" s="379"/>
      <c r="J68" s="379">
        <v>1</v>
      </c>
      <c r="K68" s="379"/>
      <c r="L68" s="379"/>
      <c r="M68" s="379">
        <v>1</v>
      </c>
      <c r="N68" s="379"/>
      <c r="O68" s="379">
        <v>1</v>
      </c>
      <c r="P68" s="379"/>
      <c r="Q68" s="379"/>
      <c r="R68" s="379"/>
      <c r="S68" s="379"/>
      <c r="T68" s="379"/>
      <c r="U68" s="379">
        <v>1</v>
      </c>
      <c r="V68" s="379"/>
      <c r="W68" s="379">
        <v>1</v>
      </c>
      <c r="X68" s="379"/>
      <c r="Y68" s="379"/>
      <c r="Z68" s="379"/>
      <c r="AA68" s="379">
        <v>1</v>
      </c>
      <c r="AB68" s="380">
        <v>6</v>
      </c>
    </row>
    <row r="69" spans="1:28">
      <c r="A69" s="355" t="s">
        <v>25</v>
      </c>
      <c r="B69" s="355" t="s">
        <v>157</v>
      </c>
      <c r="C69" s="355" t="s">
        <v>342</v>
      </c>
      <c r="D69" s="356"/>
      <c r="E69" s="357"/>
      <c r="F69" s="357"/>
      <c r="G69" s="357">
        <v>1</v>
      </c>
      <c r="H69" s="357"/>
      <c r="I69" s="357"/>
      <c r="J69" s="357"/>
      <c r="K69" s="357">
        <v>1</v>
      </c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7"/>
      <c r="Z69" s="357"/>
      <c r="AA69" s="357"/>
      <c r="AB69" s="358">
        <v>2</v>
      </c>
    </row>
    <row r="70" spans="1:28">
      <c r="A70" s="359"/>
      <c r="B70" s="371" t="s">
        <v>631</v>
      </c>
      <c r="C70" s="372"/>
      <c r="D70" s="373"/>
      <c r="E70" s="374"/>
      <c r="F70" s="374"/>
      <c r="G70" s="374">
        <v>1</v>
      </c>
      <c r="H70" s="374"/>
      <c r="I70" s="374"/>
      <c r="J70" s="374"/>
      <c r="K70" s="374">
        <v>1</v>
      </c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  <c r="Y70" s="374"/>
      <c r="Z70" s="374"/>
      <c r="AA70" s="374"/>
      <c r="AB70" s="375">
        <v>2</v>
      </c>
    </row>
    <row r="71" spans="1:28">
      <c r="A71" s="359"/>
      <c r="B71" s="355" t="s">
        <v>232</v>
      </c>
      <c r="C71" s="355" t="s">
        <v>445</v>
      </c>
      <c r="D71" s="356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>
        <v>1</v>
      </c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8">
        <v>1</v>
      </c>
    </row>
    <row r="72" spans="1:28">
      <c r="A72" s="359"/>
      <c r="B72" s="371" t="s">
        <v>632</v>
      </c>
      <c r="C72" s="372"/>
      <c r="D72" s="373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>
        <v>1</v>
      </c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5">
        <v>1</v>
      </c>
    </row>
    <row r="73" spans="1:28">
      <c r="A73" s="376" t="s">
        <v>633</v>
      </c>
      <c r="B73" s="377"/>
      <c r="C73" s="377"/>
      <c r="D73" s="378"/>
      <c r="E73" s="379"/>
      <c r="F73" s="379"/>
      <c r="G73" s="379">
        <v>1</v>
      </c>
      <c r="H73" s="379"/>
      <c r="I73" s="379"/>
      <c r="J73" s="379"/>
      <c r="K73" s="379">
        <v>1</v>
      </c>
      <c r="L73" s="379"/>
      <c r="M73" s="379"/>
      <c r="N73" s="379"/>
      <c r="O73" s="379">
        <v>1</v>
      </c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80">
        <v>3</v>
      </c>
    </row>
    <row r="74" spans="1:28">
      <c r="A74" s="355" t="s">
        <v>31</v>
      </c>
      <c r="B74" s="355" t="s">
        <v>220</v>
      </c>
      <c r="C74" s="355" t="s">
        <v>410</v>
      </c>
      <c r="D74" s="356"/>
      <c r="E74" s="357"/>
      <c r="F74" s="357"/>
      <c r="G74" s="357"/>
      <c r="H74" s="357"/>
      <c r="I74" s="357"/>
      <c r="J74" s="357"/>
      <c r="K74" s="357">
        <v>1</v>
      </c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8">
        <v>1</v>
      </c>
    </row>
    <row r="75" spans="1:28">
      <c r="A75" s="359"/>
      <c r="B75" s="371" t="s">
        <v>634</v>
      </c>
      <c r="C75" s="372"/>
      <c r="D75" s="373"/>
      <c r="E75" s="374"/>
      <c r="F75" s="374"/>
      <c r="G75" s="374"/>
      <c r="H75" s="374"/>
      <c r="I75" s="374"/>
      <c r="J75" s="374"/>
      <c r="K75" s="374">
        <v>1</v>
      </c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4"/>
      <c r="AA75" s="374"/>
      <c r="AB75" s="375">
        <v>1</v>
      </c>
    </row>
    <row r="76" spans="1:28">
      <c r="A76" s="359"/>
      <c r="B76" s="355" t="s">
        <v>217</v>
      </c>
      <c r="C76" s="355" t="s">
        <v>217</v>
      </c>
      <c r="D76" s="356"/>
      <c r="E76" s="357"/>
      <c r="F76" s="357"/>
      <c r="G76" s="357"/>
      <c r="H76" s="357"/>
      <c r="I76" s="357"/>
      <c r="J76" s="357"/>
      <c r="K76" s="357"/>
      <c r="L76" s="357"/>
      <c r="M76" s="357"/>
      <c r="N76" s="357">
        <v>1</v>
      </c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8">
        <v>1</v>
      </c>
    </row>
    <row r="77" spans="1:28">
      <c r="A77" s="359"/>
      <c r="B77" s="371" t="s">
        <v>635</v>
      </c>
      <c r="C77" s="372"/>
      <c r="D77" s="373"/>
      <c r="E77" s="374"/>
      <c r="F77" s="374"/>
      <c r="G77" s="374"/>
      <c r="H77" s="374"/>
      <c r="I77" s="374"/>
      <c r="J77" s="374"/>
      <c r="K77" s="374"/>
      <c r="L77" s="374"/>
      <c r="M77" s="374"/>
      <c r="N77" s="374">
        <v>1</v>
      </c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374"/>
      <c r="Z77" s="374"/>
      <c r="AA77" s="374"/>
      <c r="AB77" s="375">
        <v>1</v>
      </c>
    </row>
    <row r="78" spans="1:28">
      <c r="A78" s="376" t="s">
        <v>636</v>
      </c>
      <c r="B78" s="377"/>
      <c r="C78" s="377"/>
      <c r="D78" s="378"/>
      <c r="E78" s="379"/>
      <c r="F78" s="379"/>
      <c r="G78" s="379"/>
      <c r="H78" s="379"/>
      <c r="I78" s="379"/>
      <c r="J78" s="379"/>
      <c r="K78" s="379">
        <v>1</v>
      </c>
      <c r="L78" s="379"/>
      <c r="M78" s="379"/>
      <c r="N78" s="379">
        <v>1</v>
      </c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80">
        <v>2</v>
      </c>
    </row>
    <row r="79" spans="1:28">
      <c r="A79" s="355" t="s">
        <v>26</v>
      </c>
      <c r="B79" s="355" t="s">
        <v>247</v>
      </c>
      <c r="C79" s="355" t="s">
        <v>489</v>
      </c>
      <c r="D79" s="356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>
        <v>1</v>
      </c>
      <c r="AA79" s="357">
        <v>1</v>
      </c>
      <c r="AB79" s="358">
        <v>2</v>
      </c>
    </row>
    <row r="80" spans="1:28">
      <c r="A80" s="359"/>
      <c r="B80" s="371" t="s">
        <v>637</v>
      </c>
      <c r="C80" s="372"/>
      <c r="D80" s="373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>
        <v>1</v>
      </c>
      <c r="AA80" s="374">
        <v>1</v>
      </c>
      <c r="AB80" s="375">
        <v>2</v>
      </c>
    </row>
    <row r="81" spans="1:28">
      <c r="A81" s="359"/>
      <c r="B81" s="355" t="s">
        <v>239</v>
      </c>
      <c r="C81" s="355" t="s">
        <v>461</v>
      </c>
      <c r="D81" s="356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357"/>
      <c r="Q81" s="357"/>
      <c r="R81" s="357">
        <v>1</v>
      </c>
      <c r="S81" s="357"/>
      <c r="T81" s="357"/>
      <c r="U81" s="357"/>
      <c r="V81" s="357">
        <v>1</v>
      </c>
      <c r="W81" s="357"/>
      <c r="X81" s="357"/>
      <c r="Y81" s="357"/>
      <c r="Z81" s="357"/>
      <c r="AA81" s="357"/>
      <c r="AB81" s="358">
        <v>2</v>
      </c>
    </row>
    <row r="82" spans="1:28">
      <c r="A82" s="359"/>
      <c r="B82" s="371" t="s">
        <v>638</v>
      </c>
      <c r="C82" s="372"/>
      <c r="D82" s="373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4"/>
      <c r="R82" s="374">
        <v>1</v>
      </c>
      <c r="S82" s="374"/>
      <c r="T82" s="374"/>
      <c r="U82" s="374"/>
      <c r="V82" s="374">
        <v>1</v>
      </c>
      <c r="W82" s="374"/>
      <c r="X82" s="374"/>
      <c r="Y82" s="374"/>
      <c r="Z82" s="374"/>
      <c r="AA82" s="374"/>
      <c r="AB82" s="375">
        <v>2</v>
      </c>
    </row>
    <row r="83" spans="1:28">
      <c r="A83" s="359"/>
      <c r="B83" s="355" t="s">
        <v>26</v>
      </c>
      <c r="C83" s="355" t="s">
        <v>411</v>
      </c>
      <c r="D83" s="356"/>
      <c r="E83" s="357"/>
      <c r="F83" s="357"/>
      <c r="G83" s="357"/>
      <c r="H83" s="357"/>
      <c r="I83" s="357"/>
      <c r="J83" s="357"/>
      <c r="K83" s="357">
        <v>1</v>
      </c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8">
        <v>1</v>
      </c>
    </row>
    <row r="84" spans="1:28">
      <c r="A84" s="359"/>
      <c r="B84" s="359"/>
      <c r="C84" s="360" t="s">
        <v>343</v>
      </c>
      <c r="D84" s="361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>
        <v>1</v>
      </c>
      <c r="X84" s="362"/>
      <c r="Y84" s="362"/>
      <c r="Z84" s="362"/>
      <c r="AA84" s="362"/>
      <c r="AB84" s="363">
        <v>1</v>
      </c>
    </row>
    <row r="85" spans="1:28">
      <c r="A85" s="359"/>
      <c r="B85" s="371" t="s">
        <v>639</v>
      </c>
      <c r="C85" s="372"/>
      <c r="D85" s="373"/>
      <c r="E85" s="374"/>
      <c r="F85" s="374"/>
      <c r="G85" s="374"/>
      <c r="H85" s="374"/>
      <c r="I85" s="374"/>
      <c r="J85" s="374"/>
      <c r="K85" s="374">
        <v>1</v>
      </c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>
        <v>1</v>
      </c>
      <c r="X85" s="374"/>
      <c r="Y85" s="374"/>
      <c r="Z85" s="374"/>
      <c r="AA85" s="374"/>
      <c r="AB85" s="375">
        <v>2</v>
      </c>
    </row>
    <row r="86" spans="1:28">
      <c r="A86" s="359"/>
      <c r="B86" s="355" t="s">
        <v>238</v>
      </c>
      <c r="C86" s="355" t="s">
        <v>487</v>
      </c>
      <c r="D86" s="356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>
        <v>1</v>
      </c>
      <c r="AA86" s="357"/>
      <c r="AB86" s="358">
        <v>1</v>
      </c>
    </row>
    <row r="87" spans="1:28">
      <c r="A87" s="359"/>
      <c r="B87" s="371" t="s">
        <v>640</v>
      </c>
      <c r="C87" s="372"/>
      <c r="D87" s="373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>
        <v>1</v>
      </c>
      <c r="AA87" s="374"/>
      <c r="AB87" s="375">
        <v>1</v>
      </c>
    </row>
    <row r="88" spans="1:28">
      <c r="A88" s="376" t="s">
        <v>639</v>
      </c>
      <c r="B88" s="377"/>
      <c r="C88" s="377"/>
      <c r="D88" s="378"/>
      <c r="E88" s="379"/>
      <c r="F88" s="379"/>
      <c r="G88" s="379"/>
      <c r="H88" s="379"/>
      <c r="I88" s="379"/>
      <c r="J88" s="379"/>
      <c r="K88" s="379">
        <v>1</v>
      </c>
      <c r="L88" s="379"/>
      <c r="M88" s="379"/>
      <c r="N88" s="379"/>
      <c r="O88" s="379"/>
      <c r="P88" s="379"/>
      <c r="Q88" s="379"/>
      <c r="R88" s="379">
        <v>1</v>
      </c>
      <c r="S88" s="379"/>
      <c r="T88" s="379"/>
      <c r="U88" s="379"/>
      <c r="V88" s="379">
        <v>1</v>
      </c>
      <c r="W88" s="379">
        <v>1</v>
      </c>
      <c r="X88" s="379"/>
      <c r="Y88" s="379"/>
      <c r="Z88" s="379">
        <v>2</v>
      </c>
      <c r="AA88" s="379">
        <v>1</v>
      </c>
      <c r="AB88" s="380">
        <v>7</v>
      </c>
    </row>
    <row r="89" spans="1:28">
      <c r="A89" s="355" t="s">
        <v>34</v>
      </c>
      <c r="B89" s="355" t="s">
        <v>258</v>
      </c>
      <c r="C89" s="355" t="s">
        <v>258</v>
      </c>
      <c r="D89" s="356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>
        <v>1</v>
      </c>
      <c r="P89" s="357"/>
      <c r="Q89" s="357"/>
      <c r="R89" s="357"/>
      <c r="S89" s="357"/>
      <c r="T89" s="357"/>
      <c r="U89" s="357"/>
      <c r="V89" s="357"/>
      <c r="W89" s="357"/>
      <c r="X89" s="357"/>
      <c r="Y89" s="357"/>
      <c r="Z89" s="357"/>
      <c r="AA89" s="357"/>
      <c r="AB89" s="358">
        <v>1</v>
      </c>
    </row>
    <row r="90" spans="1:28">
      <c r="A90" s="359"/>
      <c r="B90" s="359"/>
      <c r="C90" s="360" t="s">
        <v>488</v>
      </c>
      <c r="D90" s="361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>
        <v>1</v>
      </c>
      <c r="Z90" s="362"/>
      <c r="AA90" s="362"/>
      <c r="AB90" s="363">
        <v>1</v>
      </c>
    </row>
    <row r="91" spans="1:28">
      <c r="A91" s="359"/>
      <c r="B91" s="371" t="s">
        <v>641</v>
      </c>
      <c r="C91" s="372"/>
      <c r="D91" s="373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>
        <v>1</v>
      </c>
      <c r="P91" s="374"/>
      <c r="Q91" s="374"/>
      <c r="R91" s="374"/>
      <c r="S91" s="374"/>
      <c r="T91" s="374"/>
      <c r="U91" s="374"/>
      <c r="V91" s="374"/>
      <c r="W91" s="374"/>
      <c r="X91" s="374"/>
      <c r="Y91" s="374">
        <v>1</v>
      </c>
      <c r="Z91" s="374"/>
      <c r="AA91" s="374"/>
      <c r="AB91" s="375">
        <v>2</v>
      </c>
    </row>
    <row r="92" spans="1:28">
      <c r="A92" s="359"/>
      <c r="B92" s="355" t="s">
        <v>262</v>
      </c>
      <c r="C92" s="355" t="s">
        <v>469</v>
      </c>
      <c r="D92" s="356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>
        <v>1</v>
      </c>
      <c r="V92" s="357"/>
      <c r="W92" s="357"/>
      <c r="X92" s="357"/>
      <c r="Y92" s="357"/>
      <c r="Z92" s="357"/>
      <c r="AA92" s="357"/>
      <c r="AB92" s="358">
        <v>1</v>
      </c>
    </row>
    <row r="93" spans="1:28">
      <c r="A93" s="359"/>
      <c r="B93" s="359"/>
      <c r="C93" s="360" t="s">
        <v>267</v>
      </c>
      <c r="D93" s="361"/>
      <c r="E93" s="362">
        <v>1</v>
      </c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3">
        <v>1</v>
      </c>
    </row>
    <row r="94" spans="1:28">
      <c r="A94" s="359"/>
      <c r="B94" s="371" t="s">
        <v>642</v>
      </c>
      <c r="C94" s="372"/>
      <c r="D94" s="373"/>
      <c r="E94" s="374">
        <v>1</v>
      </c>
      <c r="F94" s="374"/>
      <c r="G94" s="374"/>
      <c r="H94" s="374"/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>
        <v>1</v>
      </c>
      <c r="V94" s="374"/>
      <c r="W94" s="374"/>
      <c r="X94" s="374"/>
      <c r="Y94" s="374"/>
      <c r="Z94" s="374"/>
      <c r="AA94" s="374"/>
      <c r="AB94" s="375">
        <v>2</v>
      </c>
    </row>
    <row r="95" spans="1:28">
      <c r="A95" s="359"/>
      <c r="B95" s="355" t="s">
        <v>260</v>
      </c>
      <c r="C95" s="355" t="s">
        <v>440</v>
      </c>
      <c r="D95" s="356"/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1</v>
      </c>
      <c r="O95" s="357"/>
      <c r="P95" s="357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8">
        <v>1</v>
      </c>
    </row>
    <row r="96" spans="1:28">
      <c r="A96" s="359"/>
      <c r="B96" s="359"/>
      <c r="C96" s="360" t="s">
        <v>448</v>
      </c>
      <c r="D96" s="361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>
        <v>1</v>
      </c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3">
        <v>1</v>
      </c>
    </row>
    <row r="97" spans="1:28">
      <c r="A97" s="359"/>
      <c r="B97" s="371" t="s">
        <v>643</v>
      </c>
      <c r="C97" s="372"/>
      <c r="D97" s="373"/>
      <c r="E97" s="374"/>
      <c r="F97" s="374"/>
      <c r="G97" s="374"/>
      <c r="H97" s="374"/>
      <c r="I97" s="374"/>
      <c r="J97" s="374"/>
      <c r="K97" s="374"/>
      <c r="L97" s="374"/>
      <c r="M97" s="374"/>
      <c r="N97" s="374">
        <v>1</v>
      </c>
      <c r="O97" s="374"/>
      <c r="P97" s="374">
        <v>1</v>
      </c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5">
        <v>2</v>
      </c>
    </row>
    <row r="98" spans="1:28">
      <c r="A98" s="359"/>
      <c r="B98" s="355" t="s">
        <v>259</v>
      </c>
      <c r="C98" s="355" t="s">
        <v>466</v>
      </c>
      <c r="D98" s="356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>
        <v>1</v>
      </c>
      <c r="S98" s="357"/>
      <c r="T98" s="357"/>
      <c r="U98" s="357"/>
      <c r="V98" s="357"/>
      <c r="W98" s="357"/>
      <c r="X98" s="357"/>
      <c r="Y98" s="357"/>
      <c r="Z98" s="357"/>
      <c r="AA98" s="357"/>
      <c r="AB98" s="358">
        <v>1</v>
      </c>
    </row>
    <row r="99" spans="1:28">
      <c r="A99" s="359"/>
      <c r="B99" s="371" t="s">
        <v>644</v>
      </c>
      <c r="C99" s="372"/>
      <c r="D99" s="373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>
        <v>1</v>
      </c>
      <c r="S99" s="374"/>
      <c r="T99" s="374"/>
      <c r="U99" s="374"/>
      <c r="V99" s="374"/>
      <c r="W99" s="374"/>
      <c r="X99" s="374"/>
      <c r="Y99" s="374"/>
      <c r="Z99" s="374"/>
      <c r="AA99" s="374"/>
      <c r="AB99" s="375">
        <v>1</v>
      </c>
    </row>
    <row r="100" spans="1:28">
      <c r="A100" s="359"/>
      <c r="B100" s="355" t="s">
        <v>261</v>
      </c>
      <c r="C100" s="355" t="s">
        <v>261</v>
      </c>
      <c r="D100" s="356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1</v>
      </c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7"/>
      <c r="AA100" s="357"/>
      <c r="AB100" s="358">
        <v>1</v>
      </c>
    </row>
    <row r="101" spans="1:28">
      <c r="A101" s="359"/>
      <c r="B101" s="371" t="s">
        <v>645</v>
      </c>
      <c r="C101" s="372"/>
      <c r="D101" s="373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>
        <v>1</v>
      </c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  <c r="AA101" s="374"/>
      <c r="AB101" s="375">
        <v>1</v>
      </c>
    </row>
    <row r="102" spans="1:28">
      <c r="A102" s="376" t="s">
        <v>646</v>
      </c>
      <c r="B102" s="377"/>
      <c r="C102" s="377"/>
      <c r="D102" s="378"/>
      <c r="E102" s="379">
        <v>1</v>
      </c>
      <c r="F102" s="379"/>
      <c r="G102" s="379"/>
      <c r="H102" s="379"/>
      <c r="I102" s="379"/>
      <c r="J102" s="379"/>
      <c r="K102" s="379"/>
      <c r="L102" s="379"/>
      <c r="M102" s="379"/>
      <c r="N102" s="379">
        <v>2</v>
      </c>
      <c r="O102" s="379">
        <v>1</v>
      </c>
      <c r="P102" s="379">
        <v>1</v>
      </c>
      <c r="Q102" s="379"/>
      <c r="R102" s="379">
        <v>1</v>
      </c>
      <c r="S102" s="379"/>
      <c r="T102" s="379"/>
      <c r="U102" s="379">
        <v>1</v>
      </c>
      <c r="V102" s="379"/>
      <c r="W102" s="379"/>
      <c r="X102" s="379"/>
      <c r="Y102" s="379">
        <v>1</v>
      </c>
      <c r="Z102" s="379"/>
      <c r="AA102" s="379"/>
      <c r="AB102" s="380">
        <v>8</v>
      </c>
    </row>
    <row r="103" spans="1:28">
      <c r="A103" s="355" t="s">
        <v>58</v>
      </c>
      <c r="B103" s="355" t="s">
        <v>58</v>
      </c>
      <c r="C103" s="355" t="s">
        <v>58</v>
      </c>
      <c r="D103" s="356"/>
      <c r="E103" s="357"/>
      <c r="F103" s="357">
        <v>1</v>
      </c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8">
        <v>1</v>
      </c>
    </row>
    <row r="104" spans="1:28">
      <c r="A104" s="359"/>
      <c r="B104" s="359"/>
      <c r="C104" s="360" t="s">
        <v>391</v>
      </c>
      <c r="D104" s="361"/>
      <c r="E104" s="362">
        <v>1</v>
      </c>
      <c r="F104" s="362"/>
      <c r="G104" s="362"/>
      <c r="H104" s="362">
        <v>1</v>
      </c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  <c r="Z104" s="362"/>
      <c r="AA104" s="362"/>
      <c r="AB104" s="363">
        <v>2</v>
      </c>
    </row>
    <row r="105" spans="1:28">
      <c r="A105" s="359"/>
      <c r="B105" s="359"/>
      <c r="C105" s="360" t="s">
        <v>443</v>
      </c>
      <c r="D105" s="361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>
        <v>1</v>
      </c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  <c r="Z105" s="362"/>
      <c r="AA105" s="362"/>
      <c r="AB105" s="363">
        <v>1</v>
      </c>
    </row>
    <row r="106" spans="1:28">
      <c r="A106" s="359"/>
      <c r="B106" s="371" t="s">
        <v>647</v>
      </c>
      <c r="C106" s="372"/>
      <c r="D106" s="373"/>
      <c r="E106" s="374">
        <v>1</v>
      </c>
      <c r="F106" s="374">
        <v>1</v>
      </c>
      <c r="G106" s="374"/>
      <c r="H106" s="374">
        <v>1</v>
      </c>
      <c r="I106" s="374"/>
      <c r="J106" s="374"/>
      <c r="K106" s="374"/>
      <c r="L106" s="374"/>
      <c r="M106" s="374"/>
      <c r="N106" s="374"/>
      <c r="O106" s="374">
        <v>1</v>
      </c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5">
        <v>4</v>
      </c>
    </row>
    <row r="107" spans="1:28">
      <c r="A107" s="359"/>
      <c r="B107" s="355" t="s">
        <v>296</v>
      </c>
      <c r="C107" s="355" t="s">
        <v>353</v>
      </c>
      <c r="D107" s="356"/>
      <c r="E107" s="357"/>
      <c r="F107" s="357">
        <v>1</v>
      </c>
      <c r="G107" s="357"/>
      <c r="H107" s="357"/>
      <c r="I107" s="357"/>
      <c r="J107" s="357"/>
      <c r="K107" s="357"/>
      <c r="L107" s="357">
        <v>1</v>
      </c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7"/>
      <c r="X107" s="357"/>
      <c r="Y107" s="357"/>
      <c r="Z107" s="357"/>
      <c r="AA107" s="357"/>
      <c r="AB107" s="358">
        <v>2</v>
      </c>
    </row>
    <row r="108" spans="1:28">
      <c r="A108" s="359"/>
      <c r="B108" s="371" t="s">
        <v>648</v>
      </c>
      <c r="C108" s="372"/>
      <c r="D108" s="373"/>
      <c r="E108" s="374"/>
      <c r="F108" s="374">
        <v>1</v>
      </c>
      <c r="G108" s="374"/>
      <c r="H108" s="374"/>
      <c r="I108" s="374"/>
      <c r="J108" s="374"/>
      <c r="K108" s="374"/>
      <c r="L108" s="374">
        <v>1</v>
      </c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5">
        <v>2</v>
      </c>
    </row>
    <row r="109" spans="1:28">
      <c r="A109" s="376" t="s">
        <v>647</v>
      </c>
      <c r="B109" s="377"/>
      <c r="C109" s="377"/>
      <c r="D109" s="378"/>
      <c r="E109" s="379">
        <v>1</v>
      </c>
      <c r="F109" s="379">
        <v>2</v>
      </c>
      <c r="G109" s="379"/>
      <c r="H109" s="379">
        <v>1</v>
      </c>
      <c r="I109" s="379"/>
      <c r="J109" s="379"/>
      <c r="K109" s="379"/>
      <c r="L109" s="379">
        <v>1</v>
      </c>
      <c r="M109" s="379"/>
      <c r="N109" s="379"/>
      <c r="O109" s="379">
        <v>1</v>
      </c>
      <c r="P109" s="379"/>
      <c r="Q109" s="379"/>
      <c r="R109" s="379"/>
      <c r="S109" s="379"/>
      <c r="T109" s="379"/>
      <c r="U109" s="379"/>
      <c r="V109" s="379"/>
      <c r="W109" s="379"/>
      <c r="X109" s="379"/>
      <c r="Y109" s="379"/>
      <c r="Z109" s="379"/>
      <c r="AA109" s="379"/>
      <c r="AB109" s="380">
        <v>6</v>
      </c>
    </row>
    <row r="110" spans="1:28">
      <c r="A110" s="355" t="s">
        <v>27</v>
      </c>
      <c r="B110" s="355" t="s">
        <v>255</v>
      </c>
      <c r="C110" s="355" t="s">
        <v>452</v>
      </c>
      <c r="D110" s="356"/>
      <c r="E110" s="357"/>
      <c r="F110" s="357"/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Q110" s="357">
        <v>1</v>
      </c>
      <c r="R110" s="357"/>
      <c r="S110" s="357"/>
      <c r="T110" s="357"/>
      <c r="U110" s="357"/>
      <c r="V110" s="357"/>
      <c r="W110" s="357"/>
      <c r="X110" s="357"/>
      <c r="Y110" s="357"/>
      <c r="Z110" s="357"/>
      <c r="AA110" s="357"/>
      <c r="AB110" s="358">
        <v>1</v>
      </c>
    </row>
    <row r="111" spans="1:28">
      <c r="A111" s="359"/>
      <c r="B111" s="359"/>
      <c r="C111" s="360" t="s">
        <v>459</v>
      </c>
      <c r="D111" s="361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>
        <v>4</v>
      </c>
      <c r="S111" s="362"/>
      <c r="T111" s="362">
        <v>2</v>
      </c>
      <c r="U111" s="362">
        <v>2</v>
      </c>
      <c r="V111" s="362">
        <v>2</v>
      </c>
      <c r="W111" s="362"/>
      <c r="X111" s="362"/>
      <c r="Y111" s="362"/>
      <c r="Z111" s="362"/>
      <c r="AA111" s="362"/>
      <c r="AB111" s="363">
        <v>10</v>
      </c>
    </row>
    <row r="112" spans="1:28">
      <c r="A112" s="359"/>
      <c r="B112" s="359"/>
      <c r="C112" s="360" t="s">
        <v>232</v>
      </c>
      <c r="D112" s="361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>
        <v>2</v>
      </c>
      <c r="S112" s="362">
        <v>1</v>
      </c>
      <c r="T112" s="362">
        <v>2</v>
      </c>
      <c r="U112" s="362"/>
      <c r="V112" s="362">
        <v>1</v>
      </c>
      <c r="W112" s="362"/>
      <c r="X112" s="362"/>
      <c r="Y112" s="362"/>
      <c r="Z112" s="362"/>
      <c r="AA112" s="362"/>
      <c r="AB112" s="363">
        <v>6</v>
      </c>
    </row>
    <row r="113" spans="1:28">
      <c r="A113" s="359"/>
      <c r="B113" s="371" t="s">
        <v>649</v>
      </c>
      <c r="C113" s="372"/>
      <c r="D113" s="373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>
        <v>1</v>
      </c>
      <c r="R113" s="374">
        <v>6</v>
      </c>
      <c r="S113" s="374">
        <v>1</v>
      </c>
      <c r="T113" s="374">
        <v>4</v>
      </c>
      <c r="U113" s="374">
        <v>2</v>
      </c>
      <c r="V113" s="374">
        <v>3</v>
      </c>
      <c r="W113" s="374"/>
      <c r="X113" s="374"/>
      <c r="Y113" s="374"/>
      <c r="Z113" s="374"/>
      <c r="AA113" s="374"/>
      <c r="AB113" s="375">
        <v>17</v>
      </c>
    </row>
    <row r="114" spans="1:28">
      <c r="A114" s="359"/>
      <c r="B114" s="355" t="s">
        <v>182</v>
      </c>
      <c r="C114" s="355" t="s">
        <v>433</v>
      </c>
      <c r="D114" s="356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>
        <v>1</v>
      </c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8">
        <v>1</v>
      </c>
    </row>
    <row r="115" spans="1:28">
      <c r="A115" s="359"/>
      <c r="B115" s="359"/>
      <c r="C115" s="360" t="s">
        <v>412</v>
      </c>
      <c r="D115" s="361"/>
      <c r="E115" s="362"/>
      <c r="F115" s="362"/>
      <c r="G115" s="362"/>
      <c r="H115" s="362"/>
      <c r="I115" s="362"/>
      <c r="J115" s="362"/>
      <c r="K115" s="362">
        <v>1</v>
      </c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  <c r="Z115" s="362"/>
      <c r="AA115" s="362"/>
      <c r="AB115" s="363">
        <v>1</v>
      </c>
    </row>
    <row r="116" spans="1:28">
      <c r="A116" s="359"/>
      <c r="B116" s="371" t="s">
        <v>650</v>
      </c>
      <c r="C116" s="372"/>
      <c r="D116" s="373"/>
      <c r="E116" s="374"/>
      <c r="F116" s="374"/>
      <c r="G116" s="374"/>
      <c r="H116" s="374"/>
      <c r="I116" s="374"/>
      <c r="J116" s="374"/>
      <c r="K116" s="374">
        <v>1</v>
      </c>
      <c r="L116" s="374"/>
      <c r="M116" s="374"/>
      <c r="N116" s="374">
        <v>1</v>
      </c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5">
        <v>2</v>
      </c>
    </row>
    <row r="117" spans="1:28">
      <c r="A117" s="359"/>
      <c r="B117" s="355" t="s">
        <v>161</v>
      </c>
      <c r="C117" s="355" t="s">
        <v>444</v>
      </c>
      <c r="D117" s="356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>
        <v>1</v>
      </c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8">
        <v>1</v>
      </c>
    </row>
    <row r="118" spans="1:28">
      <c r="A118" s="359"/>
      <c r="B118" s="359"/>
      <c r="C118" s="360" t="s">
        <v>339</v>
      </c>
      <c r="D118" s="361"/>
      <c r="E118" s="362"/>
      <c r="F118" s="362"/>
      <c r="G118" s="362"/>
      <c r="H118" s="362"/>
      <c r="I118" s="362">
        <v>1</v>
      </c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  <c r="AA118" s="362"/>
      <c r="AB118" s="363">
        <v>1</v>
      </c>
    </row>
    <row r="119" spans="1:28">
      <c r="A119" s="359"/>
      <c r="B119" s="371" t="s">
        <v>651</v>
      </c>
      <c r="C119" s="372"/>
      <c r="D119" s="373"/>
      <c r="E119" s="374"/>
      <c r="F119" s="374"/>
      <c r="G119" s="374"/>
      <c r="H119" s="374"/>
      <c r="I119" s="374">
        <v>1</v>
      </c>
      <c r="J119" s="374"/>
      <c r="K119" s="374"/>
      <c r="L119" s="374"/>
      <c r="M119" s="374"/>
      <c r="N119" s="374"/>
      <c r="O119" s="374">
        <v>1</v>
      </c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5">
        <v>2</v>
      </c>
    </row>
    <row r="120" spans="1:28">
      <c r="A120" s="359"/>
      <c r="B120" s="355" t="s">
        <v>251</v>
      </c>
      <c r="C120" s="355" t="s">
        <v>460</v>
      </c>
      <c r="D120" s="356"/>
      <c r="E120" s="357"/>
      <c r="F120" s="357"/>
      <c r="G120" s="357"/>
      <c r="H120" s="357"/>
      <c r="I120" s="357"/>
      <c r="J120" s="357"/>
      <c r="K120" s="357"/>
      <c r="L120" s="357"/>
      <c r="M120" s="357"/>
      <c r="N120" s="357"/>
      <c r="O120" s="357"/>
      <c r="P120" s="357"/>
      <c r="Q120" s="357">
        <v>1</v>
      </c>
      <c r="R120" s="357"/>
      <c r="S120" s="357"/>
      <c r="T120" s="357">
        <v>1</v>
      </c>
      <c r="U120" s="357"/>
      <c r="V120" s="357"/>
      <c r="W120" s="357"/>
      <c r="X120" s="357"/>
      <c r="Y120" s="357"/>
      <c r="Z120" s="357"/>
      <c r="AA120" s="357"/>
      <c r="AB120" s="358">
        <v>2</v>
      </c>
    </row>
    <row r="121" spans="1:28">
      <c r="A121" s="359"/>
      <c r="B121" s="371" t="s">
        <v>652</v>
      </c>
      <c r="C121" s="372"/>
      <c r="D121" s="373"/>
      <c r="E121" s="374"/>
      <c r="F121" s="374"/>
      <c r="G121" s="374"/>
      <c r="H121" s="374"/>
      <c r="I121" s="374"/>
      <c r="J121" s="374"/>
      <c r="K121" s="374"/>
      <c r="L121" s="374"/>
      <c r="M121" s="374"/>
      <c r="N121" s="374"/>
      <c r="O121" s="374"/>
      <c r="P121" s="374"/>
      <c r="Q121" s="374">
        <v>1</v>
      </c>
      <c r="R121" s="374"/>
      <c r="S121" s="374"/>
      <c r="T121" s="374">
        <v>1</v>
      </c>
      <c r="U121" s="374"/>
      <c r="V121" s="374"/>
      <c r="W121" s="374"/>
      <c r="X121" s="374"/>
      <c r="Y121" s="374"/>
      <c r="Z121" s="374"/>
      <c r="AA121" s="374"/>
      <c r="AB121" s="375">
        <v>2</v>
      </c>
    </row>
    <row r="122" spans="1:28">
      <c r="A122" s="359"/>
      <c r="B122" s="355" t="s">
        <v>256</v>
      </c>
      <c r="C122" s="355" t="s">
        <v>378</v>
      </c>
      <c r="D122" s="356"/>
      <c r="E122" s="357"/>
      <c r="F122" s="357"/>
      <c r="G122" s="357">
        <v>1</v>
      </c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8">
        <v>1</v>
      </c>
    </row>
    <row r="123" spans="1:28">
      <c r="A123" s="359"/>
      <c r="B123" s="371" t="s">
        <v>653</v>
      </c>
      <c r="C123" s="372"/>
      <c r="D123" s="373"/>
      <c r="E123" s="374"/>
      <c r="F123" s="374"/>
      <c r="G123" s="374">
        <v>1</v>
      </c>
      <c r="H123" s="374"/>
      <c r="I123" s="374"/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5">
        <v>1</v>
      </c>
    </row>
    <row r="124" spans="1:28">
      <c r="A124" s="359"/>
      <c r="B124" s="355" t="s">
        <v>249</v>
      </c>
      <c r="C124" s="355" t="s">
        <v>434</v>
      </c>
      <c r="D124" s="356"/>
      <c r="E124" s="357"/>
      <c r="F124" s="357"/>
      <c r="G124" s="357"/>
      <c r="H124" s="357"/>
      <c r="I124" s="357"/>
      <c r="J124" s="357"/>
      <c r="K124" s="357"/>
      <c r="L124" s="357"/>
      <c r="M124" s="357"/>
      <c r="N124" s="357">
        <v>1</v>
      </c>
      <c r="O124" s="357"/>
      <c r="P124" s="357"/>
      <c r="Q124" s="357"/>
      <c r="R124" s="357"/>
      <c r="S124" s="357"/>
      <c r="T124" s="357"/>
      <c r="U124" s="357"/>
      <c r="V124" s="357"/>
      <c r="W124" s="357"/>
      <c r="X124" s="357"/>
      <c r="Y124" s="357"/>
      <c r="Z124" s="357"/>
      <c r="AA124" s="357"/>
      <c r="AB124" s="358">
        <v>1</v>
      </c>
    </row>
    <row r="125" spans="1:28">
      <c r="A125" s="359"/>
      <c r="B125" s="371" t="s">
        <v>654</v>
      </c>
      <c r="C125" s="372"/>
      <c r="D125" s="373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>
        <v>1</v>
      </c>
      <c r="O125" s="374"/>
      <c r="P125" s="374"/>
      <c r="Q125" s="374"/>
      <c r="R125" s="374"/>
      <c r="S125" s="374"/>
      <c r="T125" s="374"/>
      <c r="U125" s="374"/>
      <c r="V125" s="374"/>
      <c r="W125" s="374"/>
      <c r="X125" s="374"/>
      <c r="Y125" s="374"/>
      <c r="Z125" s="374"/>
      <c r="AA125" s="374"/>
      <c r="AB125" s="375">
        <v>1</v>
      </c>
    </row>
    <row r="126" spans="1:28">
      <c r="A126" s="376" t="s">
        <v>655</v>
      </c>
      <c r="B126" s="377"/>
      <c r="C126" s="377"/>
      <c r="D126" s="378"/>
      <c r="E126" s="379"/>
      <c r="F126" s="379"/>
      <c r="G126" s="379">
        <v>1</v>
      </c>
      <c r="H126" s="379"/>
      <c r="I126" s="379">
        <v>1</v>
      </c>
      <c r="J126" s="379"/>
      <c r="K126" s="379">
        <v>1</v>
      </c>
      <c r="L126" s="379"/>
      <c r="M126" s="379"/>
      <c r="N126" s="379">
        <v>2</v>
      </c>
      <c r="O126" s="379">
        <v>1</v>
      </c>
      <c r="P126" s="379"/>
      <c r="Q126" s="379">
        <v>2</v>
      </c>
      <c r="R126" s="379">
        <v>6</v>
      </c>
      <c r="S126" s="379">
        <v>1</v>
      </c>
      <c r="T126" s="379">
        <v>5</v>
      </c>
      <c r="U126" s="379">
        <v>2</v>
      </c>
      <c r="V126" s="379">
        <v>3</v>
      </c>
      <c r="W126" s="379"/>
      <c r="X126" s="379"/>
      <c r="Y126" s="379"/>
      <c r="Z126" s="379"/>
      <c r="AA126" s="379"/>
      <c r="AB126" s="380">
        <v>25</v>
      </c>
    </row>
    <row r="127" spans="1:28">
      <c r="A127" s="355" t="s">
        <v>35</v>
      </c>
      <c r="B127" s="355" t="s">
        <v>304</v>
      </c>
      <c r="C127" s="355" t="s">
        <v>413</v>
      </c>
      <c r="D127" s="356"/>
      <c r="E127" s="357"/>
      <c r="F127" s="357"/>
      <c r="G127" s="357"/>
      <c r="H127" s="357"/>
      <c r="I127" s="357"/>
      <c r="J127" s="357"/>
      <c r="K127" s="357">
        <v>1</v>
      </c>
      <c r="L127" s="357"/>
      <c r="M127" s="357"/>
      <c r="N127" s="357"/>
      <c r="O127" s="357"/>
      <c r="P127" s="357"/>
      <c r="Q127" s="357"/>
      <c r="R127" s="357"/>
      <c r="S127" s="357">
        <v>1</v>
      </c>
      <c r="T127" s="357"/>
      <c r="U127" s="357"/>
      <c r="V127" s="357"/>
      <c r="W127" s="357"/>
      <c r="X127" s="357"/>
      <c r="Y127" s="357"/>
      <c r="Z127" s="357"/>
      <c r="AA127" s="357"/>
      <c r="AB127" s="358">
        <v>2</v>
      </c>
    </row>
    <row r="128" spans="1:28">
      <c r="A128" s="359"/>
      <c r="B128" s="359"/>
      <c r="C128" s="360" t="s">
        <v>404</v>
      </c>
      <c r="D128" s="361"/>
      <c r="E128" s="362"/>
      <c r="F128" s="362"/>
      <c r="G128" s="362"/>
      <c r="H128" s="362"/>
      <c r="I128" s="362"/>
      <c r="J128" s="362">
        <v>1</v>
      </c>
      <c r="K128" s="362"/>
      <c r="L128" s="362">
        <v>1</v>
      </c>
      <c r="M128" s="362">
        <v>1</v>
      </c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  <c r="AA128" s="362"/>
      <c r="AB128" s="363">
        <v>3</v>
      </c>
    </row>
    <row r="129" spans="1:28">
      <c r="A129" s="359"/>
      <c r="B129" s="359"/>
      <c r="C129" s="360" t="s">
        <v>414</v>
      </c>
      <c r="D129" s="361"/>
      <c r="E129" s="362"/>
      <c r="F129" s="362"/>
      <c r="G129" s="362"/>
      <c r="H129" s="362"/>
      <c r="I129" s="362"/>
      <c r="J129" s="362"/>
      <c r="K129" s="362"/>
      <c r="L129" s="362">
        <v>1</v>
      </c>
      <c r="M129" s="362">
        <v>1</v>
      </c>
      <c r="N129" s="362"/>
      <c r="O129" s="362"/>
      <c r="P129" s="362"/>
      <c r="Q129" s="362">
        <v>1</v>
      </c>
      <c r="R129" s="362"/>
      <c r="S129" s="362">
        <v>3</v>
      </c>
      <c r="T129" s="362"/>
      <c r="U129" s="362"/>
      <c r="V129" s="362"/>
      <c r="W129" s="362"/>
      <c r="X129" s="362"/>
      <c r="Y129" s="362"/>
      <c r="Z129" s="362"/>
      <c r="AA129" s="362"/>
      <c r="AB129" s="363">
        <v>6</v>
      </c>
    </row>
    <row r="130" spans="1:28">
      <c r="A130" s="359"/>
      <c r="B130" s="371" t="s">
        <v>656</v>
      </c>
      <c r="C130" s="372"/>
      <c r="D130" s="373"/>
      <c r="E130" s="374"/>
      <c r="F130" s="374"/>
      <c r="G130" s="374"/>
      <c r="H130" s="374"/>
      <c r="I130" s="374"/>
      <c r="J130" s="374">
        <v>1</v>
      </c>
      <c r="K130" s="374">
        <v>1</v>
      </c>
      <c r="L130" s="374">
        <v>2</v>
      </c>
      <c r="M130" s="374">
        <v>2</v>
      </c>
      <c r="N130" s="374"/>
      <c r="O130" s="374"/>
      <c r="P130" s="374"/>
      <c r="Q130" s="374">
        <v>1</v>
      </c>
      <c r="R130" s="374"/>
      <c r="S130" s="374">
        <v>4</v>
      </c>
      <c r="T130" s="374"/>
      <c r="U130" s="374"/>
      <c r="V130" s="374"/>
      <c r="W130" s="374"/>
      <c r="X130" s="374"/>
      <c r="Y130" s="374"/>
      <c r="Z130" s="374"/>
      <c r="AA130" s="374"/>
      <c r="AB130" s="375">
        <v>11</v>
      </c>
    </row>
    <row r="131" spans="1:28">
      <c r="A131" s="359"/>
      <c r="B131" s="355" t="s">
        <v>35</v>
      </c>
      <c r="C131" s="355" t="s">
        <v>430</v>
      </c>
      <c r="D131" s="356"/>
      <c r="E131" s="357"/>
      <c r="F131" s="357"/>
      <c r="G131" s="357"/>
      <c r="H131" s="357"/>
      <c r="I131" s="357"/>
      <c r="J131" s="357"/>
      <c r="K131" s="357"/>
      <c r="L131" s="357"/>
      <c r="M131" s="357">
        <v>1</v>
      </c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  <c r="Y131" s="357"/>
      <c r="Z131" s="357"/>
      <c r="AA131" s="357"/>
      <c r="AB131" s="358">
        <v>1</v>
      </c>
    </row>
    <row r="132" spans="1:28">
      <c r="A132" s="359"/>
      <c r="B132" s="359"/>
      <c r="C132" s="360" t="s">
        <v>396</v>
      </c>
      <c r="D132" s="361"/>
      <c r="E132" s="362">
        <v>1</v>
      </c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62"/>
      <c r="Z132" s="362"/>
      <c r="AA132" s="362"/>
      <c r="AB132" s="363">
        <v>1</v>
      </c>
    </row>
    <row r="133" spans="1:28">
      <c r="A133" s="359"/>
      <c r="B133" s="371" t="s">
        <v>657</v>
      </c>
      <c r="C133" s="372"/>
      <c r="D133" s="373"/>
      <c r="E133" s="374">
        <v>1</v>
      </c>
      <c r="F133" s="374"/>
      <c r="G133" s="374"/>
      <c r="H133" s="374"/>
      <c r="I133" s="374"/>
      <c r="J133" s="374"/>
      <c r="K133" s="374"/>
      <c r="L133" s="374"/>
      <c r="M133" s="374">
        <v>1</v>
      </c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5">
        <v>2</v>
      </c>
    </row>
    <row r="134" spans="1:28">
      <c r="A134" s="376" t="s">
        <v>657</v>
      </c>
      <c r="B134" s="377"/>
      <c r="C134" s="377"/>
      <c r="D134" s="378"/>
      <c r="E134" s="379">
        <v>1</v>
      </c>
      <c r="F134" s="379"/>
      <c r="G134" s="379"/>
      <c r="H134" s="379"/>
      <c r="I134" s="379"/>
      <c r="J134" s="379">
        <v>1</v>
      </c>
      <c r="K134" s="379">
        <v>1</v>
      </c>
      <c r="L134" s="379">
        <v>2</v>
      </c>
      <c r="M134" s="379">
        <v>3</v>
      </c>
      <c r="N134" s="379"/>
      <c r="O134" s="379"/>
      <c r="P134" s="379"/>
      <c r="Q134" s="379">
        <v>1</v>
      </c>
      <c r="R134" s="379"/>
      <c r="S134" s="379">
        <v>4</v>
      </c>
      <c r="T134" s="379"/>
      <c r="U134" s="379"/>
      <c r="V134" s="379"/>
      <c r="W134" s="379"/>
      <c r="X134" s="379"/>
      <c r="Y134" s="379"/>
      <c r="Z134" s="379"/>
      <c r="AA134" s="379"/>
      <c r="AB134" s="380">
        <v>13</v>
      </c>
    </row>
    <row r="135" spans="1:28">
      <c r="A135" s="355" t="s">
        <v>21</v>
      </c>
      <c r="B135" s="355" t="s">
        <v>169</v>
      </c>
      <c r="C135" s="355" t="s">
        <v>467</v>
      </c>
      <c r="D135" s="356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357"/>
      <c r="Q135" s="357"/>
      <c r="R135" s="357"/>
      <c r="S135" s="357"/>
      <c r="T135" s="357">
        <v>1</v>
      </c>
      <c r="U135" s="357"/>
      <c r="V135" s="357"/>
      <c r="W135" s="357">
        <v>1</v>
      </c>
      <c r="X135" s="357"/>
      <c r="Y135" s="357"/>
      <c r="Z135" s="357"/>
      <c r="AA135" s="357"/>
      <c r="AB135" s="358">
        <v>2</v>
      </c>
    </row>
    <row r="136" spans="1:28">
      <c r="A136" s="359"/>
      <c r="B136" s="359"/>
      <c r="C136" s="360" t="s">
        <v>474</v>
      </c>
      <c r="D136" s="361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>
        <v>1</v>
      </c>
      <c r="V136" s="362"/>
      <c r="W136" s="362"/>
      <c r="X136" s="362"/>
      <c r="Y136" s="362"/>
      <c r="Z136" s="362"/>
      <c r="AA136" s="362"/>
      <c r="AB136" s="363">
        <v>1</v>
      </c>
    </row>
    <row r="137" spans="1:28">
      <c r="A137" s="359"/>
      <c r="B137" s="359"/>
      <c r="C137" s="360" t="s">
        <v>398</v>
      </c>
      <c r="D137" s="361">
        <v>1</v>
      </c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/>
      <c r="AB137" s="363">
        <v>1</v>
      </c>
    </row>
    <row r="138" spans="1:28">
      <c r="A138" s="359"/>
      <c r="B138" s="359"/>
      <c r="C138" s="360" t="s">
        <v>376</v>
      </c>
      <c r="D138" s="361"/>
      <c r="E138" s="362"/>
      <c r="F138" s="362"/>
      <c r="G138" s="362"/>
      <c r="H138" s="362">
        <v>1</v>
      </c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/>
      <c r="AB138" s="363">
        <v>1</v>
      </c>
    </row>
    <row r="139" spans="1:28">
      <c r="A139" s="359"/>
      <c r="B139" s="371" t="s">
        <v>658</v>
      </c>
      <c r="C139" s="372"/>
      <c r="D139" s="373">
        <v>1</v>
      </c>
      <c r="E139" s="374"/>
      <c r="F139" s="374"/>
      <c r="G139" s="374"/>
      <c r="H139" s="374">
        <v>1</v>
      </c>
      <c r="I139" s="374"/>
      <c r="J139" s="374"/>
      <c r="K139" s="374"/>
      <c r="L139" s="374"/>
      <c r="M139" s="374"/>
      <c r="N139" s="374"/>
      <c r="O139" s="374"/>
      <c r="P139" s="374"/>
      <c r="Q139" s="374"/>
      <c r="R139" s="374"/>
      <c r="S139" s="374"/>
      <c r="T139" s="374">
        <v>1</v>
      </c>
      <c r="U139" s="374">
        <v>1</v>
      </c>
      <c r="V139" s="374"/>
      <c r="W139" s="374">
        <v>1</v>
      </c>
      <c r="X139" s="374"/>
      <c r="Y139" s="374"/>
      <c r="Z139" s="374"/>
      <c r="AA139" s="374"/>
      <c r="AB139" s="375">
        <v>5</v>
      </c>
    </row>
    <row r="140" spans="1:28">
      <c r="A140" s="359"/>
      <c r="B140" s="355" t="s">
        <v>170</v>
      </c>
      <c r="C140" s="355" t="s">
        <v>471</v>
      </c>
      <c r="D140" s="356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7">
        <v>1</v>
      </c>
      <c r="V140" s="357"/>
      <c r="W140" s="357"/>
      <c r="X140" s="357"/>
      <c r="Y140" s="357"/>
      <c r="Z140" s="357"/>
      <c r="AA140" s="357"/>
      <c r="AB140" s="358">
        <v>1</v>
      </c>
    </row>
    <row r="141" spans="1:28">
      <c r="A141" s="359"/>
      <c r="B141" s="359"/>
      <c r="C141" s="360" t="s">
        <v>435</v>
      </c>
      <c r="D141" s="361"/>
      <c r="E141" s="362"/>
      <c r="F141" s="362">
        <v>1</v>
      </c>
      <c r="G141" s="362"/>
      <c r="H141" s="362"/>
      <c r="I141" s="362"/>
      <c r="J141" s="362"/>
      <c r="K141" s="362"/>
      <c r="L141" s="362"/>
      <c r="M141" s="362">
        <v>1</v>
      </c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/>
      <c r="AB141" s="363">
        <v>2</v>
      </c>
    </row>
    <row r="142" spans="1:28">
      <c r="A142" s="359"/>
      <c r="B142" s="371" t="s">
        <v>611</v>
      </c>
      <c r="C142" s="372"/>
      <c r="D142" s="373"/>
      <c r="E142" s="374"/>
      <c r="F142" s="374">
        <v>1</v>
      </c>
      <c r="G142" s="374"/>
      <c r="H142" s="374"/>
      <c r="I142" s="374"/>
      <c r="J142" s="374"/>
      <c r="K142" s="374"/>
      <c r="L142" s="374"/>
      <c r="M142" s="374">
        <v>1</v>
      </c>
      <c r="N142" s="374"/>
      <c r="O142" s="374"/>
      <c r="P142" s="374"/>
      <c r="Q142" s="374"/>
      <c r="R142" s="374"/>
      <c r="S142" s="374"/>
      <c r="T142" s="374"/>
      <c r="U142" s="374">
        <v>1</v>
      </c>
      <c r="V142" s="374"/>
      <c r="W142" s="374"/>
      <c r="X142" s="374"/>
      <c r="Y142" s="374"/>
      <c r="Z142" s="374"/>
      <c r="AA142" s="374"/>
      <c r="AB142" s="375">
        <v>3</v>
      </c>
    </row>
    <row r="143" spans="1:28">
      <c r="A143" s="359"/>
      <c r="B143" s="355" t="s">
        <v>202</v>
      </c>
      <c r="C143" s="355" t="s">
        <v>480</v>
      </c>
      <c r="D143" s="356"/>
      <c r="E143" s="357"/>
      <c r="F143" s="357"/>
      <c r="G143" s="357"/>
      <c r="H143" s="357"/>
      <c r="I143" s="357"/>
      <c r="J143" s="357"/>
      <c r="K143" s="357"/>
      <c r="L143" s="357"/>
      <c r="M143" s="357"/>
      <c r="N143" s="357"/>
      <c r="O143" s="357"/>
      <c r="P143" s="357"/>
      <c r="Q143" s="357"/>
      <c r="R143" s="357"/>
      <c r="S143" s="357"/>
      <c r="T143" s="357"/>
      <c r="U143" s="357"/>
      <c r="V143" s="357">
        <v>1</v>
      </c>
      <c r="W143" s="357"/>
      <c r="X143" s="357"/>
      <c r="Y143" s="357"/>
      <c r="Z143" s="357"/>
      <c r="AA143" s="357"/>
      <c r="AB143" s="358">
        <v>1</v>
      </c>
    </row>
    <row r="144" spans="1:28">
      <c r="A144" s="359"/>
      <c r="B144" s="359"/>
      <c r="C144" s="360" t="s">
        <v>470</v>
      </c>
      <c r="D144" s="361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>
        <v>1</v>
      </c>
      <c r="U144" s="362"/>
      <c r="V144" s="362"/>
      <c r="W144" s="362"/>
      <c r="X144" s="362"/>
      <c r="Y144" s="362"/>
      <c r="Z144" s="362"/>
      <c r="AA144" s="362"/>
      <c r="AB144" s="363">
        <v>1</v>
      </c>
    </row>
    <row r="145" spans="1:28">
      <c r="A145" s="359"/>
      <c r="B145" s="359"/>
      <c r="C145" s="360" t="s">
        <v>202</v>
      </c>
      <c r="D145" s="361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>
        <v>1</v>
      </c>
      <c r="S145" s="362"/>
      <c r="T145" s="362"/>
      <c r="U145" s="362"/>
      <c r="V145" s="362"/>
      <c r="W145" s="362"/>
      <c r="X145" s="362"/>
      <c r="Y145" s="362"/>
      <c r="Z145" s="362"/>
      <c r="AA145" s="362"/>
      <c r="AB145" s="363">
        <v>1</v>
      </c>
    </row>
    <row r="146" spans="1:28">
      <c r="A146" s="359"/>
      <c r="B146" s="371" t="s">
        <v>659</v>
      </c>
      <c r="C146" s="372"/>
      <c r="D146" s="373"/>
      <c r="E146" s="374"/>
      <c r="F146" s="374"/>
      <c r="G146" s="374"/>
      <c r="H146" s="374"/>
      <c r="I146" s="374"/>
      <c r="J146" s="374"/>
      <c r="K146" s="374"/>
      <c r="L146" s="374"/>
      <c r="M146" s="374"/>
      <c r="N146" s="374"/>
      <c r="O146" s="374"/>
      <c r="P146" s="374"/>
      <c r="Q146" s="374"/>
      <c r="R146" s="374">
        <v>1</v>
      </c>
      <c r="S146" s="374"/>
      <c r="T146" s="374">
        <v>1</v>
      </c>
      <c r="U146" s="374"/>
      <c r="V146" s="374">
        <v>1</v>
      </c>
      <c r="W146" s="374"/>
      <c r="X146" s="374"/>
      <c r="Y146" s="374"/>
      <c r="Z146" s="374"/>
      <c r="AA146" s="374"/>
      <c r="AB146" s="375">
        <v>3</v>
      </c>
    </row>
    <row r="147" spans="1:28">
      <c r="A147" s="359"/>
      <c r="B147" s="355" t="s">
        <v>146</v>
      </c>
      <c r="C147" s="355" t="s">
        <v>453</v>
      </c>
      <c r="D147" s="356"/>
      <c r="E147" s="357"/>
      <c r="F147" s="357"/>
      <c r="G147" s="357"/>
      <c r="H147" s="357"/>
      <c r="I147" s="357"/>
      <c r="J147" s="357"/>
      <c r="K147" s="357"/>
      <c r="L147" s="357"/>
      <c r="M147" s="357"/>
      <c r="N147" s="357"/>
      <c r="O147" s="357"/>
      <c r="P147" s="357">
        <v>1</v>
      </c>
      <c r="Q147" s="357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8">
        <v>1</v>
      </c>
    </row>
    <row r="148" spans="1:28">
      <c r="A148" s="359"/>
      <c r="B148" s="359"/>
      <c r="C148" s="360" t="s">
        <v>157</v>
      </c>
      <c r="D148" s="361"/>
      <c r="E148" s="362"/>
      <c r="F148" s="362"/>
      <c r="G148" s="362"/>
      <c r="H148" s="362"/>
      <c r="I148" s="362"/>
      <c r="J148" s="362"/>
      <c r="K148" s="362">
        <v>1</v>
      </c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3">
        <v>1</v>
      </c>
    </row>
    <row r="149" spans="1:28">
      <c r="A149" s="359"/>
      <c r="B149" s="371" t="s">
        <v>660</v>
      </c>
      <c r="C149" s="372"/>
      <c r="D149" s="373"/>
      <c r="E149" s="374"/>
      <c r="F149" s="374"/>
      <c r="G149" s="374"/>
      <c r="H149" s="374"/>
      <c r="I149" s="374"/>
      <c r="J149" s="374"/>
      <c r="K149" s="374">
        <v>1</v>
      </c>
      <c r="L149" s="374"/>
      <c r="M149" s="374"/>
      <c r="N149" s="374"/>
      <c r="O149" s="374"/>
      <c r="P149" s="374">
        <v>1</v>
      </c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5">
        <v>2</v>
      </c>
    </row>
    <row r="150" spans="1:28">
      <c r="A150" s="359"/>
      <c r="B150" s="355" t="s">
        <v>154</v>
      </c>
      <c r="C150" s="355" t="s">
        <v>661</v>
      </c>
      <c r="D150" s="356"/>
      <c r="E150" s="357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>
        <v>1</v>
      </c>
      <c r="AA150" s="357"/>
      <c r="AB150" s="358">
        <v>1</v>
      </c>
    </row>
    <row r="151" spans="1:28">
      <c r="A151" s="359"/>
      <c r="B151" s="359"/>
      <c r="C151" s="360" t="s">
        <v>352</v>
      </c>
      <c r="D151" s="361"/>
      <c r="E151" s="362"/>
      <c r="F151" s="362">
        <v>1</v>
      </c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3">
        <v>1</v>
      </c>
    </row>
    <row r="152" spans="1:28">
      <c r="A152" s="359"/>
      <c r="B152" s="371" t="s">
        <v>662</v>
      </c>
      <c r="C152" s="372"/>
      <c r="D152" s="373"/>
      <c r="E152" s="374"/>
      <c r="F152" s="374">
        <v>1</v>
      </c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4"/>
      <c r="Y152" s="374"/>
      <c r="Z152" s="374">
        <v>1</v>
      </c>
      <c r="AA152" s="374"/>
      <c r="AB152" s="375">
        <v>2</v>
      </c>
    </row>
    <row r="153" spans="1:28">
      <c r="A153" s="359"/>
      <c r="B153" s="355" t="s">
        <v>198</v>
      </c>
      <c r="C153" s="355" t="s">
        <v>415</v>
      </c>
      <c r="D153" s="356"/>
      <c r="E153" s="357"/>
      <c r="F153" s="357"/>
      <c r="G153" s="357"/>
      <c r="H153" s="357"/>
      <c r="I153" s="357"/>
      <c r="J153" s="357"/>
      <c r="K153" s="357">
        <v>1</v>
      </c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8">
        <v>1</v>
      </c>
    </row>
    <row r="154" spans="1:28">
      <c r="A154" s="359"/>
      <c r="B154" s="371" t="s">
        <v>663</v>
      </c>
      <c r="C154" s="372"/>
      <c r="D154" s="373"/>
      <c r="E154" s="374"/>
      <c r="F154" s="374"/>
      <c r="G154" s="374"/>
      <c r="H154" s="374"/>
      <c r="I154" s="374"/>
      <c r="J154" s="374"/>
      <c r="K154" s="374">
        <v>1</v>
      </c>
      <c r="L154" s="374"/>
      <c r="M154" s="374"/>
      <c r="N154" s="374"/>
      <c r="O154" s="374"/>
      <c r="P154" s="374"/>
      <c r="Q154" s="374"/>
      <c r="R154" s="374"/>
      <c r="S154" s="374"/>
      <c r="T154" s="374"/>
      <c r="U154" s="374"/>
      <c r="V154" s="374"/>
      <c r="W154" s="374"/>
      <c r="X154" s="374"/>
      <c r="Y154" s="374"/>
      <c r="Z154" s="374"/>
      <c r="AA154" s="374"/>
      <c r="AB154" s="375">
        <v>1</v>
      </c>
    </row>
    <row r="155" spans="1:28">
      <c r="A155" s="359"/>
      <c r="B155" s="355" t="s">
        <v>167</v>
      </c>
      <c r="C155" s="355" t="s">
        <v>167</v>
      </c>
      <c r="D155" s="356"/>
      <c r="E155" s="357"/>
      <c r="F155" s="357"/>
      <c r="G155" s="357"/>
      <c r="H155" s="357"/>
      <c r="I155" s="357"/>
      <c r="J155" s="357"/>
      <c r="K155" s="357"/>
      <c r="L155" s="357"/>
      <c r="M155" s="357"/>
      <c r="N155" s="357"/>
      <c r="O155" s="357"/>
      <c r="P155" s="357"/>
      <c r="Q155" s="357"/>
      <c r="R155" s="357"/>
      <c r="S155" s="357"/>
      <c r="T155" s="357">
        <v>1</v>
      </c>
      <c r="U155" s="357"/>
      <c r="V155" s="357"/>
      <c r="W155" s="357"/>
      <c r="X155" s="357"/>
      <c r="Y155" s="357"/>
      <c r="Z155" s="357"/>
      <c r="AA155" s="357"/>
      <c r="AB155" s="358">
        <v>1</v>
      </c>
    </row>
    <row r="156" spans="1:28">
      <c r="A156" s="359"/>
      <c r="B156" s="371" t="s">
        <v>664</v>
      </c>
      <c r="C156" s="372"/>
      <c r="D156" s="373"/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>
        <v>1</v>
      </c>
      <c r="U156" s="374"/>
      <c r="V156" s="374"/>
      <c r="W156" s="374"/>
      <c r="X156" s="374"/>
      <c r="Y156" s="374"/>
      <c r="Z156" s="374"/>
      <c r="AA156" s="374"/>
      <c r="AB156" s="375">
        <v>1</v>
      </c>
    </row>
    <row r="157" spans="1:28">
      <c r="A157" s="359"/>
      <c r="B157" s="355" t="s">
        <v>147</v>
      </c>
      <c r="C157" s="355" t="s">
        <v>341</v>
      </c>
      <c r="D157" s="356"/>
      <c r="E157" s="357"/>
      <c r="F157" s="357"/>
      <c r="G157" s="357">
        <v>1</v>
      </c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8">
        <v>1</v>
      </c>
    </row>
    <row r="158" spans="1:28">
      <c r="A158" s="359"/>
      <c r="B158" s="371" t="s">
        <v>665</v>
      </c>
      <c r="C158" s="372"/>
      <c r="D158" s="373"/>
      <c r="E158" s="374"/>
      <c r="F158" s="374"/>
      <c r="G158" s="374">
        <v>1</v>
      </c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5">
        <v>1</v>
      </c>
    </row>
    <row r="159" spans="1:28">
      <c r="A159" s="376" t="s">
        <v>666</v>
      </c>
      <c r="B159" s="377"/>
      <c r="C159" s="377"/>
      <c r="D159" s="378">
        <v>1</v>
      </c>
      <c r="E159" s="379"/>
      <c r="F159" s="379">
        <v>2</v>
      </c>
      <c r="G159" s="379">
        <v>1</v>
      </c>
      <c r="H159" s="379">
        <v>1</v>
      </c>
      <c r="I159" s="379"/>
      <c r="J159" s="379"/>
      <c r="K159" s="379">
        <v>2</v>
      </c>
      <c r="L159" s="379"/>
      <c r="M159" s="379">
        <v>1</v>
      </c>
      <c r="N159" s="379"/>
      <c r="O159" s="379"/>
      <c r="P159" s="379">
        <v>1</v>
      </c>
      <c r="Q159" s="379"/>
      <c r="R159" s="379">
        <v>1</v>
      </c>
      <c r="S159" s="379"/>
      <c r="T159" s="379">
        <v>3</v>
      </c>
      <c r="U159" s="379">
        <v>2</v>
      </c>
      <c r="V159" s="379">
        <v>1</v>
      </c>
      <c r="W159" s="379">
        <v>1</v>
      </c>
      <c r="X159" s="379"/>
      <c r="Y159" s="379"/>
      <c r="Z159" s="379">
        <v>1</v>
      </c>
      <c r="AA159" s="379"/>
      <c r="AB159" s="380">
        <v>18</v>
      </c>
    </row>
    <row r="160" spans="1:28">
      <c r="A160" s="355" t="s">
        <v>33</v>
      </c>
      <c r="B160" s="355" t="s">
        <v>148</v>
      </c>
      <c r="C160" s="355" t="s">
        <v>415</v>
      </c>
      <c r="D160" s="356"/>
      <c r="E160" s="357"/>
      <c r="F160" s="357"/>
      <c r="G160" s="357"/>
      <c r="H160" s="357"/>
      <c r="I160" s="357"/>
      <c r="J160" s="357"/>
      <c r="K160" s="357"/>
      <c r="L160" s="357"/>
      <c r="M160" s="357"/>
      <c r="N160" s="357"/>
      <c r="O160" s="357">
        <v>1</v>
      </c>
      <c r="P160" s="357"/>
      <c r="Q160" s="357"/>
      <c r="R160" s="357"/>
      <c r="S160" s="357">
        <v>1</v>
      </c>
      <c r="T160" s="357">
        <v>1</v>
      </c>
      <c r="U160" s="357"/>
      <c r="V160" s="357"/>
      <c r="W160" s="357"/>
      <c r="X160" s="357"/>
      <c r="Y160" s="357"/>
      <c r="Z160" s="357"/>
      <c r="AA160" s="357"/>
      <c r="AB160" s="358">
        <v>3</v>
      </c>
    </row>
    <row r="161" spans="1:28">
      <c r="A161" s="359"/>
      <c r="B161" s="359"/>
      <c r="C161" s="360" t="s">
        <v>449</v>
      </c>
      <c r="D161" s="361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>
        <v>2</v>
      </c>
      <c r="P161" s="362">
        <v>1</v>
      </c>
      <c r="Q161" s="362">
        <v>2</v>
      </c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3">
        <v>5</v>
      </c>
    </row>
    <row r="162" spans="1:28">
      <c r="A162" s="359"/>
      <c r="B162" s="359"/>
      <c r="C162" s="360" t="s">
        <v>337</v>
      </c>
      <c r="D162" s="361"/>
      <c r="E162" s="362"/>
      <c r="F162" s="362"/>
      <c r="G162" s="362"/>
      <c r="H162" s="362">
        <v>1</v>
      </c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3">
        <v>1</v>
      </c>
    </row>
    <row r="163" spans="1:28">
      <c r="A163" s="359"/>
      <c r="B163" s="371" t="s">
        <v>617</v>
      </c>
      <c r="C163" s="372"/>
      <c r="D163" s="373"/>
      <c r="E163" s="374"/>
      <c r="F163" s="374"/>
      <c r="G163" s="374"/>
      <c r="H163" s="374">
        <v>1</v>
      </c>
      <c r="I163" s="374"/>
      <c r="J163" s="374"/>
      <c r="K163" s="374"/>
      <c r="L163" s="374"/>
      <c r="M163" s="374"/>
      <c r="N163" s="374"/>
      <c r="O163" s="374">
        <v>3</v>
      </c>
      <c r="P163" s="374">
        <v>1</v>
      </c>
      <c r="Q163" s="374">
        <v>2</v>
      </c>
      <c r="R163" s="374"/>
      <c r="S163" s="374">
        <v>1</v>
      </c>
      <c r="T163" s="374">
        <v>1</v>
      </c>
      <c r="U163" s="374"/>
      <c r="V163" s="374"/>
      <c r="W163" s="374"/>
      <c r="X163" s="374"/>
      <c r="Y163" s="374"/>
      <c r="Z163" s="374"/>
      <c r="AA163" s="374"/>
      <c r="AB163" s="375">
        <v>9</v>
      </c>
    </row>
    <row r="164" spans="1:28">
      <c r="A164" s="376" t="s">
        <v>667</v>
      </c>
      <c r="B164" s="377"/>
      <c r="C164" s="377"/>
      <c r="D164" s="378"/>
      <c r="E164" s="379"/>
      <c r="F164" s="379"/>
      <c r="G164" s="379"/>
      <c r="H164" s="379">
        <v>1</v>
      </c>
      <c r="I164" s="379"/>
      <c r="J164" s="379"/>
      <c r="K164" s="379"/>
      <c r="L164" s="379"/>
      <c r="M164" s="379"/>
      <c r="N164" s="379"/>
      <c r="O164" s="379">
        <v>3</v>
      </c>
      <c r="P164" s="379">
        <v>1</v>
      </c>
      <c r="Q164" s="379">
        <v>2</v>
      </c>
      <c r="R164" s="379"/>
      <c r="S164" s="379">
        <v>1</v>
      </c>
      <c r="T164" s="379">
        <v>1</v>
      </c>
      <c r="U164" s="379"/>
      <c r="V164" s="379"/>
      <c r="W164" s="379"/>
      <c r="X164" s="379"/>
      <c r="Y164" s="379"/>
      <c r="Z164" s="379"/>
      <c r="AA164" s="379"/>
      <c r="AB164" s="380">
        <v>9</v>
      </c>
    </row>
    <row r="165" spans="1:28">
      <c r="A165" s="355" t="s">
        <v>59</v>
      </c>
      <c r="B165" s="355" t="s">
        <v>179</v>
      </c>
      <c r="C165" s="355" t="s">
        <v>436</v>
      </c>
      <c r="D165" s="356"/>
      <c r="E165" s="357"/>
      <c r="F165" s="357"/>
      <c r="G165" s="357"/>
      <c r="H165" s="357"/>
      <c r="I165" s="357"/>
      <c r="J165" s="357"/>
      <c r="K165" s="357"/>
      <c r="L165" s="357"/>
      <c r="M165" s="357"/>
      <c r="N165" s="357">
        <v>1</v>
      </c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8">
        <v>1</v>
      </c>
    </row>
    <row r="166" spans="1:28">
      <c r="A166" s="359"/>
      <c r="B166" s="371" t="s">
        <v>668</v>
      </c>
      <c r="C166" s="372"/>
      <c r="D166" s="373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>
        <v>1</v>
      </c>
      <c r="O166" s="374"/>
      <c r="P166" s="374"/>
      <c r="Q166" s="374"/>
      <c r="R166" s="374"/>
      <c r="S166" s="374"/>
      <c r="T166" s="374"/>
      <c r="U166" s="374"/>
      <c r="V166" s="374"/>
      <c r="W166" s="374"/>
      <c r="X166" s="374"/>
      <c r="Y166" s="374"/>
      <c r="Z166" s="374"/>
      <c r="AA166" s="374"/>
      <c r="AB166" s="375">
        <v>1</v>
      </c>
    </row>
    <row r="167" spans="1:28">
      <c r="A167" s="359"/>
      <c r="B167" s="355" t="s">
        <v>163</v>
      </c>
      <c r="C167" s="355" t="s">
        <v>428</v>
      </c>
      <c r="D167" s="356"/>
      <c r="E167" s="357"/>
      <c r="F167" s="357">
        <v>1</v>
      </c>
      <c r="G167" s="357"/>
      <c r="H167" s="357"/>
      <c r="I167" s="357"/>
      <c r="J167" s="357"/>
      <c r="K167" s="357"/>
      <c r="L167" s="357"/>
      <c r="M167" s="357"/>
      <c r="N167" s="357"/>
      <c r="O167" s="357"/>
      <c r="P167" s="357"/>
      <c r="Q167" s="357"/>
      <c r="R167" s="357"/>
      <c r="S167" s="357"/>
      <c r="T167" s="357"/>
      <c r="U167" s="357"/>
      <c r="V167" s="357"/>
      <c r="W167" s="357"/>
      <c r="X167" s="357"/>
      <c r="Y167" s="357"/>
      <c r="Z167" s="357"/>
      <c r="AA167" s="357"/>
      <c r="AB167" s="358">
        <v>1</v>
      </c>
    </row>
    <row r="168" spans="1:28">
      <c r="A168" s="359"/>
      <c r="B168" s="371" t="s">
        <v>669</v>
      </c>
      <c r="C168" s="372"/>
      <c r="D168" s="373"/>
      <c r="E168" s="374"/>
      <c r="F168" s="374">
        <v>1</v>
      </c>
      <c r="G168" s="374"/>
      <c r="H168" s="374"/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  <c r="Y168" s="374"/>
      <c r="Z168" s="374"/>
      <c r="AA168" s="374"/>
      <c r="AB168" s="375">
        <v>1</v>
      </c>
    </row>
    <row r="169" spans="1:28">
      <c r="A169" s="376" t="s">
        <v>670</v>
      </c>
      <c r="B169" s="377"/>
      <c r="C169" s="377"/>
      <c r="D169" s="378"/>
      <c r="E169" s="379"/>
      <c r="F169" s="379">
        <v>1</v>
      </c>
      <c r="G169" s="379"/>
      <c r="H169" s="379"/>
      <c r="I169" s="379"/>
      <c r="J169" s="379"/>
      <c r="K169" s="379"/>
      <c r="L169" s="379"/>
      <c r="M169" s="379"/>
      <c r="N169" s="379">
        <v>1</v>
      </c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80">
        <v>2</v>
      </c>
    </row>
    <row r="170" spans="1:28">
      <c r="A170" s="355" t="s">
        <v>29</v>
      </c>
      <c r="B170" s="355" t="s">
        <v>180</v>
      </c>
      <c r="C170" s="355" t="s">
        <v>416</v>
      </c>
      <c r="D170" s="356"/>
      <c r="E170" s="357"/>
      <c r="F170" s="357"/>
      <c r="G170" s="357"/>
      <c r="H170" s="357"/>
      <c r="I170" s="357"/>
      <c r="J170" s="357">
        <v>1</v>
      </c>
      <c r="K170" s="357"/>
      <c r="L170" s="357"/>
      <c r="M170" s="357"/>
      <c r="N170" s="357"/>
      <c r="O170" s="357"/>
      <c r="P170" s="357"/>
      <c r="Q170" s="357"/>
      <c r="R170" s="357"/>
      <c r="S170" s="357"/>
      <c r="T170" s="357"/>
      <c r="U170" s="357"/>
      <c r="V170" s="357"/>
      <c r="W170" s="357"/>
      <c r="X170" s="357"/>
      <c r="Y170" s="357"/>
      <c r="Z170" s="357"/>
      <c r="AA170" s="357"/>
      <c r="AB170" s="358">
        <v>1</v>
      </c>
    </row>
    <row r="171" spans="1:28">
      <c r="A171" s="359"/>
      <c r="B171" s="359"/>
      <c r="C171" s="360" t="s">
        <v>377</v>
      </c>
      <c r="D171" s="361"/>
      <c r="E171" s="362"/>
      <c r="F171" s="362"/>
      <c r="G171" s="362"/>
      <c r="H171" s="362"/>
      <c r="I171" s="362"/>
      <c r="J171" s="362">
        <v>1</v>
      </c>
      <c r="K171" s="362"/>
      <c r="L171" s="362">
        <v>1</v>
      </c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  <c r="AB171" s="363">
        <v>2</v>
      </c>
    </row>
    <row r="172" spans="1:28">
      <c r="A172" s="359"/>
      <c r="B172" s="359"/>
      <c r="C172" s="360" t="s">
        <v>343</v>
      </c>
      <c r="D172" s="361"/>
      <c r="E172" s="362"/>
      <c r="F172" s="362"/>
      <c r="G172" s="362"/>
      <c r="H172" s="362"/>
      <c r="I172" s="362">
        <v>1</v>
      </c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  <c r="AB172" s="363">
        <v>1</v>
      </c>
    </row>
    <row r="173" spans="1:28">
      <c r="A173" s="359"/>
      <c r="B173" s="359"/>
      <c r="C173" s="360" t="s">
        <v>417</v>
      </c>
      <c r="D173" s="361"/>
      <c r="E173" s="362"/>
      <c r="F173" s="362"/>
      <c r="G173" s="362"/>
      <c r="H173" s="362">
        <v>1</v>
      </c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  <c r="AB173" s="363">
        <v>1</v>
      </c>
    </row>
    <row r="174" spans="1:28">
      <c r="A174" s="359"/>
      <c r="B174" s="359"/>
      <c r="C174" s="360" t="s">
        <v>397</v>
      </c>
      <c r="D174" s="361"/>
      <c r="E174" s="362">
        <v>1</v>
      </c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>
        <v>1</v>
      </c>
      <c r="S174" s="362">
        <v>2</v>
      </c>
      <c r="T174" s="362"/>
      <c r="U174" s="362"/>
      <c r="V174" s="362"/>
      <c r="W174" s="362"/>
      <c r="X174" s="362"/>
      <c r="Y174" s="362"/>
      <c r="Z174" s="362"/>
      <c r="AA174" s="362"/>
      <c r="AB174" s="363">
        <v>4</v>
      </c>
    </row>
    <row r="175" spans="1:28">
      <c r="A175" s="359"/>
      <c r="B175" s="359"/>
      <c r="C175" s="360" t="s">
        <v>405</v>
      </c>
      <c r="D175" s="361"/>
      <c r="E175" s="362"/>
      <c r="F175" s="362"/>
      <c r="G175" s="362"/>
      <c r="H175" s="362">
        <v>1</v>
      </c>
      <c r="I175" s="362"/>
      <c r="J175" s="362"/>
      <c r="K175" s="362"/>
      <c r="L175" s="362"/>
      <c r="M175" s="362"/>
      <c r="N175" s="362"/>
      <c r="O175" s="362">
        <v>1</v>
      </c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  <c r="AB175" s="363">
        <v>2</v>
      </c>
    </row>
    <row r="176" spans="1:28">
      <c r="A176" s="359"/>
      <c r="B176" s="359"/>
      <c r="C176" s="360" t="s">
        <v>418</v>
      </c>
      <c r="D176" s="361"/>
      <c r="E176" s="362"/>
      <c r="F176" s="362"/>
      <c r="G176" s="362"/>
      <c r="H176" s="362"/>
      <c r="I176" s="362">
        <v>1</v>
      </c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  <c r="Z176" s="362"/>
      <c r="AA176" s="362"/>
      <c r="AB176" s="363">
        <v>1</v>
      </c>
    </row>
    <row r="177" spans="1:28">
      <c r="A177" s="359"/>
      <c r="B177" s="359"/>
      <c r="C177" s="360" t="s">
        <v>437</v>
      </c>
      <c r="D177" s="361"/>
      <c r="E177" s="362"/>
      <c r="F177" s="362"/>
      <c r="G177" s="362"/>
      <c r="H177" s="362"/>
      <c r="I177" s="362"/>
      <c r="J177" s="362"/>
      <c r="K177" s="362"/>
      <c r="L177" s="362"/>
      <c r="M177" s="362"/>
      <c r="N177" s="362">
        <v>1</v>
      </c>
      <c r="O177" s="362"/>
      <c r="P177" s="362"/>
      <c r="Q177" s="362"/>
      <c r="R177" s="362"/>
      <c r="S177" s="362"/>
      <c r="T177" s="362"/>
      <c r="U177" s="362"/>
      <c r="V177" s="362"/>
      <c r="W177" s="362"/>
      <c r="X177" s="362"/>
      <c r="Y177" s="362"/>
      <c r="Z177" s="362"/>
      <c r="AA177" s="362"/>
      <c r="AB177" s="363">
        <v>1</v>
      </c>
    </row>
    <row r="178" spans="1:28">
      <c r="A178" s="359"/>
      <c r="B178" s="359"/>
      <c r="C178" s="360" t="s">
        <v>442</v>
      </c>
      <c r="D178" s="361"/>
      <c r="E178" s="362"/>
      <c r="F178" s="362"/>
      <c r="G178" s="362"/>
      <c r="H178" s="362"/>
      <c r="I178" s="362"/>
      <c r="J178" s="362"/>
      <c r="K178" s="362"/>
      <c r="L178" s="362"/>
      <c r="M178" s="362"/>
      <c r="N178" s="362">
        <v>1</v>
      </c>
      <c r="O178" s="362">
        <v>3</v>
      </c>
      <c r="P178" s="362"/>
      <c r="Q178" s="362"/>
      <c r="R178" s="362"/>
      <c r="S178" s="362"/>
      <c r="T178" s="362"/>
      <c r="U178" s="362"/>
      <c r="V178" s="362"/>
      <c r="W178" s="362"/>
      <c r="X178" s="362"/>
      <c r="Y178" s="362"/>
      <c r="Z178" s="362"/>
      <c r="AA178" s="362"/>
      <c r="AB178" s="363">
        <v>4</v>
      </c>
    </row>
    <row r="179" spans="1:28">
      <c r="A179" s="359"/>
      <c r="B179" s="359"/>
      <c r="C179" s="360" t="s">
        <v>419</v>
      </c>
      <c r="D179" s="361"/>
      <c r="E179" s="362"/>
      <c r="F179" s="362"/>
      <c r="G179" s="362"/>
      <c r="H179" s="362"/>
      <c r="I179" s="362"/>
      <c r="J179" s="362"/>
      <c r="K179" s="362">
        <v>1</v>
      </c>
      <c r="L179" s="362"/>
      <c r="M179" s="362"/>
      <c r="N179" s="362">
        <v>2</v>
      </c>
      <c r="O179" s="362"/>
      <c r="P179" s="362"/>
      <c r="Q179" s="362"/>
      <c r="R179" s="362">
        <v>1</v>
      </c>
      <c r="S179" s="362">
        <v>1</v>
      </c>
      <c r="T179" s="362">
        <v>3</v>
      </c>
      <c r="U179" s="362"/>
      <c r="V179" s="362"/>
      <c r="W179" s="362"/>
      <c r="X179" s="362">
        <v>1</v>
      </c>
      <c r="Y179" s="362"/>
      <c r="Z179" s="362"/>
      <c r="AA179" s="362"/>
      <c r="AB179" s="363">
        <v>9</v>
      </c>
    </row>
    <row r="180" spans="1:28">
      <c r="A180" s="359"/>
      <c r="B180" s="371" t="s">
        <v>671</v>
      </c>
      <c r="C180" s="372"/>
      <c r="D180" s="373"/>
      <c r="E180" s="374">
        <v>1</v>
      </c>
      <c r="F180" s="374"/>
      <c r="G180" s="374"/>
      <c r="H180" s="374">
        <v>2</v>
      </c>
      <c r="I180" s="374">
        <v>2</v>
      </c>
      <c r="J180" s="374">
        <v>2</v>
      </c>
      <c r="K180" s="374">
        <v>1</v>
      </c>
      <c r="L180" s="374">
        <v>1</v>
      </c>
      <c r="M180" s="374"/>
      <c r="N180" s="374">
        <v>4</v>
      </c>
      <c r="O180" s="374">
        <v>4</v>
      </c>
      <c r="P180" s="374"/>
      <c r="Q180" s="374"/>
      <c r="R180" s="374">
        <v>2</v>
      </c>
      <c r="S180" s="374">
        <v>3</v>
      </c>
      <c r="T180" s="374">
        <v>3</v>
      </c>
      <c r="U180" s="374"/>
      <c r="V180" s="374"/>
      <c r="W180" s="374"/>
      <c r="X180" s="374">
        <v>1</v>
      </c>
      <c r="Y180" s="374"/>
      <c r="Z180" s="374"/>
      <c r="AA180" s="374"/>
      <c r="AB180" s="375">
        <v>26</v>
      </c>
    </row>
    <row r="181" spans="1:28">
      <c r="A181" s="359"/>
      <c r="B181" s="355" t="s">
        <v>286</v>
      </c>
      <c r="C181" s="355" t="s">
        <v>491</v>
      </c>
      <c r="D181" s="356"/>
      <c r="E181" s="357"/>
      <c r="F181" s="357"/>
      <c r="G181" s="357"/>
      <c r="H181" s="357"/>
      <c r="I181" s="357"/>
      <c r="J181" s="357"/>
      <c r="K181" s="357"/>
      <c r="L181" s="357"/>
      <c r="M181" s="357"/>
      <c r="N181" s="357"/>
      <c r="O181" s="357"/>
      <c r="P181" s="357"/>
      <c r="Q181" s="357"/>
      <c r="R181" s="357"/>
      <c r="S181" s="357"/>
      <c r="T181" s="357"/>
      <c r="U181" s="357"/>
      <c r="V181" s="357"/>
      <c r="W181" s="357">
        <v>1</v>
      </c>
      <c r="X181" s="357"/>
      <c r="Y181" s="357"/>
      <c r="Z181" s="357"/>
      <c r="AA181" s="357"/>
      <c r="AB181" s="358">
        <v>1</v>
      </c>
    </row>
    <row r="182" spans="1:28">
      <c r="A182" s="359"/>
      <c r="B182" s="359"/>
      <c r="C182" s="360" t="s">
        <v>420</v>
      </c>
      <c r="D182" s="361"/>
      <c r="E182" s="362"/>
      <c r="F182" s="362"/>
      <c r="G182" s="362"/>
      <c r="H182" s="362"/>
      <c r="I182" s="362"/>
      <c r="J182" s="362">
        <v>2</v>
      </c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  <c r="AA182" s="362"/>
      <c r="AB182" s="363">
        <v>2</v>
      </c>
    </row>
    <row r="183" spans="1:28">
      <c r="A183" s="359"/>
      <c r="B183" s="359"/>
      <c r="C183" s="360" t="s">
        <v>421</v>
      </c>
      <c r="D183" s="361"/>
      <c r="E183" s="362"/>
      <c r="F183" s="362"/>
      <c r="G183" s="362"/>
      <c r="H183" s="362"/>
      <c r="I183" s="362"/>
      <c r="J183" s="362"/>
      <c r="K183" s="362"/>
      <c r="L183" s="362">
        <v>1</v>
      </c>
      <c r="M183" s="362"/>
      <c r="N183" s="362"/>
      <c r="O183" s="362">
        <v>2</v>
      </c>
      <c r="P183" s="362">
        <v>3</v>
      </c>
      <c r="Q183" s="362">
        <v>5</v>
      </c>
      <c r="R183" s="362">
        <v>1</v>
      </c>
      <c r="S183" s="362"/>
      <c r="T183" s="362">
        <v>1</v>
      </c>
      <c r="U183" s="362"/>
      <c r="V183" s="362"/>
      <c r="W183" s="362"/>
      <c r="X183" s="362"/>
      <c r="Y183" s="362"/>
      <c r="Z183" s="362"/>
      <c r="AA183" s="362"/>
      <c r="AB183" s="363">
        <v>13</v>
      </c>
    </row>
    <row r="184" spans="1:28">
      <c r="A184" s="359"/>
      <c r="B184" s="359"/>
      <c r="C184" s="360" t="s">
        <v>349</v>
      </c>
      <c r="D184" s="361"/>
      <c r="E184" s="362"/>
      <c r="F184" s="362">
        <v>1</v>
      </c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2"/>
      <c r="Y184" s="362"/>
      <c r="Z184" s="362"/>
      <c r="AA184" s="362"/>
      <c r="AB184" s="363">
        <v>1</v>
      </c>
    </row>
    <row r="185" spans="1:28">
      <c r="A185" s="359"/>
      <c r="B185" s="371" t="s">
        <v>672</v>
      </c>
      <c r="C185" s="372"/>
      <c r="D185" s="373"/>
      <c r="E185" s="374"/>
      <c r="F185" s="374">
        <v>1</v>
      </c>
      <c r="G185" s="374"/>
      <c r="H185" s="374"/>
      <c r="I185" s="374"/>
      <c r="J185" s="374">
        <v>2</v>
      </c>
      <c r="K185" s="374"/>
      <c r="L185" s="374">
        <v>1</v>
      </c>
      <c r="M185" s="374"/>
      <c r="N185" s="374"/>
      <c r="O185" s="374">
        <v>2</v>
      </c>
      <c r="P185" s="374">
        <v>3</v>
      </c>
      <c r="Q185" s="374">
        <v>5</v>
      </c>
      <c r="R185" s="374">
        <v>1</v>
      </c>
      <c r="S185" s="374"/>
      <c r="T185" s="374">
        <v>1</v>
      </c>
      <c r="U185" s="374"/>
      <c r="V185" s="374"/>
      <c r="W185" s="374">
        <v>1</v>
      </c>
      <c r="X185" s="374"/>
      <c r="Y185" s="374"/>
      <c r="Z185" s="374"/>
      <c r="AA185" s="374"/>
      <c r="AB185" s="375">
        <v>17</v>
      </c>
    </row>
    <row r="186" spans="1:28">
      <c r="A186" s="359"/>
      <c r="B186" s="355" t="s">
        <v>168</v>
      </c>
      <c r="C186" s="355" t="s">
        <v>441</v>
      </c>
      <c r="D186" s="356"/>
      <c r="E186" s="357"/>
      <c r="F186" s="357"/>
      <c r="G186" s="357"/>
      <c r="H186" s="357"/>
      <c r="I186" s="357"/>
      <c r="J186" s="357"/>
      <c r="K186" s="357"/>
      <c r="L186" s="357"/>
      <c r="M186" s="357">
        <v>1</v>
      </c>
      <c r="N186" s="357"/>
      <c r="O186" s="357"/>
      <c r="P186" s="357"/>
      <c r="Q186" s="357"/>
      <c r="R186" s="357"/>
      <c r="S186" s="357"/>
      <c r="T186" s="357"/>
      <c r="U186" s="357"/>
      <c r="V186" s="357"/>
      <c r="W186" s="357"/>
      <c r="X186" s="357"/>
      <c r="Y186" s="357"/>
      <c r="Z186" s="357"/>
      <c r="AA186" s="357"/>
      <c r="AB186" s="358">
        <v>1</v>
      </c>
    </row>
    <row r="187" spans="1:28">
      <c r="A187" s="359"/>
      <c r="B187" s="359"/>
      <c r="C187" s="360" t="s">
        <v>481</v>
      </c>
      <c r="D187" s="361"/>
      <c r="E187" s="362"/>
      <c r="F187" s="362"/>
      <c r="G187" s="362"/>
      <c r="H187" s="362"/>
      <c r="I187" s="362"/>
      <c r="J187" s="362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>
        <v>1</v>
      </c>
      <c r="X187" s="362"/>
      <c r="Y187" s="362"/>
      <c r="Z187" s="362"/>
      <c r="AA187" s="362"/>
      <c r="AB187" s="363">
        <v>1</v>
      </c>
    </row>
    <row r="188" spans="1:28">
      <c r="A188" s="359"/>
      <c r="B188" s="359"/>
      <c r="C188" s="360" t="s">
        <v>438</v>
      </c>
      <c r="D188" s="361"/>
      <c r="E188" s="362">
        <v>1</v>
      </c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  <c r="Z188" s="362"/>
      <c r="AA188" s="362"/>
      <c r="AB188" s="363">
        <v>1</v>
      </c>
    </row>
    <row r="189" spans="1:28">
      <c r="A189" s="359"/>
      <c r="B189" s="371" t="s">
        <v>673</v>
      </c>
      <c r="C189" s="372"/>
      <c r="D189" s="373"/>
      <c r="E189" s="374">
        <v>1</v>
      </c>
      <c r="F189" s="374"/>
      <c r="G189" s="374"/>
      <c r="H189" s="374"/>
      <c r="I189" s="374"/>
      <c r="J189" s="374"/>
      <c r="K189" s="374"/>
      <c r="L189" s="374"/>
      <c r="M189" s="374">
        <v>1</v>
      </c>
      <c r="N189" s="374"/>
      <c r="O189" s="374"/>
      <c r="P189" s="374"/>
      <c r="Q189" s="374"/>
      <c r="R189" s="374"/>
      <c r="S189" s="374"/>
      <c r="T189" s="374"/>
      <c r="U189" s="374"/>
      <c r="V189" s="374"/>
      <c r="W189" s="374">
        <v>1</v>
      </c>
      <c r="X189" s="374"/>
      <c r="Y189" s="374"/>
      <c r="Z189" s="374"/>
      <c r="AA189" s="374"/>
      <c r="AB189" s="375">
        <v>3</v>
      </c>
    </row>
    <row r="190" spans="1:28">
      <c r="A190" s="359"/>
      <c r="B190" s="355" t="s">
        <v>284</v>
      </c>
      <c r="C190" s="355" t="s">
        <v>446</v>
      </c>
      <c r="D190" s="356"/>
      <c r="E190" s="357"/>
      <c r="F190" s="357"/>
      <c r="G190" s="357"/>
      <c r="H190" s="357"/>
      <c r="I190" s="357"/>
      <c r="J190" s="357"/>
      <c r="K190" s="357"/>
      <c r="L190" s="357">
        <v>1</v>
      </c>
      <c r="M190" s="357"/>
      <c r="N190" s="357"/>
      <c r="O190" s="357"/>
      <c r="P190" s="357"/>
      <c r="Q190" s="357"/>
      <c r="R190" s="357"/>
      <c r="S190" s="357"/>
      <c r="T190" s="357"/>
      <c r="U190" s="357"/>
      <c r="V190" s="357"/>
      <c r="W190" s="357"/>
      <c r="X190" s="357">
        <v>1</v>
      </c>
      <c r="Y190" s="357"/>
      <c r="Z190" s="357"/>
      <c r="AA190" s="357"/>
      <c r="AB190" s="358">
        <v>2</v>
      </c>
    </row>
    <row r="191" spans="1:28">
      <c r="A191" s="359"/>
      <c r="B191" s="359"/>
      <c r="C191" s="360" t="s">
        <v>422</v>
      </c>
      <c r="D191" s="361"/>
      <c r="E191" s="362"/>
      <c r="F191" s="362"/>
      <c r="G191" s="362"/>
      <c r="H191" s="362">
        <v>1</v>
      </c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362"/>
      <c r="W191" s="362"/>
      <c r="X191" s="362"/>
      <c r="Y191" s="362"/>
      <c r="Z191" s="362"/>
      <c r="AA191" s="362"/>
      <c r="AB191" s="363">
        <v>1</v>
      </c>
    </row>
    <row r="192" spans="1:28">
      <c r="A192" s="359"/>
      <c r="B192" s="371" t="s">
        <v>674</v>
      </c>
      <c r="C192" s="372"/>
      <c r="D192" s="373"/>
      <c r="E192" s="374"/>
      <c r="F192" s="374"/>
      <c r="G192" s="374"/>
      <c r="H192" s="374">
        <v>1</v>
      </c>
      <c r="I192" s="374"/>
      <c r="J192" s="374"/>
      <c r="K192" s="374"/>
      <c r="L192" s="374">
        <v>1</v>
      </c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>
        <v>1</v>
      </c>
      <c r="Y192" s="374"/>
      <c r="Z192" s="374"/>
      <c r="AA192" s="374"/>
      <c r="AB192" s="375">
        <v>3</v>
      </c>
    </row>
    <row r="193" spans="1:28">
      <c r="A193" s="359"/>
      <c r="B193" s="355" t="s">
        <v>288</v>
      </c>
      <c r="C193" s="355" t="s">
        <v>392</v>
      </c>
      <c r="D193" s="356"/>
      <c r="E193" s="357"/>
      <c r="F193" s="357">
        <v>2</v>
      </c>
      <c r="G193" s="357"/>
      <c r="H193" s="357"/>
      <c r="I193" s="357"/>
      <c r="J193" s="357"/>
      <c r="K193" s="357"/>
      <c r="L193" s="357"/>
      <c r="M193" s="357"/>
      <c r="N193" s="357"/>
      <c r="O193" s="357"/>
      <c r="P193" s="357"/>
      <c r="Q193" s="357"/>
      <c r="R193" s="357"/>
      <c r="S193" s="357"/>
      <c r="T193" s="357"/>
      <c r="U193" s="357"/>
      <c r="V193" s="357"/>
      <c r="W193" s="357"/>
      <c r="X193" s="357"/>
      <c r="Y193" s="357"/>
      <c r="Z193" s="357"/>
      <c r="AA193" s="357"/>
      <c r="AB193" s="358">
        <v>2</v>
      </c>
    </row>
    <row r="194" spans="1:28">
      <c r="A194" s="359"/>
      <c r="B194" s="371" t="s">
        <v>675</v>
      </c>
      <c r="C194" s="372"/>
      <c r="D194" s="373"/>
      <c r="E194" s="374"/>
      <c r="F194" s="374">
        <v>2</v>
      </c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4"/>
      <c r="Y194" s="374"/>
      <c r="Z194" s="374"/>
      <c r="AA194" s="374"/>
      <c r="AB194" s="375">
        <v>2</v>
      </c>
    </row>
    <row r="195" spans="1:28">
      <c r="A195" s="359"/>
      <c r="B195" s="355" t="s">
        <v>283</v>
      </c>
      <c r="C195" s="355" t="s">
        <v>423</v>
      </c>
      <c r="D195" s="356"/>
      <c r="E195" s="357"/>
      <c r="F195" s="357"/>
      <c r="G195" s="357"/>
      <c r="H195" s="357"/>
      <c r="I195" s="357"/>
      <c r="J195" s="357">
        <v>1</v>
      </c>
      <c r="K195" s="357"/>
      <c r="L195" s="357"/>
      <c r="M195" s="357"/>
      <c r="N195" s="357"/>
      <c r="O195" s="357"/>
      <c r="P195" s="357">
        <v>1</v>
      </c>
      <c r="Q195" s="357"/>
      <c r="R195" s="357"/>
      <c r="S195" s="357"/>
      <c r="T195" s="357"/>
      <c r="U195" s="357"/>
      <c r="V195" s="357"/>
      <c r="W195" s="357"/>
      <c r="X195" s="357"/>
      <c r="Y195" s="357"/>
      <c r="Z195" s="357"/>
      <c r="AA195" s="357"/>
      <c r="AB195" s="358">
        <v>2</v>
      </c>
    </row>
    <row r="196" spans="1:28">
      <c r="A196" s="359"/>
      <c r="B196" s="371" t="s">
        <v>676</v>
      </c>
      <c r="C196" s="372"/>
      <c r="D196" s="373"/>
      <c r="E196" s="374"/>
      <c r="F196" s="374"/>
      <c r="G196" s="374"/>
      <c r="H196" s="374"/>
      <c r="I196" s="374"/>
      <c r="J196" s="374">
        <v>1</v>
      </c>
      <c r="K196" s="374"/>
      <c r="L196" s="374"/>
      <c r="M196" s="374"/>
      <c r="N196" s="374"/>
      <c r="O196" s="374"/>
      <c r="P196" s="374">
        <v>1</v>
      </c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5">
        <v>2</v>
      </c>
    </row>
    <row r="197" spans="1:28">
      <c r="A197" s="359"/>
      <c r="B197" s="355" t="s">
        <v>290</v>
      </c>
      <c r="C197" s="355" t="s">
        <v>455</v>
      </c>
      <c r="D197" s="356"/>
      <c r="E197" s="357"/>
      <c r="F197" s="357"/>
      <c r="G197" s="357"/>
      <c r="H197" s="357"/>
      <c r="I197" s="357"/>
      <c r="J197" s="357"/>
      <c r="K197" s="357"/>
      <c r="L197" s="357"/>
      <c r="M197" s="357"/>
      <c r="N197" s="357"/>
      <c r="O197" s="357"/>
      <c r="P197" s="357">
        <v>1</v>
      </c>
      <c r="Q197" s="357"/>
      <c r="R197" s="357"/>
      <c r="S197" s="357"/>
      <c r="T197" s="357"/>
      <c r="U197" s="357"/>
      <c r="V197" s="357"/>
      <c r="W197" s="357"/>
      <c r="X197" s="357"/>
      <c r="Y197" s="357"/>
      <c r="Z197" s="357"/>
      <c r="AA197" s="357"/>
      <c r="AB197" s="358">
        <v>1</v>
      </c>
    </row>
    <row r="198" spans="1:28">
      <c r="A198" s="359"/>
      <c r="B198" s="359"/>
      <c r="C198" s="360" t="s">
        <v>190</v>
      </c>
      <c r="D198" s="361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>
        <v>1</v>
      </c>
      <c r="T198" s="362"/>
      <c r="U198" s="362"/>
      <c r="V198" s="362"/>
      <c r="W198" s="362"/>
      <c r="X198" s="362"/>
      <c r="Y198" s="362"/>
      <c r="Z198" s="362"/>
      <c r="AA198" s="362"/>
      <c r="AB198" s="363">
        <v>1</v>
      </c>
    </row>
    <row r="199" spans="1:28">
      <c r="A199" s="359"/>
      <c r="B199" s="371" t="s">
        <v>677</v>
      </c>
      <c r="C199" s="372"/>
      <c r="D199" s="373"/>
      <c r="E199" s="374"/>
      <c r="F199" s="374"/>
      <c r="G199" s="374"/>
      <c r="H199" s="374"/>
      <c r="I199" s="374"/>
      <c r="J199" s="374"/>
      <c r="K199" s="374"/>
      <c r="L199" s="374"/>
      <c r="M199" s="374"/>
      <c r="N199" s="374"/>
      <c r="O199" s="374"/>
      <c r="P199" s="374">
        <v>1</v>
      </c>
      <c r="Q199" s="374"/>
      <c r="R199" s="374"/>
      <c r="S199" s="374">
        <v>1</v>
      </c>
      <c r="T199" s="374"/>
      <c r="U199" s="374"/>
      <c r="V199" s="374"/>
      <c r="W199" s="374"/>
      <c r="X199" s="374"/>
      <c r="Y199" s="374"/>
      <c r="Z199" s="374"/>
      <c r="AA199" s="374"/>
      <c r="AB199" s="375">
        <v>2</v>
      </c>
    </row>
    <row r="200" spans="1:28">
      <c r="A200" s="359"/>
      <c r="B200" s="355" t="s">
        <v>289</v>
      </c>
      <c r="C200" s="355" t="s">
        <v>454</v>
      </c>
      <c r="D200" s="356"/>
      <c r="E200" s="357"/>
      <c r="F200" s="357"/>
      <c r="G200" s="357"/>
      <c r="H200" s="357"/>
      <c r="I200" s="357"/>
      <c r="J200" s="357"/>
      <c r="K200" s="357"/>
      <c r="L200" s="357"/>
      <c r="M200" s="357"/>
      <c r="N200" s="357"/>
      <c r="O200" s="357"/>
      <c r="P200" s="357">
        <v>1</v>
      </c>
      <c r="Q200" s="35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8">
        <v>1</v>
      </c>
    </row>
    <row r="201" spans="1:28">
      <c r="A201" s="359"/>
      <c r="B201" s="359"/>
      <c r="C201" s="360" t="s">
        <v>170</v>
      </c>
      <c r="D201" s="361"/>
      <c r="E201" s="362"/>
      <c r="F201" s="36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2"/>
      <c r="W201" s="362"/>
      <c r="X201" s="362"/>
      <c r="Y201" s="362"/>
      <c r="Z201" s="362">
        <v>1</v>
      </c>
      <c r="AA201" s="362"/>
      <c r="AB201" s="363">
        <v>1</v>
      </c>
    </row>
    <row r="202" spans="1:28">
      <c r="A202" s="359"/>
      <c r="B202" s="371" t="s">
        <v>678</v>
      </c>
      <c r="C202" s="372"/>
      <c r="D202" s="373"/>
      <c r="E202" s="374"/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>
        <v>1</v>
      </c>
      <c r="Q202" s="374"/>
      <c r="R202" s="374"/>
      <c r="S202" s="374"/>
      <c r="T202" s="374"/>
      <c r="U202" s="374"/>
      <c r="V202" s="374"/>
      <c r="W202" s="374"/>
      <c r="X202" s="374"/>
      <c r="Y202" s="374"/>
      <c r="Z202" s="374">
        <v>1</v>
      </c>
      <c r="AA202" s="374"/>
      <c r="AB202" s="375">
        <v>2</v>
      </c>
    </row>
    <row r="203" spans="1:28">
      <c r="A203" s="359"/>
      <c r="B203" s="355" t="s">
        <v>292</v>
      </c>
      <c r="C203" s="355" t="s">
        <v>432</v>
      </c>
      <c r="D203" s="356"/>
      <c r="E203" s="357"/>
      <c r="F203" s="357"/>
      <c r="G203" s="357">
        <v>1</v>
      </c>
      <c r="H203" s="357"/>
      <c r="I203" s="357"/>
      <c r="J203" s="357"/>
      <c r="K203" s="357"/>
      <c r="L203" s="357"/>
      <c r="M203" s="357"/>
      <c r="N203" s="357"/>
      <c r="O203" s="357"/>
      <c r="P203" s="357"/>
      <c r="Q203" s="357"/>
      <c r="R203" s="357"/>
      <c r="S203" s="357"/>
      <c r="T203" s="357"/>
      <c r="U203" s="357"/>
      <c r="V203" s="357"/>
      <c r="W203" s="357"/>
      <c r="X203" s="357"/>
      <c r="Y203" s="357"/>
      <c r="Z203" s="357"/>
      <c r="AA203" s="357"/>
      <c r="AB203" s="358">
        <v>1</v>
      </c>
    </row>
    <row r="204" spans="1:28">
      <c r="A204" s="359"/>
      <c r="B204" s="371" t="s">
        <v>679</v>
      </c>
      <c r="C204" s="372"/>
      <c r="D204" s="373"/>
      <c r="E204" s="374"/>
      <c r="F204" s="374"/>
      <c r="G204" s="374">
        <v>1</v>
      </c>
      <c r="H204" s="374"/>
      <c r="I204" s="374"/>
      <c r="J204" s="374"/>
      <c r="K204" s="374"/>
      <c r="L204" s="374"/>
      <c r="M204" s="374"/>
      <c r="N204" s="374"/>
      <c r="O204" s="374"/>
      <c r="P204" s="374"/>
      <c r="Q204" s="374"/>
      <c r="R204" s="374"/>
      <c r="S204" s="374"/>
      <c r="T204" s="374"/>
      <c r="U204" s="374"/>
      <c r="V204" s="374"/>
      <c r="W204" s="374"/>
      <c r="X204" s="374"/>
      <c r="Y204" s="374"/>
      <c r="Z204" s="374"/>
      <c r="AA204" s="374"/>
      <c r="AB204" s="375">
        <v>1</v>
      </c>
    </row>
    <row r="205" spans="1:28">
      <c r="A205" s="359"/>
      <c r="B205" s="355" t="s">
        <v>287</v>
      </c>
      <c r="C205" s="355" t="s">
        <v>472</v>
      </c>
      <c r="D205" s="356"/>
      <c r="E205" s="357"/>
      <c r="F205" s="357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7"/>
      <c r="R205" s="357"/>
      <c r="S205" s="357"/>
      <c r="T205" s="357">
        <v>1</v>
      </c>
      <c r="U205" s="357"/>
      <c r="V205" s="357"/>
      <c r="W205" s="357"/>
      <c r="X205" s="357"/>
      <c r="Y205" s="357"/>
      <c r="Z205" s="357"/>
      <c r="AA205" s="357"/>
      <c r="AB205" s="358">
        <v>1</v>
      </c>
    </row>
    <row r="206" spans="1:28">
      <c r="A206" s="359"/>
      <c r="B206" s="371" t="s">
        <v>680</v>
      </c>
      <c r="C206" s="372"/>
      <c r="D206" s="373"/>
      <c r="E206" s="374"/>
      <c r="F206" s="374"/>
      <c r="G206" s="374"/>
      <c r="H206" s="374"/>
      <c r="I206" s="374"/>
      <c r="J206" s="374"/>
      <c r="K206" s="374"/>
      <c r="L206" s="374"/>
      <c r="M206" s="374"/>
      <c r="N206" s="374"/>
      <c r="O206" s="374"/>
      <c r="P206" s="374"/>
      <c r="Q206" s="374"/>
      <c r="R206" s="374"/>
      <c r="S206" s="374"/>
      <c r="T206" s="374">
        <v>1</v>
      </c>
      <c r="U206" s="374"/>
      <c r="V206" s="374"/>
      <c r="W206" s="374"/>
      <c r="X206" s="374"/>
      <c r="Y206" s="374"/>
      <c r="Z206" s="374"/>
      <c r="AA206" s="374"/>
      <c r="AB206" s="375">
        <v>1</v>
      </c>
    </row>
    <row r="207" spans="1:28">
      <c r="A207" s="359"/>
      <c r="B207" s="355" t="s">
        <v>162</v>
      </c>
      <c r="C207" s="355" t="s">
        <v>401</v>
      </c>
      <c r="D207" s="356"/>
      <c r="E207" s="357"/>
      <c r="F207" s="357"/>
      <c r="G207" s="357">
        <v>1</v>
      </c>
      <c r="H207" s="357"/>
      <c r="I207" s="357"/>
      <c r="J207" s="357"/>
      <c r="K207" s="357"/>
      <c r="L207" s="357"/>
      <c r="M207" s="357"/>
      <c r="N207" s="357"/>
      <c r="O207" s="357"/>
      <c r="P207" s="357"/>
      <c r="Q207" s="357"/>
      <c r="R207" s="357"/>
      <c r="S207" s="357"/>
      <c r="T207" s="357"/>
      <c r="U207" s="357"/>
      <c r="V207" s="357"/>
      <c r="W207" s="357"/>
      <c r="X207" s="357"/>
      <c r="Y207" s="357"/>
      <c r="Z207" s="357"/>
      <c r="AA207" s="357"/>
      <c r="AB207" s="358">
        <v>1</v>
      </c>
    </row>
    <row r="208" spans="1:28">
      <c r="A208" s="359"/>
      <c r="B208" s="371" t="s">
        <v>681</v>
      </c>
      <c r="C208" s="372"/>
      <c r="D208" s="373"/>
      <c r="E208" s="374"/>
      <c r="F208" s="374"/>
      <c r="G208" s="374">
        <v>1</v>
      </c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4"/>
      <c r="T208" s="374"/>
      <c r="U208" s="374"/>
      <c r="V208" s="374"/>
      <c r="W208" s="374"/>
      <c r="X208" s="374"/>
      <c r="Y208" s="374"/>
      <c r="Z208" s="374"/>
      <c r="AA208" s="374"/>
      <c r="AB208" s="375">
        <v>1</v>
      </c>
    </row>
    <row r="209" spans="1:28">
      <c r="A209" s="359"/>
      <c r="B209" s="355" t="s">
        <v>223</v>
      </c>
      <c r="C209" s="355" t="s">
        <v>682</v>
      </c>
      <c r="D209" s="356"/>
      <c r="E209" s="357"/>
      <c r="F209" s="35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>
        <v>1</v>
      </c>
      <c r="Y209" s="357"/>
      <c r="Z209" s="357"/>
      <c r="AA209" s="357"/>
      <c r="AB209" s="358">
        <v>1</v>
      </c>
    </row>
    <row r="210" spans="1:28">
      <c r="A210" s="359"/>
      <c r="B210" s="371" t="s">
        <v>614</v>
      </c>
      <c r="C210" s="372"/>
      <c r="D210" s="373"/>
      <c r="E210" s="374"/>
      <c r="F210" s="374"/>
      <c r="G210" s="374"/>
      <c r="H210" s="374"/>
      <c r="I210" s="374"/>
      <c r="J210" s="374"/>
      <c r="K210" s="374"/>
      <c r="L210" s="374"/>
      <c r="M210" s="374"/>
      <c r="N210" s="374"/>
      <c r="O210" s="374"/>
      <c r="P210" s="374"/>
      <c r="Q210" s="374"/>
      <c r="R210" s="374"/>
      <c r="S210" s="374"/>
      <c r="T210" s="374"/>
      <c r="U210" s="374"/>
      <c r="V210" s="374"/>
      <c r="W210" s="374"/>
      <c r="X210" s="374">
        <v>1</v>
      </c>
      <c r="Y210" s="374"/>
      <c r="Z210" s="374"/>
      <c r="AA210" s="374"/>
      <c r="AB210" s="375">
        <v>1</v>
      </c>
    </row>
    <row r="211" spans="1:28">
      <c r="A211" s="376" t="s">
        <v>683</v>
      </c>
      <c r="B211" s="377"/>
      <c r="C211" s="377"/>
      <c r="D211" s="378"/>
      <c r="E211" s="379">
        <v>2</v>
      </c>
      <c r="F211" s="379">
        <v>3</v>
      </c>
      <c r="G211" s="379">
        <v>2</v>
      </c>
      <c r="H211" s="379">
        <v>3</v>
      </c>
      <c r="I211" s="379">
        <v>2</v>
      </c>
      <c r="J211" s="379">
        <v>5</v>
      </c>
      <c r="K211" s="379">
        <v>1</v>
      </c>
      <c r="L211" s="379">
        <v>3</v>
      </c>
      <c r="M211" s="379">
        <v>1</v>
      </c>
      <c r="N211" s="379">
        <v>4</v>
      </c>
      <c r="O211" s="379">
        <v>6</v>
      </c>
      <c r="P211" s="379">
        <v>6</v>
      </c>
      <c r="Q211" s="379">
        <v>5</v>
      </c>
      <c r="R211" s="379">
        <v>3</v>
      </c>
      <c r="S211" s="379">
        <v>4</v>
      </c>
      <c r="T211" s="379">
        <v>5</v>
      </c>
      <c r="U211" s="379"/>
      <c r="V211" s="379"/>
      <c r="W211" s="379">
        <v>2</v>
      </c>
      <c r="X211" s="379">
        <v>3</v>
      </c>
      <c r="Y211" s="379"/>
      <c r="Z211" s="379">
        <v>1</v>
      </c>
      <c r="AA211" s="379"/>
      <c r="AB211" s="380">
        <v>61</v>
      </c>
    </row>
    <row r="212" spans="1:28">
      <c r="A212" s="355" t="s">
        <v>28</v>
      </c>
      <c r="B212" s="355" t="s">
        <v>151</v>
      </c>
      <c r="C212" s="355" t="s">
        <v>394</v>
      </c>
      <c r="D212" s="356"/>
      <c r="E212" s="357"/>
      <c r="F212" s="357"/>
      <c r="G212" s="357"/>
      <c r="H212" s="357"/>
      <c r="I212" s="357">
        <v>1</v>
      </c>
      <c r="J212" s="357"/>
      <c r="K212" s="357"/>
      <c r="L212" s="357">
        <v>1</v>
      </c>
      <c r="M212" s="357"/>
      <c r="N212" s="357">
        <v>2</v>
      </c>
      <c r="O212" s="357"/>
      <c r="P212" s="357"/>
      <c r="Q212" s="357"/>
      <c r="R212" s="357"/>
      <c r="S212" s="357"/>
      <c r="T212" s="357"/>
      <c r="U212" s="357"/>
      <c r="V212" s="357"/>
      <c r="W212" s="357"/>
      <c r="X212" s="357"/>
      <c r="Y212" s="357"/>
      <c r="Z212" s="357"/>
      <c r="AA212" s="357"/>
      <c r="AB212" s="358">
        <v>4</v>
      </c>
    </row>
    <row r="213" spans="1:28">
      <c r="A213" s="359"/>
      <c r="B213" s="371" t="s">
        <v>684</v>
      </c>
      <c r="C213" s="372"/>
      <c r="D213" s="373"/>
      <c r="E213" s="374"/>
      <c r="F213" s="374"/>
      <c r="G213" s="374"/>
      <c r="H213" s="374"/>
      <c r="I213" s="374">
        <v>1</v>
      </c>
      <c r="J213" s="374"/>
      <c r="K213" s="374"/>
      <c r="L213" s="374">
        <v>1</v>
      </c>
      <c r="M213" s="374"/>
      <c r="N213" s="374">
        <v>2</v>
      </c>
      <c r="O213" s="374"/>
      <c r="P213" s="374"/>
      <c r="Q213" s="374"/>
      <c r="R213" s="374"/>
      <c r="S213" s="374"/>
      <c r="T213" s="374"/>
      <c r="U213" s="374"/>
      <c r="V213" s="374"/>
      <c r="W213" s="374"/>
      <c r="X213" s="374"/>
      <c r="Y213" s="374"/>
      <c r="Z213" s="374"/>
      <c r="AA213" s="374"/>
      <c r="AB213" s="375">
        <v>4</v>
      </c>
    </row>
    <row r="214" spans="1:28">
      <c r="A214" s="359"/>
      <c r="B214" s="355" t="s">
        <v>275</v>
      </c>
      <c r="C214" s="355" t="s">
        <v>685</v>
      </c>
      <c r="D214" s="356"/>
      <c r="E214" s="357"/>
      <c r="F214" s="357"/>
      <c r="G214" s="357"/>
      <c r="H214" s="357"/>
      <c r="I214" s="357"/>
      <c r="J214" s="357"/>
      <c r="K214" s="357"/>
      <c r="L214" s="357"/>
      <c r="M214" s="357"/>
      <c r="N214" s="357"/>
      <c r="O214" s="357"/>
      <c r="P214" s="357"/>
      <c r="Q214" s="357"/>
      <c r="R214" s="357"/>
      <c r="S214" s="357"/>
      <c r="T214" s="357"/>
      <c r="U214" s="357"/>
      <c r="V214" s="357"/>
      <c r="W214" s="357"/>
      <c r="X214" s="357"/>
      <c r="Y214" s="357"/>
      <c r="Z214" s="357"/>
      <c r="AA214" s="357">
        <v>1</v>
      </c>
      <c r="AB214" s="358">
        <v>1</v>
      </c>
    </row>
    <row r="215" spans="1:28">
      <c r="A215" s="359"/>
      <c r="B215" s="371" t="s">
        <v>686</v>
      </c>
      <c r="C215" s="372"/>
      <c r="D215" s="373"/>
      <c r="E215" s="374"/>
      <c r="F215" s="374"/>
      <c r="G215" s="374"/>
      <c r="H215" s="374"/>
      <c r="I215" s="374"/>
      <c r="J215" s="374"/>
      <c r="K215" s="374"/>
      <c r="L215" s="374"/>
      <c r="M215" s="374"/>
      <c r="N215" s="374"/>
      <c r="O215" s="374"/>
      <c r="P215" s="374"/>
      <c r="Q215" s="374"/>
      <c r="R215" s="374"/>
      <c r="S215" s="374"/>
      <c r="T215" s="374"/>
      <c r="U215" s="374"/>
      <c r="V215" s="374"/>
      <c r="W215" s="374"/>
      <c r="X215" s="374"/>
      <c r="Y215" s="374"/>
      <c r="Z215" s="374"/>
      <c r="AA215" s="374">
        <v>1</v>
      </c>
      <c r="AB215" s="375">
        <v>1</v>
      </c>
    </row>
    <row r="216" spans="1:28">
      <c r="A216" s="359"/>
      <c r="B216" s="355" t="s">
        <v>273</v>
      </c>
      <c r="C216" s="355" t="s">
        <v>687</v>
      </c>
      <c r="D216" s="356"/>
      <c r="E216" s="357"/>
      <c r="F216" s="357"/>
      <c r="G216" s="357"/>
      <c r="H216" s="357"/>
      <c r="I216" s="357"/>
      <c r="J216" s="357"/>
      <c r="K216" s="357"/>
      <c r="L216" s="357"/>
      <c r="M216" s="357"/>
      <c r="N216" s="357"/>
      <c r="O216" s="357"/>
      <c r="P216" s="357"/>
      <c r="Q216" s="357"/>
      <c r="R216" s="357"/>
      <c r="S216" s="357"/>
      <c r="T216" s="357"/>
      <c r="U216" s="357"/>
      <c r="V216" s="357"/>
      <c r="W216" s="357"/>
      <c r="X216" s="357"/>
      <c r="Y216" s="357"/>
      <c r="Z216" s="357"/>
      <c r="AA216" s="357">
        <v>1</v>
      </c>
      <c r="AB216" s="358">
        <v>1</v>
      </c>
    </row>
    <row r="217" spans="1:28">
      <c r="A217" s="359"/>
      <c r="B217" s="371" t="s">
        <v>688</v>
      </c>
      <c r="C217" s="372"/>
      <c r="D217" s="373"/>
      <c r="E217" s="374"/>
      <c r="F217" s="374"/>
      <c r="G217" s="374"/>
      <c r="H217" s="374"/>
      <c r="I217" s="374"/>
      <c r="J217" s="374"/>
      <c r="K217" s="374"/>
      <c r="L217" s="374"/>
      <c r="M217" s="374"/>
      <c r="N217" s="374"/>
      <c r="O217" s="374"/>
      <c r="P217" s="374"/>
      <c r="Q217" s="374"/>
      <c r="R217" s="374"/>
      <c r="S217" s="374"/>
      <c r="T217" s="374"/>
      <c r="U217" s="374"/>
      <c r="V217" s="374"/>
      <c r="W217" s="374"/>
      <c r="X217" s="374"/>
      <c r="Y217" s="374"/>
      <c r="Z217" s="374"/>
      <c r="AA217" s="374">
        <v>1</v>
      </c>
      <c r="AB217" s="375">
        <v>1</v>
      </c>
    </row>
    <row r="218" spans="1:28">
      <c r="A218" s="359"/>
      <c r="B218" s="355" t="s">
        <v>272</v>
      </c>
      <c r="C218" s="355" t="s">
        <v>477</v>
      </c>
      <c r="D218" s="356"/>
      <c r="E218" s="357"/>
      <c r="F218" s="357"/>
      <c r="G218" s="357"/>
      <c r="H218" s="357"/>
      <c r="I218" s="357"/>
      <c r="J218" s="357"/>
      <c r="K218" s="357"/>
      <c r="L218" s="357"/>
      <c r="M218" s="357"/>
      <c r="N218" s="357"/>
      <c r="O218" s="357"/>
      <c r="P218" s="357"/>
      <c r="Q218" s="357"/>
      <c r="R218" s="357"/>
      <c r="S218" s="357"/>
      <c r="T218" s="357"/>
      <c r="U218" s="357"/>
      <c r="V218" s="357"/>
      <c r="W218" s="357">
        <v>1</v>
      </c>
      <c r="X218" s="357"/>
      <c r="Y218" s="357"/>
      <c r="Z218" s="357"/>
      <c r="AA218" s="357"/>
      <c r="AB218" s="358">
        <v>1</v>
      </c>
    </row>
    <row r="219" spans="1:28">
      <c r="A219" s="359"/>
      <c r="B219" s="371" t="s">
        <v>689</v>
      </c>
      <c r="C219" s="372"/>
      <c r="D219" s="373"/>
      <c r="E219" s="374"/>
      <c r="F219" s="374"/>
      <c r="G219" s="374"/>
      <c r="H219" s="374"/>
      <c r="I219" s="374"/>
      <c r="J219" s="374"/>
      <c r="K219" s="374"/>
      <c r="L219" s="374"/>
      <c r="M219" s="374"/>
      <c r="N219" s="374"/>
      <c r="O219" s="374"/>
      <c r="P219" s="374"/>
      <c r="Q219" s="374"/>
      <c r="R219" s="374"/>
      <c r="S219" s="374"/>
      <c r="T219" s="374"/>
      <c r="U219" s="374"/>
      <c r="V219" s="374"/>
      <c r="W219" s="374">
        <v>1</v>
      </c>
      <c r="X219" s="374"/>
      <c r="Y219" s="374"/>
      <c r="Z219" s="374"/>
      <c r="AA219" s="374"/>
      <c r="AB219" s="375">
        <v>1</v>
      </c>
    </row>
    <row r="220" spans="1:28">
      <c r="A220" s="359"/>
      <c r="B220" s="355" t="s">
        <v>278</v>
      </c>
      <c r="C220" s="355" t="s">
        <v>456</v>
      </c>
      <c r="D220" s="356"/>
      <c r="E220" s="357"/>
      <c r="F220" s="357"/>
      <c r="G220" s="357"/>
      <c r="H220" s="357"/>
      <c r="I220" s="357"/>
      <c r="J220" s="357"/>
      <c r="K220" s="357"/>
      <c r="L220" s="357"/>
      <c r="M220" s="357"/>
      <c r="N220" s="357"/>
      <c r="O220" s="357">
        <v>1</v>
      </c>
      <c r="P220" s="357"/>
      <c r="Q220" s="357"/>
      <c r="R220" s="357"/>
      <c r="S220" s="357"/>
      <c r="T220" s="357"/>
      <c r="U220" s="357"/>
      <c r="V220" s="357"/>
      <c r="W220" s="357"/>
      <c r="X220" s="357"/>
      <c r="Y220" s="357"/>
      <c r="Z220" s="357"/>
      <c r="AA220" s="357"/>
      <c r="AB220" s="358">
        <v>1</v>
      </c>
    </row>
    <row r="221" spans="1:28">
      <c r="A221" s="359"/>
      <c r="B221" s="371" t="s">
        <v>690</v>
      </c>
      <c r="C221" s="372"/>
      <c r="D221" s="373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>
        <v>1</v>
      </c>
      <c r="P221" s="374"/>
      <c r="Q221" s="374"/>
      <c r="R221" s="374"/>
      <c r="S221" s="374"/>
      <c r="T221" s="374"/>
      <c r="U221" s="374"/>
      <c r="V221" s="374"/>
      <c r="W221" s="374"/>
      <c r="X221" s="374"/>
      <c r="Y221" s="374"/>
      <c r="Z221" s="374"/>
      <c r="AA221" s="374"/>
      <c r="AB221" s="375">
        <v>1</v>
      </c>
    </row>
    <row r="222" spans="1:28">
      <c r="A222" s="359"/>
      <c r="B222" s="355" t="s">
        <v>277</v>
      </c>
      <c r="C222" s="355" t="s">
        <v>691</v>
      </c>
      <c r="D222" s="356"/>
      <c r="E222" s="357"/>
      <c r="F222" s="35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  <c r="Q222" s="357"/>
      <c r="R222" s="357"/>
      <c r="S222" s="357"/>
      <c r="T222" s="357"/>
      <c r="U222" s="357"/>
      <c r="V222" s="357"/>
      <c r="W222" s="357"/>
      <c r="X222" s="357"/>
      <c r="Y222" s="357"/>
      <c r="Z222" s="357"/>
      <c r="AA222" s="357">
        <v>1</v>
      </c>
      <c r="AB222" s="358">
        <v>1</v>
      </c>
    </row>
    <row r="223" spans="1:28">
      <c r="A223" s="359"/>
      <c r="B223" s="371" t="s">
        <v>692</v>
      </c>
      <c r="C223" s="372"/>
      <c r="D223" s="373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/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  <c r="Y223" s="374"/>
      <c r="Z223" s="374"/>
      <c r="AA223" s="374">
        <v>1</v>
      </c>
      <c r="AB223" s="375">
        <v>1</v>
      </c>
    </row>
    <row r="224" spans="1:28">
      <c r="A224" s="376" t="s">
        <v>693</v>
      </c>
      <c r="B224" s="377"/>
      <c r="C224" s="377"/>
      <c r="D224" s="378"/>
      <c r="E224" s="379"/>
      <c r="F224" s="379"/>
      <c r="G224" s="379"/>
      <c r="H224" s="379"/>
      <c r="I224" s="379">
        <v>1</v>
      </c>
      <c r="J224" s="379"/>
      <c r="K224" s="379"/>
      <c r="L224" s="379">
        <v>1</v>
      </c>
      <c r="M224" s="379"/>
      <c r="N224" s="379">
        <v>2</v>
      </c>
      <c r="O224" s="379">
        <v>1</v>
      </c>
      <c r="P224" s="379"/>
      <c r="Q224" s="379"/>
      <c r="R224" s="379"/>
      <c r="S224" s="379"/>
      <c r="T224" s="379"/>
      <c r="U224" s="379"/>
      <c r="V224" s="379"/>
      <c r="W224" s="379">
        <v>1</v>
      </c>
      <c r="X224" s="379"/>
      <c r="Y224" s="379"/>
      <c r="Z224" s="379"/>
      <c r="AA224" s="379">
        <v>3</v>
      </c>
      <c r="AB224" s="380">
        <v>9</v>
      </c>
    </row>
    <row r="225" spans="1:28">
      <c r="A225" s="355" t="s">
        <v>32</v>
      </c>
      <c r="B225" s="355" t="s">
        <v>269</v>
      </c>
      <c r="C225" s="355" t="s">
        <v>450</v>
      </c>
      <c r="D225" s="356"/>
      <c r="E225" s="357"/>
      <c r="F225" s="357"/>
      <c r="G225" s="357"/>
      <c r="H225" s="357"/>
      <c r="I225" s="357"/>
      <c r="J225" s="357"/>
      <c r="K225" s="357"/>
      <c r="L225" s="357"/>
      <c r="M225" s="357"/>
      <c r="N225" s="357"/>
      <c r="O225" s="357"/>
      <c r="P225" s="357">
        <v>2</v>
      </c>
      <c r="Q225" s="357"/>
      <c r="R225" s="357">
        <v>2</v>
      </c>
      <c r="S225" s="357">
        <v>1</v>
      </c>
      <c r="T225" s="357">
        <v>2</v>
      </c>
      <c r="U225" s="357">
        <v>1</v>
      </c>
      <c r="V225" s="357"/>
      <c r="W225" s="357">
        <v>1</v>
      </c>
      <c r="X225" s="357"/>
      <c r="Y225" s="357"/>
      <c r="Z225" s="357"/>
      <c r="AA225" s="357"/>
      <c r="AB225" s="358">
        <v>9</v>
      </c>
    </row>
    <row r="226" spans="1:28">
      <c r="A226" s="359"/>
      <c r="B226" s="359"/>
      <c r="C226" s="360" t="s">
        <v>457</v>
      </c>
      <c r="D226" s="361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>
        <v>1</v>
      </c>
      <c r="Q226" s="362"/>
      <c r="R226" s="362"/>
      <c r="S226" s="362"/>
      <c r="T226" s="362"/>
      <c r="U226" s="362"/>
      <c r="V226" s="362"/>
      <c r="W226" s="362"/>
      <c r="X226" s="362"/>
      <c r="Y226" s="362"/>
      <c r="Z226" s="362"/>
      <c r="AA226" s="362"/>
      <c r="AB226" s="363">
        <v>1</v>
      </c>
    </row>
    <row r="227" spans="1:28">
      <c r="A227" s="359"/>
      <c r="B227" s="359"/>
      <c r="C227" s="360" t="s">
        <v>476</v>
      </c>
      <c r="D227" s="361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>
        <v>1</v>
      </c>
      <c r="X227" s="362"/>
      <c r="Y227" s="362"/>
      <c r="Z227" s="362"/>
      <c r="AA227" s="362"/>
      <c r="AB227" s="363">
        <v>1</v>
      </c>
    </row>
    <row r="228" spans="1:28">
      <c r="A228" s="359"/>
      <c r="B228" s="359"/>
      <c r="C228" s="360" t="s">
        <v>400</v>
      </c>
      <c r="D228" s="361"/>
      <c r="E228" s="362">
        <v>1</v>
      </c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  <c r="Z228" s="362"/>
      <c r="AA228" s="362"/>
      <c r="AB228" s="363">
        <v>1</v>
      </c>
    </row>
    <row r="229" spans="1:28">
      <c r="A229" s="359"/>
      <c r="B229" s="359"/>
      <c r="C229" s="360" t="s">
        <v>451</v>
      </c>
      <c r="D229" s="361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>
        <v>1</v>
      </c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  <c r="AA229" s="362"/>
      <c r="AB229" s="363">
        <v>1</v>
      </c>
    </row>
    <row r="230" spans="1:28">
      <c r="A230" s="359"/>
      <c r="B230" s="371" t="s">
        <v>694</v>
      </c>
      <c r="C230" s="372"/>
      <c r="D230" s="373"/>
      <c r="E230" s="374">
        <v>1</v>
      </c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>
        <v>4</v>
      </c>
      <c r="Q230" s="374"/>
      <c r="R230" s="374">
        <v>2</v>
      </c>
      <c r="S230" s="374">
        <v>1</v>
      </c>
      <c r="T230" s="374">
        <v>2</v>
      </c>
      <c r="U230" s="374">
        <v>1</v>
      </c>
      <c r="V230" s="374"/>
      <c r="W230" s="374">
        <v>2</v>
      </c>
      <c r="X230" s="374"/>
      <c r="Y230" s="374"/>
      <c r="Z230" s="374"/>
      <c r="AA230" s="374"/>
      <c r="AB230" s="375">
        <v>13</v>
      </c>
    </row>
    <row r="231" spans="1:28">
      <c r="A231" s="359"/>
      <c r="B231" s="355" t="s">
        <v>267</v>
      </c>
      <c r="C231" s="355" t="s">
        <v>464</v>
      </c>
      <c r="D231" s="356"/>
      <c r="E231" s="357"/>
      <c r="F231" s="357"/>
      <c r="G231" s="357"/>
      <c r="H231" s="357"/>
      <c r="I231" s="357"/>
      <c r="J231" s="357"/>
      <c r="K231" s="357"/>
      <c r="L231" s="357"/>
      <c r="M231" s="357"/>
      <c r="N231" s="357"/>
      <c r="O231" s="357"/>
      <c r="P231" s="357"/>
      <c r="Q231" s="357"/>
      <c r="R231" s="357"/>
      <c r="S231" s="357">
        <v>1</v>
      </c>
      <c r="T231" s="357"/>
      <c r="U231" s="357"/>
      <c r="V231" s="357"/>
      <c r="W231" s="357">
        <v>1</v>
      </c>
      <c r="X231" s="357"/>
      <c r="Y231" s="357"/>
      <c r="Z231" s="357"/>
      <c r="AA231" s="357"/>
      <c r="AB231" s="358">
        <v>2</v>
      </c>
    </row>
    <row r="232" spans="1:28">
      <c r="A232" s="359"/>
      <c r="B232" s="359"/>
      <c r="C232" s="360" t="s">
        <v>458</v>
      </c>
      <c r="D232" s="361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>
        <v>1</v>
      </c>
      <c r="Q232" s="362"/>
      <c r="R232" s="362"/>
      <c r="S232" s="362">
        <v>1</v>
      </c>
      <c r="T232" s="362">
        <v>2</v>
      </c>
      <c r="U232" s="362"/>
      <c r="V232" s="362"/>
      <c r="W232" s="362"/>
      <c r="X232" s="362"/>
      <c r="Y232" s="362"/>
      <c r="Z232" s="362"/>
      <c r="AA232" s="362"/>
      <c r="AB232" s="363">
        <v>4</v>
      </c>
    </row>
    <row r="233" spans="1:28">
      <c r="A233" s="359"/>
      <c r="B233" s="359"/>
      <c r="C233" s="360" t="s">
        <v>463</v>
      </c>
      <c r="D233" s="361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>
        <v>1</v>
      </c>
      <c r="S233" s="362">
        <v>1</v>
      </c>
      <c r="T233" s="362">
        <v>1</v>
      </c>
      <c r="U233" s="362"/>
      <c r="V233" s="362"/>
      <c r="W233" s="362"/>
      <c r="X233" s="362"/>
      <c r="Y233" s="362"/>
      <c r="Z233" s="362"/>
      <c r="AA233" s="362"/>
      <c r="AB233" s="363">
        <v>3</v>
      </c>
    </row>
    <row r="234" spans="1:28">
      <c r="A234" s="359"/>
      <c r="B234" s="359"/>
      <c r="C234" s="360" t="s">
        <v>478</v>
      </c>
      <c r="D234" s="361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  <c r="V234" s="362"/>
      <c r="W234" s="362">
        <v>1</v>
      </c>
      <c r="X234" s="362"/>
      <c r="Y234" s="362">
        <v>1</v>
      </c>
      <c r="Z234" s="362"/>
      <c r="AA234" s="362"/>
      <c r="AB234" s="363">
        <v>2</v>
      </c>
    </row>
    <row r="235" spans="1:28">
      <c r="A235" s="359"/>
      <c r="B235" s="371" t="s">
        <v>695</v>
      </c>
      <c r="C235" s="372"/>
      <c r="D235" s="373"/>
      <c r="E235" s="374"/>
      <c r="F235" s="374"/>
      <c r="G235" s="374"/>
      <c r="H235" s="374"/>
      <c r="I235" s="374"/>
      <c r="J235" s="374"/>
      <c r="K235" s="374"/>
      <c r="L235" s="374"/>
      <c r="M235" s="374"/>
      <c r="N235" s="374"/>
      <c r="O235" s="374"/>
      <c r="P235" s="374">
        <v>1</v>
      </c>
      <c r="Q235" s="374"/>
      <c r="R235" s="374">
        <v>1</v>
      </c>
      <c r="S235" s="374">
        <v>3</v>
      </c>
      <c r="T235" s="374">
        <v>3</v>
      </c>
      <c r="U235" s="374"/>
      <c r="V235" s="374"/>
      <c r="W235" s="374">
        <v>2</v>
      </c>
      <c r="X235" s="374"/>
      <c r="Y235" s="374">
        <v>1</v>
      </c>
      <c r="Z235" s="374"/>
      <c r="AA235" s="374"/>
      <c r="AB235" s="375">
        <v>11</v>
      </c>
    </row>
    <row r="236" spans="1:28">
      <c r="A236" s="359"/>
      <c r="B236" s="355" t="s">
        <v>266</v>
      </c>
      <c r="C236" s="355" t="s">
        <v>429</v>
      </c>
      <c r="D236" s="356"/>
      <c r="E236" s="357"/>
      <c r="F236" s="357"/>
      <c r="G236" s="357"/>
      <c r="H236" s="357"/>
      <c r="I236" s="357"/>
      <c r="J236" s="357"/>
      <c r="K236" s="357">
        <v>1</v>
      </c>
      <c r="L236" s="357"/>
      <c r="M236" s="357">
        <v>1</v>
      </c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/>
      <c r="Z236" s="357"/>
      <c r="AA236" s="357"/>
      <c r="AB236" s="358">
        <v>2</v>
      </c>
    </row>
    <row r="237" spans="1:28">
      <c r="A237" s="359"/>
      <c r="B237" s="359"/>
      <c r="C237" s="360" t="s">
        <v>424</v>
      </c>
      <c r="D237" s="361"/>
      <c r="E237" s="362"/>
      <c r="F237" s="362"/>
      <c r="G237" s="362">
        <v>1</v>
      </c>
      <c r="H237" s="362"/>
      <c r="I237" s="362"/>
      <c r="J237" s="362"/>
      <c r="K237" s="362">
        <v>1</v>
      </c>
      <c r="L237" s="362">
        <v>1</v>
      </c>
      <c r="M237" s="362">
        <v>3</v>
      </c>
      <c r="N237" s="362"/>
      <c r="O237" s="362"/>
      <c r="P237" s="362"/>
      <c r="Q237" s="362"/>
      <c r="R237" s="362"/>
      <c r="S237" s="362"/>
      <c r="T237" s="362"/>
      <c r="U237" s="362"/>
      <c r="V237" s="362"/>
      <c r="W237" s="362"/>
      <c r="X237" s="362"/>
      <c r="Y237" s="362"/>
      <c r="Z237" s="362"/>
      <c r="AA237" s="362"/>
      <c r="AB237" s="363">
        <v>6</v>
      </c>
    </row>
    <row r="238" spans="1:28">
      <c r="A238" s="359"/>
      <c r="B238" s="371" t="s">
        <v>630</v>
      </c>
      <c r="C238" s="372"/>
      <c r="D238" s="373"/>
      <c r="E238" s="374"/>
      <c r="F238" s="374"/>
      <c r="G238" s="374">
        <v>1</v>
      </c>
      <c r="H238" s="374"/>
      <c r="I238" s="374"/>
      <c r="J238" s="374"/>
      <c r="K238" s="374">
        <v>2</v>
      </c>
      <c r="L238" s="374">
        <v>1</v>
      </c>
      <c r="M238" s="374">
        <v>4</v>
      </c>
      <c r="N238" s="374"/>
      <c r="O238" s="374"/>
      <c r="P238" s="374"/>
      <c r="Q238" s="374"/>
      <c r="R238" s="374"/>
      <c r="S238" s="374"/>
      <c r="T238" s="374"/>
      <c r="U238" s="374"/>
      <c r="V238" s="374"/>
      <c r="W238" s="374"/>
      <c r="X238" s="374"/>
      <c r="Y238" s="374"/>
      <c r="Z238" s="374"/>
      <c r="AA238" s="374"/>
      <c r="AB238" s="375">
        <v>8</v>
      </c>
    </row>
    <row r="239" spans="1:28">
      <c r="A239" s="359"/>
      <c r="B239" s="355" t="s">
        <v>268</v>
      </c>
      <c r="C239" s="355" t="s">
        <v>473</v>
      </c>
      <c r="D239" s="356"/>
      <c r="E239" s="357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>
        <v>1</v>
      </c>
      <c r="V239" s="357"/>
      <c r="W239" s="357"/>
      <c r="X239" s="357"/>
      <c r="Y239" s="357"/>
      <c r="Z239" s="357"/>
      <c r="AA239" s="357"/>
      <c r="AB239" s="358">
        <v>1</v>
      </c>
    </row>
    <row r="240" spans="1:28">
      <c r="A240" s="359"/>
      <c r="B240" s="359"/>
      <c r="C240" s="360" t="s">
        <v>348</v>
      </c>
      <c r="D240" s="361"/>
      <c r="E240" s="362"/>
      <c r="F240" s="362"/>
      <c r="G240" s="362">
        <v>2</v>
      </c>
      <c r="H240" s="362">
        <v>1</v>
      </c>
      <c r="I240" s="362">
        <v>1</v>
      </c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62"/>
      <c r="W240" s="362"/>
      <c r="X240" s="362"/>
      <c r="Y240" s="362"/>
      <c r="Z240" s="362"/>
      <c r="AA240" s="362"/>
      <c r="AB240" s="363">
        <v>4</v>
      </c>
    </row>
    <row r="241" spans="1:28">
      <c r="A241" s="359"/>
      <c r="B241" s="371" t="s">
        <v>696</v>
      </c>
      <c r="C241" s="372"/>
      <c r="D241" s="373"/>
      <c r="E241" s="374"/>
      <c r="F241" s="374"/>
      <c r="G241" s="374">
        <v>2</v>
      </c>
      <c r="H241" s="374">
        <v>1</v>
      </c>
      <c r="I241" s="374">
        <v>1</v>
      </c>
      <c r="J241" s="374"/>
      <c r="K241" s="374"/>
      <c r="L241" s="374"/>
      <c r="M241" s="374"/>
      <c r="N241" s="374"/>
      <c r="O241" s="374"/>
      <c r="P241" s="374"/>
      <c r="Q241" s="374"/>
      <c r="R241" s="374"/>
      <c r="S241" s="374"/>
      <c r="T241" s="374"/>
      <c r="U241" s="374">
        <v>1</v>
      </c>
      <c r="V241" s="374"/>
      <c r="W241" s="374"/>
      <c r="X241" s="374"/>
      <c r="Y241" s="374"/>
      <c r="Z241" s="374"/>
      <c r="AA241" s="374"/>
      <c r="AB241" s="375">
        <v>5</v>
      </c>
    </row>
    <row r="242" spans="1:28">
      <c r="A242" s="359"/>
      <c r="B242" s="355" t="s">
        <v>169</v>
      </c>
      <c r="C242" s="355" t="s">
        <v>355</v>
      </c>
      <c r="D242" s="356"/>
      <c r="E242" s="357"/>
      <c r="F242" s="357"/>
      <c r="G242" s="357"/>
      <c r="H242" s="357"/>
      <c r="I242" s="357">
        <v>1</v>
      </c>
      <c r="J242" s="357"/>
      <c r="K242" s="357"/>
      <c r="L242" s="357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/>
      <c r="X242" s="357"/>
      <c r="Y242" s="357"/>
      <c r="Z242" s="357"/>
      <c r="AA242" s="357"/>
      <c r="AB242" s="358">
        <v>1</v>
      </c>
    </row>
    <row r="243" spans="1:28">
      <c r="A243" s="359"/>
      <c r="B243" s="359"/>
      <c r="C243" s="360" t="s">
        <v>32</v>
      </c>
      <c r="D243" s="361"/>
      <c r="E243" s="362"/>
      <c r="F243" s="362"/>
      <c r="G243" s="362"/>
      <c r="H243" s="362"/>
      <c r="I243" s="362"/>
      <c r="J243" s="362"/>
      <c r="K243" s="362"/>
      <c r="L243" s="362"/>
      <c r="M243" s="362"/>
      <c r="N243" s="362">
        <v>1</v>
      </c>
      <c r="O243" s="362"/>
      <c r="P243" s="362"/>
      <c r="Q243" s="362"/>
      <c r="R243" s="362"/>
      <c r="S243" s="362"/>
      <c r="T243" s="362"/>
      <c r="U243" s="362"/>
      <c r="V243" s="362"/>
      <c r="W243" s="362"/>
      <c r="X243" s="362"/>
      <c r="Y243" s="362"/>
      <c r="Z243" s="362"/>
      <c r="AA243" s="362"/>
      <c r="AB243" s="363">
        <v>1</v>
      </c>
    </row>
    <row r="244" spans="1:28">
      <c r="A244" s="359"/>
      <c r="B244" s="371" t="s">
        <v>658</v>
      </c>
      <c r="C244" s="372"/>
      <c r="D244" s="373"/>
      <c r="E244" s="374"/>
      <c r="F244" s="374"/>
      <c r="G244" s="374"/>
      <c r="H244" s="374"/>
      <c r="I244" s="374">
        <v>1</v>
      </c>
      <c r="J244" s="374"/>
      <c r="K244" s="374"/>
      <c r="L244" s="374"/>
      <c r="M244" s="374"/>
      <c r="N244" s="374">
        <v>1</v>
      </c>
      <c r="O244" s="374"/>
      <c r="P244" s="374"/>
      <c r="Q244" s="374"/>
      <c r="R244" s="374"/>
      <c r="S244" s="374"/>
      <c r="T244" s="374"/>
      <c r="U244" s="374"/>
      <c r="V244" s="374"/>
      <c r="W244" s="374"/>
      <c r="X244" s="374"/>
      <c r="Y244" s="374"/>
      <c r="Z244" s="374"/>
      <c r="AA244" s="374"/>
      <c r="AB244" s="375">
        <v>2</v>
      </c>
    </row>
    <row r="245" spans="1:28">
      <c r="A245" s="359"/>
      <c r="B245" s="355" t="s">
        <v>32</v>
      </c>
      <c r="C245" s="355" t="s">
        <v>395</v>
      </c>
      <c r="D245" s="356"/>
      <c r="E245" s="357">
        <v>1</v>
      </c>
      <c r="F245" s="35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>
        <v>1</v>
      </c>
      <c r="U245" s="357"/>
      <c r="V245" s="357"/>
      <c r="W245" s="357"/>
      <c r="X245" s="357"/>
      <c r="Y245" s="357"/>
      <c r="Z245" s="357"/>
      <c r="AA245" s="357"/>
      <c r="AB245" s="358">
        <v>2</v>
      </c>
    </row>
    <row r="246" spans="1:28">
      <c r="A246" s="359"/>
      <c r="B246" s="371" t="s">
        <v>697</v>
      </c>
      <c r="C246" s="372"/>
      <c r="D246" s="373"/>
      <c r="E246" s="374">
        <v>1</v>
      </c>
      <c r="F246" s="374"/>
      <c r="G246" s="374"/>
      <c r="H246" s="374"/>
      <c r="I246" s="374"/>
      <c r="J246" s="374"/>
      <c r="K246" s="374"/>
      <c r="L246" s="374"/>
      <c r="M246" s="374"/>
      <c r="N246" s="374"/>
      <c r="O246" s="374"/>
      <c r="P246" s="374"/>
      <c r="Q246" s="374"/>
      <c r="R246" s="374"/>
      <c r="S246" s="374"/>
      <c r="T246" s="374">
        <v>1</v>
      </c>
      <c r="U246" s="374"/>
      <c r="V246" s="374"/>
      <c r="W246" s="374"/>
      <c r="X246" s="374"/>
      <c r="Y246" s="374"/>
      <c r="Z246" s="374"/>
      <c r="AA246" s="374"/>
      <c r="AB246" s="375">
        <v>2</v>
      </c>
    </row>
    <row r="247" spans="1:28">
      <c r="A247" s="359"/>
      <c r="B247" s="355" t="s">
        <v>271</v>
      </c>
      <c r="C247" s="355" t="s">
        <v>698</v>
      </c>
      <c r="D247" s="356"/>
      <c r="E247" s="357"/>
      <c r="F247" s="35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>
        <v>1</v>
      </c>
      <c r="AB247" s="358">
        <v>1</v>
      </c>
    </row>
    <row r="248" spans="1:28">
      <c r="A248" s="359"/>
      <c r="B248" s="371" t="s">
        <v>699</v>
      </c>
      <c r="C248" s="372"/>
      <c r="D248" s="373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R248" s="374"/>
      <c r="S248" s="374"/>
      <c r="T248" s="374"/>
      <c r="U248" s="374"/>
      <c r="V248" s="374"/>
      <c r="W248" s="374"/>
      <c r="X248" s="374"/>
      <c r="Y248" s="374"/>
      <c r="Z248" s="374"/>
      <c r="AA248" s="374">
        <v>1</v>
      </c>
      <c r="AB248" s="375">
        <v>1</v>
      </c>
    </row>
    <row r="249" spans="1:28">
      <c r="A249" s="376" t="s">
        <v>697</v>
      </c>
      <c r="B249" s="377"/>
      <c r="C249" s="377"/>
      <c r="D249" s="378"/>
      <c r="E249" s="379">
        <v>2</v>
      </c>
      <c r="F249" s="379"/>
      <c r="G249" s="379">
        <v>3</v>
      </c>
      <c r="H249" s="379">
        <v>1</v>
      </c>
      <c r="I249" s="379">
        <v>2</v>
      </c>
      <c r="J249" s="379"/>
      <c r="K249" s="379">
        <v>2</v>
      </c>
      <c r="L249" s="379">
        <v>1</v>
      </c>
      <c r="M249" s="379">
        <v>4</v>
      </c>
      <c r="N249" s="379">
        <v>1</v>
      </c>
      <c r="O249" s="379"/>
      <c r="P249" s="379">
        <v>5</v>
      </c>
      <c r="Q249" s="379"/>
      <c r="R249" s="379">
        <v>3</v>
      </c>
      <c r="S249" s="379">
        <v>4</v>
      </c>
      <c r="T249" s="379">
        <v>6</v>
      </c>
      <c r="U249" s="379">
        <v>2</v>
      </c>
      <c r="V249" s="379"/>
      <c r="W249" s="379">
        <v>4</v>
      </c>
      <c r="X249" s="379"/>
      <c r="Y249" s="379">
        <v>1</v>
      </c>
      <c r="Z249" s="379"/>
      <c r="AA249" s="379">
        <v>1</v>
      </c>
      <c r="AB249" s="380">
        <v>42</v>
      </c>
    </row>
    <row r="250" spans="1:28">
      <c r="A250" s="355" t="s">
        <v>62</v>
      </c>
      <c r="B250" s="355" t="s">
        <v>62</v>
      </c>
      <c r="C250" s="355" t="s">
        <v>425</v>
      </c>
      <c r="D250" s="356"/>
      <c r="E250" s="357"/>
      <c r="F250" s="357"/>
      <c r="G250" s="357"/>
      <c r="H250" s="357"/>
      <c r="I250" s="357"/>
      <c r="J250" s="357"/>
      <c r="K250" s="357">
        <v>1</v>
      </c>
      <c r="L250" s="357"/>
      <c r="M250" s="357"/>
      <c r="N250" s="357"/>
      <c r="O250" s="357"/>
      <c r="P250" s="357"/>
      <c r="Q250" s="357"/>
      <c r="R250" s="357"/>
      <c r="S250" s="357"/>
      <c r="T250" s="357"/>
      <c r="U250" s="357"/>
      <c r="V250" s="357"/>
      <c r="W250" s="357"/>
      <c r="X250" s="357"/>
      <c r="Y250" s="357"/>
      <c r="Z250" s="357"/>
      <c r="AA250" s="357"/>
      <c r="AB250" s="358">
        <v>1</v>
      </c>
    </row>
    <row r="251" spans="1:28">
      <c r="A251" s="359"/>
      <c r="B251" s="359"/>
      <c r="C251" s="360" t="s">
        <v>62</v>
      </c>
      <c r="D251" s="361"/>
      <c r="E251" s="362"/>
      <c r="F251" s="362"/>
      <c r="G251" s="362"/>
      <c r="H251" s="362">
        <v>1</v>
      </c>
      <c r="I251" s="362"/>
      <c r="J251" s="362"/>
      <c r="K251" s="362">
        <v>1</v>
      </c>
      <c r="L251" s="362"/>
      <c r="M251" s="362"/>
      <c r="N251" s="362"/>
      <c r="O251" s="362"/>
      <c r="P251" s="362"/>
      <c r="Q251" s="362"/>
      <c r="R251" s="362"/>
      <c r="S251" s="362"/>
      <c r="T251" s="362"/>
      <c r="U251" s="362"/>
      <c r="V251" s="362"/>
      <c r="W251" s="362"/>
      <c r="X251" s="362"/>
      <c r="Y251" s="362"/>
      <c r="Z251" s="362"/>
      <c r="AA251" s="362"/>
      <c r="AB251" s="363">
        <v>2</v>
      </c>
    </row>
    <row r="252" spans="1:28">
      <c r="A252" s="359"/>
      <c r="B252" s="371" t="s">
        <v>700</v>
      </c>
      <c r="C252" s="372"/>
      <c r="D252" s="373"/>
      <c r="E252" s="374"/>
      <c r="F252" s="374"/>
      <c r="G252" s="374"/>
      <c r="H252" s="374">
        <v>1</v>
      </c>
      <c r="I252" s="374"/>
      <c r="J252" s="374"/>
      <c r="K252" s="374">
        <v>2</v>
      </c>
      <c r="L252" s="374"/>
      <c r="M252" s="374"/>
      <c r="N252" s="374"/>
      <c r="O252" s="374"/>
      <c r="P252" s="374"/>
      <c r="Q252" s="374"/>
      <c r="R252" s="374"/>
      <c r="S252" s="374"/>
      <c r="T252" s="374"/>
      <c r="U252" s="374"/>
      <c r="V252" s="374"/>
      <c r="W252" s="374"/>
      <c r="X252" s="374"/>
      <c r="Y252" s="374"/>
      <c r="Z252" s="374"/>
      <c r="AA252" s="374"/>
      <c r="AB252" s="375">
        <v>3</v>
      </c>
    </row>
    <row r="253" spans="1:28">
      <c r="A253" s="359"/>
      <c r="B253" s="355" t="s">
        <v>318</v>
      </c>
      <c r="C253" s="355" t="s">
        <v>701</v>
      </c>
      <c r="D253" s="356"/>
      <c r="E253" s="357"/>
      <c r="F253" s="357"/>
      <c r="G253" s="357"/>
      <c r="H253" s="357"/>
      <c r="I253" s="357"/>
      <c r="J253" s="357"/>
      <c r="K253" s="357"/>
      <c r="L253" s="357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7"/>
      <c r="AA253" s="357">
        <v>1</v>
      </c>
      <c r="AB253" s="358">
        <v>1</v>
      </c>
    </row>
    <row r="254" spans="1:28">
      <c r="A254" s="359"/>
      <c r="B254" s="371" t="s">
        <v>702</v>
      </c>
      <c r="C254" s="372"/>
      <c r="D254" s="373"/>
      <c r="E254" s="374"/>
      <c r="F254" s="374"/>
      <c r="G254" s="374"/>
      <c r="H254" s="374"/>
      <c r="I254" s="374"/>
      <c r="J254" s="374"/>
      <c r="K254" s="374"/>
      <c r="L254" s="374"/>
      <c r="M254" s="374"/>
      <c r="N254" s="374"/>
      <c r="O254" s="374"/>
      <c r="P254" s="374"/>
      <c r="Q254" s="374"/>
      <c r="R254" s="374"/>
      <c r="S254" s="374"/>
      <c r="T254" s="374"/>
      <c r="U254" s="374"/>
      <c r="V254" s="374"/>
      <c r="W254" s="374"/>
      <c r="X254" s="374"/>
      <c r="Y254" s="374"/>
      <c r="Z254" s="374"/>
      <c r="AA254" s="374">
        <v>1</v>
      </c>
      <c r="AB254" s="375">
        <v>1</v>
      </c>
    </row>
    <row r="255" spans="1:28">
      <c r="A255" s="359"/>
      <c r="B255" s="355" t="s">
        <v>320</v>
      </c>
      <c r="C255" s="355" t="s">
        <v>406</v>
      </c>
      <c r="D255" s="356"/>
      <c r="E255" s="357"/>
      <c r="F255" s="357"/>
      <c r="G255" s="357"/>
      <c r="H255" s="357"/>
      <c r="I255" s="357"/>
      <c r="J255" s="357">
        <v>1</v>
      </c>
      <c r="K255" s="357"/>
      <c r="L255" s="357"/>
      <c r="M255" s="357"/>
      <c r="N255" s="357"/>
      <c r="O255" s="357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7"/>
      <c r="AA255" s="357"/>
      <c r="AB255" s="358">
        <v>1</v>
      </c>
    </row>
    <row r="256" spans="1:28">
      <c r="A256" s="359"/>
      <c r="B256" s="371" t="s">
        <v>703</v>
      </c>
      <c r="C256" s="372"/>
      <c r="D256" s="373"/>
      <c r="E256" s="374"/>
      <c r="F256" s="374"/>
      <c r="G256" s="374"/>
      <c r="H256" s="374"/>
      <c r="I256" s="374"/>
      <c r="J256" s="374">
        <v>1</v>
      </c>
      <c r="K256" s="374"/>
      <c r="L256" s="374"/>
      <c r="M256" s="374"/>
      <c r="N256" s="374"/>
      <c r="O256" s="374"/>
      <c r="P256" s="374"/>
      <c r="Q256" s="374"/>
      <c r="R256" s="374"/>
      <c r="S256" s="374"/>
      <c r="T256" s="374"/>
      <c r="U256" s="374"/>
      <c r="V256" s="374"/>
      <c r="W256" s="374"/>
      <c r="X256" s="374"/>
      <c r="Y256" s="374"/>
      <c r="Z256" s="374"/>
      <c r="AA256" s="374"/>
      <c r="AB256" s="375">
        <v>1</v>
      </c>
    </row>
    <row r="257" spans="1:28">
      <c r="A257" s="376" t="s">
        <v>700</v>
      </c>
      <c r="B257" s="377"/>
      <c r="C257" s="377"/>
      <c r="D257" s="378"/>
      <c r="E257" s="379"/>
      <c r="F257" s="379"/>
      <c r="G257" s="379"/>
      <c r="H257" s="379">
        <v>1</v>
      </c>
      <c r="I257" s="379"/>
      <c r="J257" s="379">
        <v>1</v>
      </c>
      <c r="K257" s="379">
        <v>2</v>
      </c>
      <c r="L257" s="379"/>
      <c r="M257" s="379"/>
      <c r="N257" s="379"/>
      <c r="O257" s="379"/>
      <c r="P257" s="379"/>
      <c r="Q257" s="379"/>
      <c r="R257" s="379"/>
      <c r="S257" s="379"/>
      <c r="T257" s="379"/>
      <c r="U257" s="379"/>
      <c r="V257" s="379"/>
      <c r="W257" s="379"/>
      <c r="X257" s="379"/>
      <c r="Y257" s="379"/>
      <c r="Z257" s="379"/>
      <c r="AA257" s="379">
        <v>1</v>
      </c>
      <c r="AB257" s="380">
        <v>5</v>
      </c>
    </row>
    <row r="258" spans="1:28">
      <c r="A258" s="355" t="s">
        <v>30</v>
      </c>
      <c r="B258" s="355" t="s">
        <v>30</v>
      </c>
      <c r="C258" s="355" t="s">
        <v>704</v>
      </c>
      <c r="D258" s="356"/>
      <c r="E258" s="357"/>
      <c r="F258" s="357"/>
      <c r="G258" s="357"/>
      <c r="H258" s="357"/>
      <c r="I258" s="357"/>
      <c r="J258" s="357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7"/>
      <c r="AA258" s="357">
        <v>1</v>
      </c>
      <c r="AB258" s="358">
        <v>1</v>
      </c>
    </row>
    <row r="259" spans="1:28">
      <c r="A259" s="359"/>
      <c r="B259" s="371" t="s">
        <v>705</v>
      </c>
      <c r="C259" s="372"/>
      <c r="D259" s="373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4"/>
      <c r="P259" s="374"/>
      <c r="Q259" s="374"/>
      <c r="R259" s="374"/>
      <c r="S259" s="374"/>
      <c r="T259" s="374"/>
      <c r="U259" s="374"/>
      <c r="V259" s="374"/>
      <c r="W259" s="374"/>
      <c r="X259" s="374"/>
      <c r="Y259" s="374"/>
      <c r="Z259" s="374"/>
      <c r="AA259" s="374">
        <v>1</v>
      </c>
      <c r="AB259" s="375">
        <v>1</v>
      </c>
    </row>
    <row r="260" spans="1:28">
      <c r="A260" s="359"/>
      <c r="B260" s="355" t="s">
        <v>298</v>
      </c>
      <c r="C260" s="355" t="s">
        <v>426</v>
      </c>
      <c r="D260" s="356"/>
      <c r="E260" s="357"/>
      <c r="F260" s="357"/>
      <c r="G260" s="357"/>
      <c r="H260" s="357"/>
      <c r="I260" s="357"/>
      <c r="J260" s="357"/>
      <c r="K260" s="357">
        <v>1</v>
      </c>
      <c r="L260" s="357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X260" s="357"/>
      <c r="Y260" s="357"/>
      <c r="Z260" s="357"/>
      <c r="AA260" s="357"/>
      <c r="AB260" s="358">
        <v>1</v>
      </c>
    </row>
    <row r="261" spans="1:28">
      <c r="A261" s="359"/>
      <c r="B261" s="371" t="s">
        <v>706</v>
      </c>
      <c r="C261" s="372"/>
      <c r="D261" s="373"/>
      <c r="E261" s="374"/>
      <c r="F261" s="374"/>
      <c r="G261" s="374"/>
      <c r="H261" s="374"/>
      <c r="I261" s="374"/>
      <c r="J261" s="374"/>
      <c r="K261" s="374">
        <v>1</v>
      </c>
      <c r="L261" s="374"/>
      <c r="M261" s="374"/>
      <c r="N261" s="374"/>
      <c r="O261" s="374"/>
      <c r="P261" s="374"/>
      <c r="Q261" s="374"/>
      <c r="R261" s="374"/>
      <c r="S261" s="374"/>
      <c r="T261" s="374"/>
      <c r="U261" s="374"/>
      <c r="V261" s="374"/>
      <c r="W261" s="374"/>
      <c r="X261" s="374"/>
      <c r="Y261" s="374"/>
      <c r="Z261" s="374"/>
      <c r="AA261" s="374"/>
      <c r="AB261" s="375">
        <v>1</v>
      </c>
    </row>
    <row r="262" spans="1:28">
      <c r="A262" s="359"/>
      <c r="B262" s="355" t="s">
        <v>302</v>
      </c>
      <c r="C262" s="355" t="s">
        <v>490</v>
      </c>
      <c r="D262" s="356"/>
      <c r="E262" s="357"/>
      <c r="F262" s="357"/>
      <c r="G262" s="357"/>
      <c r="H262" s="357"/>
      <c r="I262" s="357"/>
      <c r="J262" s="357"/>
      <c r="K262" s="357"/>
      <c r="L262" s="357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>
        <v>1</v>
      </c>
      <c r="Z262" s="357"/>
      <c r="AA262" s="357"/>
      <c r="AB262" s="358">
        <v>1</v>
      </c>
    </row>
    <row r="263" spans="1:28">
      <c r="A263" s="359"/>
      <c r="B263" s="371" t="s">
        <v>707</v>
      </c>
      <c r="C263" s="372"/>
      <c r="D263" s="373"/>
      <c r="E263" s="374"/>
      <c r="F263" s="374"/>
      <c r="G263" s="374"/>
      <c r="H263" s="374"/>
      <c r="I263" s="374"/>
      <c r="J263" s="374"/>
      <c r="K263" s="374"/>
      <c r="L263" s="374"/>
      <c r="M263" s="374"/>
      <c r="N263" s="374"/>
      <c r="O263" s="374"/>
      <c r="P263" s="374"/>
      <c r="Q263" s="374"/>
      <c r="R263" s="374"/>
      <c r="S263" s="374"/>
      <c r="T263" s="374"/>
      <c r="U263" s="374"/>
      <c r="V263" s="374"/>
      <c r="W263" s="374"/>
      <c r="X263" s="374"/>
      <c r="Y263" s="374">
        <v>1</v>
      </c>
      <c r="Z263" s="374"/>
      <c r="AA263" s="374"/>
      <c r="AB263" s="375">
        <v>1</v>
      </c>
    </row>
    <row r="264" spans="1:28">
      <c r="A264" s="359"/>
      <c r="B264" s="355" t="s">
        <v>301</v>
      </c>
      <c r="C264" s="355" t="s">
        <v>301</v>
      </c>
      <c r="D264" s="356"/>
      <c r="E264" s="357"/>
      <c r="F264" s="357"/>
      <c r="G264" s="357">
        <v>1</v>
      </c>
      <c r="H264" s="357"/>
      <c r="I264" s="357"/>
      <c r="J264" s="357"/>
      <c r="K264" s="357"/>
      <c r="L264" s="357"/>
      <c r="M264" s="357"/>
      <c r="N264" s="357"/>
      <c r="O264" s="357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8">
        <v>1</v>
      </c>
    </row>
    <row r="265" spans="1:28">
      <c r="A265" s="359"/>
      <c r="B265" s="371" t="s">
        <v>708</v>
      </c>
      <c r="C265" s="372"/>
      <c r="D265" s="373"/>
      <c r="E265" s="374"/>
      <c r="F265" s="374"/>
      <c r="G265" s="374">
        <v>1</v>
      </c>
      <c r="H265" s="374"/>
      <c r="I265" s="374"/>
      <c r="J265" s="374"/>
      <c r="K265" s="374"/>
      <c r="L265" s="374"/>
      <c r="M265" s="374"/>
      <c r="N265" s="374"/>
      <c r="O265" s="374"/>
      <c r="P265" s="374"/>
      <c r="Q265" s="374"/>
      <c r="R265" s="374"/>
      <c r="S265" s="374"/>
      <c r="T265" s="374"/>
      <c r="U265" s="374"/>
      <c r="V265" s="374"/>
      <c r="W265" s="374"/>
      <c r="X265" s="374"/>
      <c r="Y265" s="374"/>
      <c r="Z265" s="374"/>
      <c r="AA265" s="374"/>
      <c r="AB265" s="375">
        <v>1</v>
      </c>
    </row>
    <row r="266" spans="1:28">
      <c r="A266" s="359"/>
      <c r="B266" s="355" t="s">
        <v>299</v>
      </c>
      <c r="C266" s="355" t="s">
        <v>475</v>
      </c>
      <c r="D266" s="356"/>
      <c r="E266" s="357"/>
      <c r="F266" s="357"/>
      <c r="G266" s="357"/>
      <c r="H266" s="357"/>
      <c r="I266" s="357"/>
      <c r="J266" s="357"/>
      <c r="K266" s="357"/>
      <c r="L266" s="357"/>
      <c r="M266" s="357"/>
      <c r="N266" s="357"/>
      <c r="O266" s="357"/>
      <c r="P266" s="357"/>
      <c r="Q266" s="357"/>
      <c r="R266" s="357"/>
      <c r="S266" s="357"/>
      <c r="T266" s="357"/>
      <c r="U266" s="357">
        <v>1</v>
      </c>
      <c r="V266" s="357"/>
      <c r="W266" s="357"/>
      <c r="X266" s="357"/>
      <c r="Y266" s="357"/>
      <c r="Z266" s="357"/>
      <c r="AA266" s="357"/>
      <c r="AB266" s="358">
        <v>1</v>
      </c>
    </row>
    <row r="267" spans="1:28">
      <c r="A267" s="359"/>
      <c r="B267" s="371" t="s">
        <v>709</v>
      </c>
      <c r="C267" s="372"/>
      <c r="D267" s="373"/>
      <c r="E267" s="374"/>
      <c r="F267" s="374"/>
      <c r="G267" s="374"/>
      <c r="H267" s="374"/>
      <c r="I267" s="374"/>
      <c r="J267" s="374"/>
      <c r="K267" s="374"/>
      <c r="L267" s="374"/>
      <c r="M267" s="374"/>
      <c r="N267" s="374"/>
      <c r="O267" s="374"/>
      <c r="P267" s="374"/>
      <c r="Q267" s="374"/>
      <c r="R267" s="374"/>
      <c r="S267" s="374"/>
      <c r="T267" s="374"/>
      <c r="U267" s="374">
        <v>1</v>
      </c>
      <c r="V267" s="374"/>
      <c r="W267" s="374"/>
      <c r="X267" s="374"/>
      <c r="Y267" s="374"/>
      <c r="Z267" s="374"/>
      <c r="AA267" s="374"/>
      <c r="AB267" s="375">
        <v>1</v>
      </c>
    </row>
    <row r="268" spans="1:28">
      <c r="A268" s="376" t="s">
        <v>705</v>
      </c>
      <c r="B268" s="377"/>
      <c r="C268" s="377"/>
      <c r="D268" s="378"/>
      <c r="E268" s="379"/>
      <c r="F268" s="379"/>
      <c r="G268" s="379">
        <v>1</v>
      </c>
      <c r="H268" s="379"/>
      <c r="I268" s="379"/>
      <c r="J268" s="379"/>
      <c r="K268" s="379">
        <v>1</v>
      </c>
      <c r="L268" s="379"/>
      <c r="M268" s="379"/>
      <c r="N268" s="379"/>
      <c r="O268" s="379"/>
      <c r="P268" s="379"/>
      <c r="Q268" s="379"/>
      <c r="R268" s="379"/>
      <c r="S268" s="379"/>
      <c r="T268" s="379"/>
      <c r="U268" s="379">
        <v>1</v>
      </c>
      <c r="V268" s="379"/>
      <c r="W268" s="379"/>
      <c r="X268" s="379"/>
      <c r="Y268" s="379">
        <v>1</v>
      </c>
      <c r="Z268" s="379"/>
      <c r="AA268" s="379">
        <v>1</v>
      </c>
      <c r="AB268" s="380">
        <v>5</v>
      </c>
    </row>
    <row r="269" spans="1:28">
      <c r="A269" s="364" t="s">
        <v>604</v>
      </c>
      <c r="B269" s="365"/>
      <c r="C269" s="365"/>
      <c r="D269" s="352">
        <v>3</v>
      </c>
      <c r="E269" s="353">
        <v>7</v>
      </c>
      <c r="F269" s="353">
        <v>14</v>
      </c>
      <c r="G269" s="353">
        <v>12</v>
      </c>
      <c r="H269" s="353">
        <v>12</v>
      </c>
      <c r="I269" s="353">
        <v>11</v>
      </c>
      <c r="J269" s="353">
        <v>11</v>
      </c>
      <c r="K269" s="353">
        <v>16</v>
      </c>
      <c r="L269" s="353">
        <v>10</v>
      </c>
      <c r="M269" s="353">
        <v>11</v>
      </c>
      <c r="N269" s="353">
        <v>14</v>
      </c>
      <c r="O269" s="353">
        <v>17</v>
      </c>
      <c r="P269" s="353">
        <v>14</v>
      </c>
      <c r="Q269" s="353">
        <v>10</v>
      </c>
      <c r="R269" s="353">
        <v>15</v>
      </c>
      <c r="S269" s="353">
        <v>16</v>
      </c>
      <c r="T269" s="353">
        <v>20</v>
      </c>
      <c r="U269" s="353">
        <v>12</v>
      </c>
      <c r="V269" s="353">
        <v>5</v>
      </c>
      <c r="W269" s="353">
        <v>11</v>
      </c>
      <c r="X269" s="353">
        <v>4</v>
      </c>
      <c r="Y269" s="353">
        <v>3</v>
      </c>
      <c r="Z269" s="353">
        <v>4</v>
      </c>
      <c r="AA269" s="353">
        <v>9</v>
      </c>
      <c r="AB269" s="354">
        <v>261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5" customWidth="1"/>
    <col min="2" max="2" width="18.5703125" style="293" customWidth="1"/>
    <col min="3" max="3" width="5.140625" style="21" customWidth="1"/>
    <col min="4" max="5" width="4.85546875" style="21" customWidth="1"/>
    <col min="6" max="6" width="5" style="21" customWidth="1"/>
    <col min="7" max="8" width="5.140625" style="21" customWidth="1"/>
    <col min="9" max="9" width="4.7109375" style="21" customWidth="1"/>
    <col min="10" max="10" width="5" style="21" customWidth="1"/>
    <col min="11" max="13" width="5.28515625" style="21" customWidth="1"/>
    <col min="14" max="14" width="5" style="21" customWidth="1"/>
    <col min="15" max="15" width="6.5703125" style="175" customWidth="1"/>
    <col min="16" max="16" width="18.140625" style="176" customWidth="1"/>
    <col min="17" max="18" width="9.140625" style="21"/>
    <col min="19" max="19" width="9.28515625" style="21" bestFit="1" customWidth="1"/>
    <col min="20" max="16384" width="9.140625" style="21"/>
  </cols>
  <sheetData>
    <row r="1" spans="1:19">
      <c r="B1" s="236" t="s">
        <v>388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710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389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385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2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19</v>
      </c>
      <c r="P12" s="258"/>
    </row>
    <row r="13" spans="1:19">
      <c r="A13" s="245"/>
      <c r="B13" s="259" t="s">
        <v>390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19</v>
      </c>
      <c r="I13" s="260">
        <f>C12+D12+E12+F12+G12+H12+I12</f>
        <v>19</v>
      </c>
      <c r="J13" s="260">
        <f>C12+D12+E12+F12+G12+H12+I12+J12</f>
        <v>19</v>
      </c>
      <c r="K13" s="260">
        <f>C12+D12+E12+F12+G12+H12+I12+J12+K12</f>
        <v>19</v>
      </c>
      <c r="L13" s="260">
        <f>C12+D12+E12+F12+G12+H12+I12+J12+K12+L12</f>
        <v>19</v>
      </c>
      <c r="M13" s="260">
        <f>C12+D12+E12+F12+G12+H12+I12+J12+K12+L12+M12</f>
        <v>19</v>
      </c>
      <c r="N13" s="260">
        <f>C12+D12+E12+F12+G12+H12+I12+J12+K12+L12+M12+N12</f>
        <v>19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389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385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1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2</v>
      </c>
    </row>
    <row r="23" spans="1:18">
      <c r="A23" s="267"/>
      <c r="B23" s="259" t="s">
        <v>390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2</v>
      </c>
      <c r="I23" s="260">
        <f>C22+D22+E22+F22+G22+H22+I22</f>
        <v>2</v>
      </c>
      <c r="J23" s="260">
        <f>C22+D22+E22+F22+G22+H22+I22+J22</f>
        <v>2</v>
      </c>
      <c r="K23" s="260">
        <f>C22+D22+E22+F22+G22+H22+I22+J22+K22</f>
        <v>2</v>
      </c>
      <c r="L23" s="260">
        <f>C22+D22+E22+F22+G22+H22+I22+J22+K22+L22</f>
        <v>2</v>
      </c>
      <c r="M23" s="260">
        <f>C22+D22+E22+F22+G22+H22+I22+J22+K22+L22+M22</f>
        <v>2</v>
      </c>
      <c r="N23" s="260">
        <f>C22+D22+E22+F22+G22+H22+I22+J22+K22+L22+M22+N22</f>
        <v>2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389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385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1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17</v>
      </c>
    </row>
    <row r="33" spans="1:16">
      <c r="A33" s="267"/>
      <c r="B33" s="259" t="s">
        <v>390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17</v>
      </c>
      <c r="I33" s="260">
        <f>C32+D32+E32+F32+G32+H32+I32</f>
        <v>17</v>
      </c>
      <c r="J33" s="260">
        <f>C32+D32+E32+F32+G32+H32+I32+J32</f>
        <v>17</v>
      </c>
      <c r="K33" s="260">
        <f>C32+D32+E32+F32+G32+H32+I32+J32+K32</f>
        <v>17</v>
      </c>
      <c r="L33" s="260">
        <f>C32+D32+E32+F32+G32+H32+I32+J32+K32+L32</f>
        <v>17</v>
      </c>
      <c r="M33" s="260">
        <f>C32+D32+E32+F32+G32+H32+I32+J32+K32+L32+M32</f>
        <v>17</v>
      </c>
      <c r="N33" s="260">
        <f>C32+D32+E32+F32+G32+H32+I32+J32+K32+L32+M32+N32</f>
        <v>17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389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385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17</v>
      </c>
    </row>
    <row r="43" spans="1:16">
      <c r="A43" s="267"/>
      <c r="B43" s="259" t="s">
        <v>390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17</v>
      </c>
      <c r="J43" s="260">
        <f>C42+D42+E42+F42+G42+H42+I42+J42</f>
        <v>17</v>
      </c>
      <c r="K43" s="260">
        <f>C42+D42+E42+F42+G42+H42+I42+J42+K42</f>
        <v>17</v>
      </c>
      <c r="L43" s="260">
        <f>C42+D42+E42+F42+G42+H42+I42+J42+K42+L42</f>
        <v>17</v>
      </c>
      <c r="M43" s="260">
        <f>C42+D42+E42+F42+G42+H42+I42+J42+K42+L42+M42</f>
        <v>17</v>
      </c>
      <c r="N43" s="260">
        <f>C42+D42+E42+F42+G42+H42+I42+J42+K42+L42+M42+N42</f>
        <v>17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389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385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20</v>
      </c>
    </row>
    <row r="53" spans="1:16">
      <c r="A53" s="267"/>
      <c r="B53" s="259" t="s">
        <v>390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20</v>
      </c>
      <c r="I53" s="260">
        <f>C52+D52+E52+F52+G52+H52+I52</f>
        <v>20</v>
      </c>
      <c r="J53" s="260">
        <f>C52+D52+E52+F52+G52+H52+I52+J52</f>
        <v>20</v>
      </c>
      <c r="K53" s="260">
        <f>C52+D52+E52+F52+G52+H52+I52+J52+K52</f>
        <v>20</v>
      </c>
      <c r="L53" s="260">
        <f>C52+D52+E52+F52+G52+H52+I52+J52+K52+L52</f>
        <v>20</v>
      </c>
      <c r="M53" s="260">
        <f>C52+D52+E52+F52+G52+H52+I52+J52+K52+L52+M52</f>
        <v>20</v>
      </c>
      <c r="N53" s="260">
        <f>C52+D52+E52+F52+G52+H52+I52+J52+K52+L52+M52+N52</f>
        <v>20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389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385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390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389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385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3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7</v>
      </c>
    </row>
    <row r="73" spans="1:18">
      <c r="A73" s="267"/>
      <c r="B73" s="259" t="s">
        <v>390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7</v>
      </c>
      <c r="I73" s="260">
        <f>C72+D72+E72+F72+G72+H72+I72</f>
        <v>7</v>
      </c>
      <c r="J73" s="260">
        <f>C72+D72+E72+F72+G72+H72+I72+J72</f>
        <v>7</v>
      </c>
      <c r="K73" s="260">
        <f>C72+D72+E72+F72+G72+H72+I72+J72+K72</f>
        <v>7</v>
      </c>
      <c r="L73" s="260">
        <f>C72+D72+E72+F72+G72+H72+I72+J72+K72+L72</f>
        <v>7</v>
      </c>
      <c r="M73" s="260">
        <f>C72+D72+E72+F72+G72+H72+I72+J72+K72+L72+M72</f>
        <v>7</v>
      </c>
      <c r="N73" s="260">
        <f>C72+D72+E72+F72+G72+H72+I72+J72+K72+L72+M72+N72</f>
        <v>7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389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385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390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389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385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3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9</v>
      </c>
    </row>
    <row r="93" spans="1:16">
      <c r="A93" s="267"/>
      <c r="B93" s="259" t="s">
        <v>390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9</v>
      </c>
      <c r="I93" s="260">
        <f>C92+D92+E92+F92+G92+H92+I92</f>
        <v>9</v>
      </c>
      <c r="J93" s="260">
        <f>C92+D92+E92+F92+G92+H92+I92+J92</f>
        <v>9</v>
      </c>
      <c r="K93" s="260">
        <f>C92+D92+E92+F92+G92+H92+I92+J92+K92</f>
        <v>9</v>
      </c>
      <c r="L93" s="260">
        <f>C92+D92+E92+F92+G92+H92+I92+J92+K92+L92</f>
        <v>9</v>
      </c>
      <c r="M93" s="260">
        <f>C92+D92+E92+F92+G92+H92+I92+J92+K92+L92+M92</f>
        <v>9</v>
      </c>
      <c r="N93" s="260">
        <f>C92+D92+E92+F92+G92+H92+I92+J92+K92+L92+M92+N92</f>
        <v>9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389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385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6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61</v>
      </c>
    </row>
    <row r="103" spans="1:16">
      <c r="A103" s="267"/>
      <c r="B103" s="259" t="s">
        <v>390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61</v>
      </c>
      <c r="H103" s="260">
        <f>C102+D102+E102+F102+G102+H102</f>
        <v>61</v>
      </c>
      <c r="I103" s="260">
        <f>C102+D102+E102+F102+G102+H102+I102</f>
        <v>61</v>
      </c>
      <c r="J103" s="260">
        <f>C102+D102+E102+F102+G102+H102+I102+J102</f>
        <v>61</v>
      </c>
      <c r="K103" s="260">
        <f>C102+D102+E102+F102+G102+H102+I102+J102+K102</f>
        <v>61</v>
      </c>
      <c r="L103" s="260">
        <f>C102+D102+E102+F102+G102+H102+I102+J102+K102+L102</f>
        <v>61</v>
      </c>
      <c r="M103" s="260">
        <f>C102+D102+E102+F102+G102+H102+I102+J102+K102+L102+M102</f>
        <v>61</v>
      </c>
      <c r="N103" s="260">
        <f>C102+D102+E102+F102+G102+H102+I102+J102+K102+L102+M102+N102</f>
        <v>61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389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385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1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6</v>
      </c>
    </row>
    <row r="113" spans="1:16">
      <c r="A113" s="245"/>
      <c r="B113" s="259" t="s">
        <v>390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6</v>
      </c>
      <c r="I113" s="260">
        <f>C112+D112+E112+F112+G112+H112+I112</f>
        <v>6</v>
      </c>
      <c r="J113" s="260">
        <f>C112+D112+E112+F112+G112+H112+I112+J112</f>
        <v>6</v>
      </c>
      <c r="K113" s="260">
        <f>C112+D112+E112+F112+G112+H112+I112+J112+K112</f>
        <v>6</v>
      </c>
      <c r="L113" s="260">
        <f>C112+D112+E112+F112+G112+H112+I112+J112+K112+L112</f>
        <v>6</v>
      </c>
      <c r="M113" s="260">
        <f>C112+D112+E112+F112+G112+H112+I112+J112+K112+L112+M112</f>
        <v>6</v>
      </c>
      <c r="N113" s="260">
        <f>C112+D112+E112+F112+G112+H112+I112+J112+K112+L112+M112+N112</f>
        <v>6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389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385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390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389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385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5</v>
      </c>
      <c r="H132" s="256">
        <f>รายเดือน67!G15</f>
        <v>1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42</v>
      </c>
    </row>
    <row r="133" spans="1:16">
      <c r="A133" s="267"/>
      <c r="B133" s="259" t="s">
        <v>390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41</v>
      </c>
      <c r="H133" s="260">
        <f>C132+D132+E132+F132+G132+H132</f>
        <v>42</v>
      </c>
      <c r="I133" s="260">
        <f>C132+D132+E132+F132+G132+H132+I132</f>
        <v>42</v>
      </c>
      <c r="J133" s="260">
        <f>C132+D132+E132+F132+G132+H132+I132+J132</f>
        <v>42</v>
      </c>
      <c r="K133" s="260">
        <f>C132+D132+E132+F132+G132+H132+I132+J132+K132</f>
        <v>42</v>
      </c>
      <c r="L133" s="260">
        <f>C132+D132+E132+F132+G132+H132+I132+J132+K132+L132</f>
        <v>42</v>
      </c>
      <c r="M133" s="260">
        <f>C132+D132+E132+F132+G132+H132+I132+J132+K132+L132+M132</f>
        <v>42</v>
      </c>
      <c r="N133" s="260">
        <f>C132+D132+E132+F132+G132+H132+I132+J132+K132+L132+M132+N132</f>
        <v>42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389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385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390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389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385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1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8</v>
      </c>
    </row>
    <row r="153" spans="1:16">
      <c r="A153" s="267"/>
      <c r="B153" s="259" t="s">
        <v>390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8</v>
      </c>
      <c r="H153" s="260">
        <f>C152+D152+E152+F152+G152+H152</f>
        <v>8</v>
      </c>
      <c r="I153" s="260">
        <f>C152+D152+E152+F152+G152+H152+I152</f>
        <v>8</v>
      </c>
      <c r="J153" s="260">
        <f>C152+D152+E152+F152+G152+H152+I152+J152</f>
        <v>8</v>
      </c>
      <c r="K153" s="260">
        <f>C152+D152+E152+F152+G152+H152+I152+J152+K152</f>
        <v>8</v>
      </c>
      <c r="L153" s="260">
        <f>C152+D152+E152+F152+G152+H152+I152+J152+K152+L152</f>
        <v>8</v>
      </c>
      <c r="M153" s="260">
        <f>C152+D152+E152+F152+G152+H152+I152+J152+K152+L152+M152</f>
        <v>8</v>
      </c>
      <c r="N153" s="260">
        <f>C152+D152+E152+F152+G152+H152+I152+J152+K152+L152+M152+N152</f>
        <v>8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389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385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390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389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385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390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389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385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390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389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385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390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389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385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1</v>
      </c>
    </row>
    <row r="203" spans="1:16">
      <c r="A203" s="267"/>
      <c r="B203" s="259" t="s">
        <v>390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1</v>
      </c>
      <c r="J203" s="260">
        <f>C202+D202+E202+F202+G202+H202+I202+J202</f>
        <v>1</v>
      </c>
      <c r="K203" s="260">
        <f>C202+D202+E202+F202+G202+H202+I202+J202+K202</f>
        <v>1</v>
      </c>
      <c r="L203" s="260">
        <f>C202+D202+E202+F202+G202+H202+I202+J202+K202+L202</f>
        <v>1</v>
      </c>
      <c r="M203" s="260">
        <f>C202+D202+E202+F202+G202+H202+I202+J202+K202+L202+M202</f>
        <v>1</v>
      </c>
      <c r="N203" s="260">
        <f>C202+D202+E202+F202+G202+H202+I202+J202+K202+L202+M202+N202</f>
        <v>1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389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385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1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5</v>
      </c>
    </row>
    <row r="213" spans="1:17">
      <c r="A213" s="267"/>
      <c r="B213" s="259" t="s">
        <v>390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5</v>
      </c>
      <c r="I213" s="260">
        <f>C212+D212+E212+F212+G212+H212+I212</f>
        <v>5</v>
      </c>
      <c r="J213" s="260">
        <f>C212+D212+E212+F212+G212+H212+I212+J212</f>
        <v>5</v>
      </c>
      <c r="K213" s="260">
        <f>C212+D212+E212+F212+G212+H212+I212+J212+K212</f>
        <v>5</v>
      </c>
      <c r="L213" s="260">
        <f>C212+D212+E212+F212+G212+H212+I212+J212+K212+L212</f>
        <v>5</v>
      </c>
      <c r="M213" s="260">
        <f>C212+D212+E212+F212+G212+H212+I212+J212+K212+L212+M212</f>
        <v>5</v>
      </c>
      <c r="N213" s="260">
        <f>C212+D212+E212+F212+G212+H212+I212+J212+K212+L212+M212+N212</f>
        <v>5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389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385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1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6</v>
      </c>
      <c r="Q222" s="292"/>
    </row>
    <row r="223" spans="1:17">
      <c r="A223" s="267"/>
      <c r="B223" s="259" t="s">
        <v>390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6</v>
      </c>
      <c r="I223" s="260">
        <f>C222+D222+E222+F222+G222+H222+I222</f>
        <v>6</v>
      </c>
      <c r="J223" s="260">
        <f>C222+D222+E222+F222+G222+H222+I222+J222</f>
        <v>6</v>
      </c>
      <c r="K223" s="260">
        <f>C222+D222+E222+F222+G222+H222+I222+J222+K222</f>
        <v>6</v>
      </c>
      <c r="L223" s="260">
        <f>C222+D222+E222+F222+G222+H222+I222+J222+K222+L222</f>
        <v>6</v>
      </c>
      <c r="M223" s="260">
        <f>C222+D222+E222+F222+G222+H222+I222+J222+K222+L222+M222</f>
        <v>6</v>
      </c>
      <c r="N223" s="260">
        <f>C222+D222+E222+F222+G222+H222+I222+J222+K222+L222+M222+N222</f>
        <v>6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D85" zoomScale="90" zoomScaleNormal="90" workbookViewId="0">
      <selection activeCell="L102" sqref="L102"/>
    </sheetView>
  </sheetViews>
  <sheetFormatPr defaultRowHeight="21.75"/>
  <cols>
    <col min="3" max="3" width="14.42578125" customWidth="1"/>
    <col min="4" max="4" width="14.85546875" bestFit="1" customWidth="1"/>
  </cols>
  <sheetData>
    <row r="1" spans="1:4" ht="29.25">
      <c r="A1" s="306" t="s">
        <v>363</v>
      </c>
    </row>
    <row r="2" spans="1:4">
      <c r="C2" s="300" t="s">
        <v>9</v>
      </c>
      <c r="D2" s="300" t="s">
        <v>13</v>
      </c>
    </row>
    <row r="3" spans="1:4">
      <c r="C3" s="300" t="s">
        <v>32</v>
      </c>
      <c r="D3" s="302">
        <v>63.187350494215352</v>
      </c>
    </row>
    <row r="4" spans="1:4" ht="27.75">
      <c r="C4" s="188" t="s">
        <v>35</v>
      </c>
      <c r="D4" s="135">
        <v>56.145806340157208</v>
      </c>
    </row>
    <row r="5" spans="1:4" ht="27.75">
      <c r="C5" s="188" t="s">
        <v>29</v>
      </c>
      <c r="D5" s="301">
        <v>53.370196682298591</v>
      </c>
    </row>
    <row r="6" spans="1:4">
      <c r="C6" s="300" t="s">
        <v>33</v>
      </c>
      <c r="D6" s="302">
        <v>38.905459732849174</v>
      </c>
    </row>
    <row r="7" spans="1:4">
      <c r="C7" s="300" t="s">
        <v>63</v>
      </c>
      <c r="D7" s="301">
        <v>25.874336970115142</v>
      </c>
    </row>
    <row r="8" spans="1:4" ht="27.75">
      <c r="C8" s="303" t="s">
        <v>24</v>
      </c>
      <c r="D8" s="135">
        <v>25.261775144939435</v>
      </c>
    </row>
    <row r="9" spans="1:4">
      <c r="C9" s="300" t="s">
        <v>27</v>
      </c>
      <c r="D9" s="301">
        <v>23.160157118505893</v>
      </c>
    </row>
    <row r="10" spans="1:4">
      <c r="C10" s="300" t="s">
        <v>58</v>
      </c>
      <c r="D10" s="301">
        <v>21.44542140253056</v>
      </c>
    </row>
    <row r="11" spans="1:4" ht="27.75">
      <c r="C11" s="303" t="s">
        <v>62</v>
      </c>
      <c r="D11" s="135">
        <v>20.512820512820515</v>
      </c>
    </row>
    <row r="12" spans="1:4" ht="27.75">
      <c r="C12" s="303" t="s">
        <v>23</v>
      </c>
      <c r="D12" s="135">
        <v>17.446812877800468</v>
      </c>
    </row>
    <row r="13" spans="1:4">
      <c r="C13" s="300" t="s">
        <v>34</v>
      </c>
      <c r="D13" s="301">
        <v>13.774104683195592</v>
      </c>
    </row>
    <row r="14" spans="1:4">
      <c r="C14" s="300" t="s">
        <v>330</v>
      </c>
      <c r="D14" s="301">
        <v>11.999646326213544</v>
      </c>
    </row>
    <row r="15" spans="1:4">
      <c r="C15" s="300" t="s">
        <v>26</v>
      </c>
      <c r="D15" s="301">
        <v>9.8433501139016233</v>
      </c>
    </row>
    <row r="16" spans="1:4">
      <c r="C16" s="300" t="s">
        <v>30</v>
      </c>
      <c r="D16" s="302">
        <v>8.1392351832006185</v>
      </c>
    </row>
    <row r="17" spans="1:6" ht="27.75">
      <c r="C17" s="188" t="s">
        <v>28</v>
      </c>
      <c r="D17" s="135">
        <v>7.6128606592737329</v>
      </c>
    </row>
    <row r="18" spans="1:6">
      <c r="C18" s="300" t="s">
        <v>60</v>
      </c>
      <c r="D18" s="302">
        <v>6.6301272984441297</v>
      </c>
    </row>
    <row r="19" spans="1:6">
      <c r="C19" s="300" t="s">
        <v>59</v>
      </c>
      <c r="D19" s="302">
        <v>5.5606528206411436</v>
      </c>
    </row>
    <row r="20" spans="1:6">
      <c r="C20" s="300" t="s">
        <v>25</v>
      </c>
      <c r="D20" s="301">
        <v>4.4675432979404626</v>
      </c>
    </row>
    <row r="21" spans="1:6" ht="27.75">
      <c r="C21" s="188" t="s">
        <v>31</v>
      </c>
      <c r="D21" s="135">
        <v>3.7268932617769828</v>
      </c>
    </row>
    <row r="22" spans="1:6">
      <c r="C22" s="300" t="s">
        <v>61</v>
      </c>
      <c r="D22" s="302">
        <v>3.6543029417138682</v>
      </c>
    </row>
    <row r="24" spans="1:6" ht="30.75">
      <c r="A24" s="304" t="s">
        <v>69</v>
      </c>
      <c r="C24" s="160"/>
      <c r="D24" s="160" t="s">
        <v>373</v>
      </c>
      <c r="E24" s="160" t="s">
        <v>40</v>
      </c>
      <c r="F24" s="161" t="s">
        <v>13</v>
      </c>
    </row>
    <row r="25" spans="1:6" ht="27.75">
      <c r="A25" t="s">
        <v>364</v>
      </c>
      <c r="C25" s="162" t="s">
        <v>70</v>
      </c>
      <c r="D25" s="163">
        <v>641883</v>
      </c>
      <c r="E25" s="162">
        <v>138</v>
      </c>
      <c r="F25" s="135">
        <f>E25*100000/D25</f>
        <v>21.499245189543888</v>
      </c>
    </row>
    <row r="26" spans="1:6" ht="27.75">
      <c r="C26" s="162" t="s">
        <v>71</v>
      </c>
      <c r="D26" s="163">
        <v>654130</v>
      </c>
      <c r="E26" s="163">
        <v>126</v>
      </c>
      <c r="F26" s="135">
        <f>E26*100000/D26</f>
        <v>19.262226162995123</v>
      </c>
    </row>
    <row r="27" spans="1:6" ht="27.75">
      <c r="C27" s="164" t="s">
        <v>41</v>
      </c>
      <c r="D27" s="165">
        <f>D25+D26</f>
        <v>1296013</v>
      </c>
      <c r="E27" s="166">
        <f>SUM(E25:E26)</f>
        <v>264</v>
      </c>
      <c r="F27" s="315">
        <f>E27*100000/D27</f>
        <v>20.370166040001141</v>
      </c>
    </row>
    <row r="28" spans="1:6">
      <c r="E28" s="298">
        <f>E26/E25</f>
        <v>0.91304347826086951</v>
      </c>
    </row>
    <row r="34" spans="1:6" ht="33">
      <c r="A34" s="307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18</v>
      </c>
      <c r="F37" s="135">
        <f>E37*100000/D37</f>
        <v>33.621607486411264</v>
      </c>
    </row>
    <row r="38" spans="1:6" ht="27.75">
      <c r="C38" s="133" t="s">
        <v>46</v>
      </c>
      <c r="D38" s="134">
        <v>66055</v>
      </c>
      <c r="E38" s="133">
        <v>32</v>
      </c>
      <c r="F38" s="135">
        <f t="shared" ref="F38:F43" si="0">E38*100000/D38</f>
        <v>48.444478086443112</v>
      </c>
    </row>
    <row r="39" spans="1:6" ht="27.75">
      <c r="C39" s="133" t="s">
        <v>36</v>
      </c>
      <c r="D39" s="134">
        <v>70853</v>
      </c>
      <c r="E39" s="133">
        <v>73</v>
      </c>
      <c r="F39" s="135">
        <f t="shared" si="0"/>
        <v>103.03021749255501</v>
      </c>
    </row>
    <row r="40" spans="1:6" ht="27.75">
      <c r="C40" s="133" t="s">
        <v>37</v>
      </c>
      <c r="D40" s="134">
        <v>157174</v>
      </c>
      <c r="E40" s="133">
        <v>62</v>
      </c>
      <c r="F40" s="135">
        <f t="shared" si="0"/>
        <v>39.44672783030272</v>
      </c>
    </row>
    <row r="41" spans="1:6" ht="27.75">
      <c r="C41" s="133" t="s">
        <v>38</v>
      </c>
      <c r="D41" s="134">
        <v>382915</v>
      </c>
      <c r="E41" s="133">
        <v>50</v>
      </c>
      <c r="F41" s="135">
        <f t="shared" si="0"/>
        <v>13.057728216444904</v>
      </c>
    </row>
    <row r="42" spans="1:6" ht="27.75">
      <c r="C42" s="133" t="s">
        <v>39</v>
      </c>
      <c r="D42" s="134">
        <v>565479</v>
      </c>
      <c r="E42" s="133">
        <v>29</v>
      </c>
      <c r="F42" s="135">
        <f t="shared" si="0"/>
        <v>5.1283955726030497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264</v>
      </c>
      <c r="F43" s="135">
        <f t="shared" si="0"/>
        <v>20.370166040001141</v>
      </c>
    </row>
    <row r="48" spans="1:6">
      <c r="A48" t="s">
        <v>365</v>
      </c>
    </row>
    <row r="49" spans="3:5" ht="27.75">
      <c r="C49" s="184"/>
      <c r="D49" s="186" t="s">
        <v>115</v>
      </c>
      <c r="E49" s="186" t="s">
        <v>116</v>
      </c>
    </row>
    <row r="50" spans="3:5" ht="27.75">
      <c r="C50" s="187" t="s">
        <v>28</v>
      </c>
      <c r="D50" s="133">
        <v>0</v>
      </c>
      <c r="E50" s="133">
        <v>3</v>
      </c>
    </row>
    <row r="51" spans="3:5" ht="27.75">
      <c r="C51" s="188" t="s">
        <v>23</v>
      </c>
      <c r="D51" s="133">
        <v>0</v>
      </c>
      <c r="E51" s="133">
        <v>1</v>
      </c>
    </row>
    <row r="52" spans="3:5" ht="27.75">
      <c r="C52" s="188" t="s">
        <v>26</v>
      </c>
      <c r="D52" s="133">
        <v>2</v>
      </c>
      <c r="E52" s="133">
        <v>1</v>
      </c>
    </row>
    <row r="53" spans="3:5" ht="27.75">
      <c r="C53" s="188" t="s">
        <v>32</v>
      </c>
      <c r="D53" s="133">
        <v>0</v>
      </c>
      <c r="E53" s="133">
        <v>1</v>
      </c>
    </row>
    <row r="54" spans="3:5" ht="27.75">
      <c r="C54" s="188" t="s">
        <v>30</v>
      </c>
      <c r="D54" s="133">
        <v>0</v>
      </c>
      <c r="E54" s="133">
        <v>1</v>
      </c>
    </row>
    <row r="55" spans="3:5" ht="27.75">
      <c r="C55" s="188" t="s">
        <v>62</v>
      </c>
      <c r="D55" s="133">
        <v>0</v>
      </c>
      <c r="E55" s="133">
        <v>1</v>
      </c>
    </row>
    <row r="56" spans="3:5" ht="27.75">
      <c r="C56" s="188" t="s">
        <v>63</v>
      </c>
      <c r="D56" s="133">
        <v>0</v>
      </c>
      <c r="E56" s="133">
        <v>1</v>
      </c>
    </row>
    <row r="57" spans="3:5" ht="27.75">
      <c r="C57" s="188" t="s">
        <v>21</v>
      </c>
      <c r="D57" s="133">
        <v>2</v>
      </c>
      <c r="E57" s="133">
        <v>0</v>
      </c>
    </row>
    <row r="58" spans="3:5" ht="27.75">
      <c r="C58" s="188" t="s">
        <v>31</v>
      </c>
      <c r="D58" s="133">
        <v>0</v>
      </c>
      <c r="E58" s="133">
        <v>0</v>
      </c>
    </row>
    <row r="59" spans="3:5" ht="27.75">
      <c r="C59" s="188" t="s">
        <v>24</v>
      </c>
      <c r="D59" s="133">
        <v>0</v>
      </c>
      <c r="E59" s="133">
        <v>0</v>
      </c>
    </row>
    <row r="60" spans="3:5" ht="27.75">
      <c r="C60" s="188" t="s">
        <v>25</v>
      </c>
      <c r="D60" s="133">
        <v>0</v>
      </c>
      <c r="E60" s="133">
        <v>0</v>
      </c>
    </row>
    <row r="61" spans="3:5" ht="27.75">
      <c r="C61" s="188" t="s">
        <v>27</v>
      </c>
      <c r="D61" s="133">
        <v>0</v>
      </c>
      <c r="E61" s="133">
        <v>0</v>
      </c>
    </row>
    <row r="62" spans="3:5" ht="27.75">
      <c r="C62" s="188" t="s">
        <v>34</v>
      </c>
      <c r="D62" s="133">
        <v>0</v>
      </c>
      <c r="E62" s="133">
        <v>0</v>
      </c>
    </row>
    <row r="63" spans="3:5" ht="27.75">
      <c r="C63" s="188" t="s">
        <v>29</v>
      </c>
      <c r="D63" s="133">
        <v>1</v>
      </c>
      <c r="E63" s="133">
        <v>0</v>
      </c>
    </row>
    <row r="64" spans="3:5" ht="27.75">
      <c r="C64" s="188" t="s">
        <v>33</v>
      </c>
      <c r="D64" s="133">
        <v>0</v>
      </c>
      <c r="E64" s="133">
        <v>0</v>
      </c>
    </row>
    <row r="65" spans="1:54" ht="27.75">
      <c r="C65" s="188" t="s">
        <v>58</v>
      </c>
      <c r="D65" s="133">
        <v>0</v>
      </c>
      <c r="E65" s="133">
        <v>0</v>
      </c>
    </row>
    <row r="66" spans="1:54" ht="27.75">
      <c r="C66" s="188" t="s">
        <v>35</v>
      </c>
      <c r="D66" s="133">
        <v>0</v>
      </c>
      <c r="E66" s="133">
        <v>0</v>
      </c>
    </row>
    <row r="67" spans="1:54" ht="27.75">
      <c r="C67" s="188" t="s">
        <v>59</v>
      </c>
      <c r="D67" s="133">
        <v>0</v>
      </c>
      <c r="E67" s="133">
        <v>0</v>
      </c>
    </row>
    <row r="68" spans="1:54" ht="27.75">
      <c r="C68" s="188" t="s">
        <v>60</v>
      </c>
      <c r="D68" s="133">
        <v>0</v>
      </c>
      <c r="E68" s="133">
        <v>0</v>
      </c>
    </row>
    <row r="69" spans="1:54" ht="27.75">
      <c r="C69" s="188" t="s">
        <v>61</v>
      </c>
      <c r="D69" s="133">
        <v>0</v>
      </c>
      <c r="E69" s="133">
        <v>0</v>
      </c>
    </row>
    <row r="72" spans="1:54" ht="26.25">
      <c r="A72" s="305" t="s">
        <v>366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385</v>
      </c>
      <c r="C75" s="308">
        <v>10</v>
      </c>
      <c r="D75" s="308">
        <v>14</v>
      </c>
      <c r="E75" s="308">
        <v>12</v>
      </c>
      <c r="F75" s="308">
        <v>13</v>
      </c>
      <c r="G75" s="308">
        <v>11</v>
      </c>
      <c r="H75" s="308">
        <v>11</v>
      </c>
      <c r="I75" s="308">
        <v>16</v>
      </c>
      <c r="J75" s="308">
        <v>10</v>
      </c>
      <c r="K75" s="308">
        <v>11</v>
      </c>
      <c r="L75" s="308">
        <v>14</v>
      </c>
      <c r="M75" s="308">
        <v>17</v>
      </c>
      <c r="N75" s="308">
        <v>14</v>
      </c>
      <c r="O75" s="308">
        <v>10</v>
      </c>
      <c r="P75" s="308">
        <v>15</v>
      </c>
      <c r="Q75" s="308">
        <v>16</v>
      </c>
      <c r="R75" s="308">
        <v>20</v>
      </c>
      <c r="S75" s="309">
        <v>12</v>
      </c>
      <c r="T75" s="309">
        <v>5</v>
      </c>
      <c r="U75" s="309">
        <v>11</v>
      </c>
      <c r="V75" s="309">
        <v>5</v>
      </c>
      <c r="W75" s="309">
        <v>3</v>
      </c>
      <c r="X75" s="309">
        <v>5</v>
      </c>
      <c r="Y75" s="310">
        <v>9</v>
      </c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1"/>
      <c r="AT75" s="311"/>
      <c r="AU75" s="311"/>
      <c r="AV75" s="311"/>
      <c r="AW75" s="311"/>
      <c r="AX75" s="311"/>
      <c r="AY75" s="311"/>
      <c r="AZ75" s="312"/>
      <c r="BA75" s="311"/>
    </row>
    <row r="76" spans="1:54">
      <c r="B76" t="s">
        <v>332</v>
      </c>
      <c r="C76" s="310">
        <v>2</v>
      </c>
      <c r="D76" s="310">
        <v>1</v>
      </c>
      <c r="E76" s="310">
        <v>2</v>
      </c>
      <c r="F76" s="310">
        <v>2</v>
      </c>
      <c r="G76" s="310">
        <v>2</v>
      </c>
      <c r="H76" s="310">
        <v>2</v>
      </c>
      <c r="I76" s="310">
        <v>8</v>
      </c>
      <c r="J76" s="310">
        <v>5</v>
      </c>
      <c r="K76" s="310">
        <v>2</v>
      </c>
      <c r="L76" s="310">
        <v>5</v>
      </c>
      <c r="M76" s="310">
        <v>4</v>
      </c>
      <c r="N76" s="310">
        <v>11</v>
      </c>
      <c r="O76" s="310">
        <v>5</v>
      </c>
      <c r="P76" s="310">
        <v>10</v>
      </c>
      <c r="Q76" s="310">
        <v>10</v>
      </c>
      <c r="R76" s="310">
        <v>7</v>
      </c>
      <c r="S76" s="310">
        <v>7</v>
      </c>
      <c r="T76" s="310">
        <v>6</v>
      </c>
      <c r="U76" s="310">
        <v>6</v>
      </c>
      <c r="V76" s="310">
        <v>12</v>
      </c>
      <c r="W76" s="310">
        <v>12</v>
      </c>
      <c r="X76" s="310">
        <v>10</v>
      </c>
      <c r="Y76" s="310">
        <v>22</v>
      </c>
      <c r="Z76" s="310">
        <v>29</v>
      </c>
      <c r="AA76" s="310">
        <v>63</v>
      </c>
      <c r="AB76" s="310">
        <v>68</v>
      </c>
      <c r="AC76" s="310">
        <v>88</v>
      </c>
      <c r="AD76" s="310">
        <v>124</v>
      </c>
      <c r="AE76" s="310">
        <v>93</v>
      </c>
      <c r="AF76" s="310">
        <v>123</v>
      </c>
      <c r="AG76" s="310">
        <v>104</v>
      </c>
      <c r="AH76" s="310">
        <v>94</v>
      </c>
      <c r="AI76" s="310">
        <v>109</v>
      </c>
      <c r="AJ76" s="310">
        <v>75</v>
      </c>
      <c r="AK76" s="310">
        <v>99</v>
      </c>
      <c r="AL76" s="310">
        <v>73</v>
      </c>
      <c r="AM76" s="310">
        <v>78</v>
      </c>
      <c r="AN76" s="310">
        <v>86</v>
      </c>
      <c r="AO76" s="310">
        <v>48</v>
      </c>
      <c r="AP76" s="310">
        <v>69</v>
      </c>
      <c r="AQ76" s="310">
        <v>41</v>
      </c>
      <c r="AR76" s="310">
        <v>27</v>
      </c>
      <c r="AS76" s="311">
        <v>17</v>
      </c>
      <c r="AT76" s="311">
        <v>12</v>
      </c>
      <c r="AU76" s="311">
        <v>9</v>
      </c>
      <c r="AV76" s="311">
        <v>11</v>
      </c>
      <c r="AW76" s="311">
        <v>13</v>
      </c>
      <c r="AX76" s="311">
        <v>11</v>
      </c>
      <c r="AY76" s="311">
        <v>6</v>
      </c>
      <c r="AZ76" s="312">
        <v>1</v>
      </c>
      <c r="BA76" s="311">
        <v>2</v>
      </c>
      <c r="BB76">
        <v>5</v>
      </c>
    </row>
    <row r="77" spans="1:54">
      <c r="B77" t="s">
        <v>367</v>
      </c>
      <c r="C77" s="313">
        <v>6</v>
      </c>
      <c r="D77" s="313">
        <v>2</v>
      </c>
      <c r="E77" s="313">
        <v>6</v>
      </c>
      <c r="F77" s="313">
        <v>6</v>
      </c>
      <c r="G77" s="313">
        <v>2</v>
      </c>
      <c r="H77" s="313">
        <v>5</v>
      </c>
      <c r="I77" s="313">
        <v>8</v>
      </c>
      <c r="J77" s="313">
        <v>5</v>
      </c>
      <c r="K77" s="313">
        <v>2</v>
      </c>
      <c r="L77" s="313">
        <v>5</v>
      </c>
      <c r="M77" s="313">
        <v>4</v>
      </c>
      <c r="N77" s="313">
        <v>11</v>
      </c>
      <c r="O77" s="313">
        <v>5</v>
      </c>
      <c r="P77" s="313">
        <v>10</v>
      </c>
      <c r="Q77" s="313">
        <v>10</v>
      </c>
      <c r="R77" s="313">
        <v>7</v>
      </c>
      <c r="S77" s="313">
        <v>7</v>
      </c>
      <c r="T77" s="313">
        <v>6</v>
      </c>
      <c r="U77" s="313">
        <v>6</v>
      </c>
      <c r="V77" s="313">
        <v>12</v>
      </c>
      <c r="W77" s="313">
        <v>12</v>
      </c>
      <c r="X77" s="313">
        <v>19</v>
      </c>
      <c r="Y77" s="313">
        <v>45</v>
      </c>
      <c r="Z77" s="313">
        <v>38</v>
      </c>
      <c r="AA77" s="313">
        <v>47</v>
      </c>
      <c r="AB77" s="313">
        <v>68</v>
      </c>
      <c r="AC77" s="313">
        <v>75</v>
      </c>
      <c r="AD77" s="313">
        <v>85</v>
      </c>
      <c r="AE77" s="313">
        <v>92</v>
      </c>
      <c r="AF77" s="313">
        <v>68</v>
      </c>
      <c r="AG77" s="313">
        <v>60</v>
      </c>
      <c r="AH77" s="313">
        <v>66</v>
      </c>
      <c r="AI77" s="313">
        <v>83</v>
      </c>
      <c r="AJ77" s="313">
        <v>52</v>
      </c>
      <c r="AK77" s="313">
        <v>71</v>
      </c>
      <c r="AL77" s="313">
        <v>56</v>
      </c>
      <c r="AM77" s="313">
        <v>39</v>
      </c>
      <c r="AN77" s="313">
        <v>34</v>
      </c>
      <c r="AO77" s="313">
        <v>25</v>
      </c>
      <c r="AP77" s="313">
        <v>14</v>
      </c>
      <c r="AQ77" s="313">
        <v>13</v>
      </c>
      <c r="AR77" s="313">
        <v>13</v>
      </c>
      <c r="AS77" s="313">
        <v>14</v>
      </c>
      <c r="AT77" s="313">
        <v>11</v>
      </c>
      <c r="AU77" s="313">
        <v>9</v>
      </c>
      <c r="AV77" s="313">
        <v>6</v>
      </c>
      <c r="AW77" s="313">
        <v>8</v>
      </c>
      <c r="AX77" s="313">
        <v>5</v>
      </c>
      <c r="AY77" s="313">
        <v>6</v>
      </c>
      <c r="AZ77" s="313">
        <v>1</v>
      </c>
      <c r="BA77" s="314">
        <v>2</v>
      </c>
      <c r="BB77" s="313">
        <v>3</v>
      </c>
    </row>
    <row r="94" spans="1:4" ht="31.5">
      <c r="A94" s="320" t="s">
        <v>368</v>
      </c>
    </row>
    <row r="95" spans="1:4">
      <c r="B95" t="s">
        <v>370</v>
      </c>
      <c r="C95" t="s">
        <v>40</v>
      </c>
      <c r="D95" t="s">
        <v>371</v>
      </c>
    </row>
    <row r="96" spans="1:4">
      <c r="B96" s="316" t="s">
        <v>334</v>
      </c>
      <c r="C96" s="317">
        <v>82</v>
      </c>
      <c r="D96" s="299">
        <f>C96*100/C98</f>
        <v>31.060606060606062</v>
      </c>
    </row>
    <row r="97" spans="1:5">
      <c r="B97" s="316" t="s">
        <v>369</v>
      </c>
      <c r="C97" s="317">
        <v>182</v>
      </c>
      <c r="D97" s="299">
        <f>C97*100/C98</f>
        <v>68.939393939393938</v>
      </c>
    </row>
    <row r="98" spans="1:5">
      <c r="B98" s="318" t="s">
        <v>351</v>
      </c>
      <c r="C98" s="319">
        <f>SUM(C96:C97)</f>
        <v>264</v>
      </c>
    </row>
    <row r="106" spans="1:5" ht="31.5">
      <c r="A106" s="320" t="s">
        <v>356</v>
      </c>
    </row>
    <row r="107" spans="1:5">
      <c r="C107" t="s">
        <v>356</v>
      </c>
      <c r="D107" t="s">
        <v>40</v>
      </c>
      <c r="E107" t="s">
        <v>68</v>
      </c>
    </row>
    <row r="108" spans="1:5">
      <c r="C108" t="s">
        <v>374</v>
      </c>
      <c r="D108">
        <v>110</v>
      </c>
      <c r="E108" s="298">
        <f>D108*100/D117</f>
        <v>41.666666666666664</v>
      </c>
    </row>
    <row r="109" spans="1:5">
      <c r="C109" t="s">
        <v>357</v>
      </c>
      <c r="D109">
        <v>81</v>
      </c>
      <c r="E109" s="298">
        <f>D109*100/D117</f>
        <v>30.681818181818183</v>
      </c>
    </row>
    <row r="110" spans="1:5">
      <c r="C110" t="s">
        <v>358</v>
      </c>
      <c r="D110">
        <v>28</v>
      </c>
      <c r="E110" s="298">
        <f>D110*100/D117</f>
        <v>10.606060606060606</v>
      </c>
    </row>
    <row r="111" spans="1:5">
      <c r="C111" t="s">
        <v>336</v>
      </c>
      <c r="D111">
        <v>18</v>
      </c>
      <c r="E111" s="298">
        <f>D111*100/D117</f>
        <v>6.8181818181818183</v>
      </c>
    </row>
    <row r="112" spans="1:5">
      <c r="C112" t="s">
        <v>361</v>
      </c>
      <c r="D112">
        <v>10</v>
      </c>
      <c r="E112" s="298">
        <f>D112*100/D117</f>
        <v>3.7878787878787881</v>
      </c>
    </row>
    <row r="113" spans="3:5">
      <c r="C113" t="s">
        <v>360</v>
      </c>
      <c r="D113">
        <v>9</v>
      </c>
      <c r="E113" s="298">
        <f>D113*100/D117</f>
        <v>3.4090909090909092</v>
      </c>
    </row>
    <row r="114" spans="3:5">
      <c r="C114" s="325" t="s">
        <v>359</v>
      </c>
      <c r="D114">
        <v>5</v>
      </c>
      <c r="E114" s="298">
        <f>D114*100/D117</f>
        <v>1.893939393939394</v>
      </c>
    </row>
    <row r="115" spans="3:5">
      <c r="C115" t="s">
        <v>362</v>
      </c>
      <c r="D115">
        <v>2</v>
      </c>
      <c r="E115" s="298">
        <f>D115*100/D117</f>
        <v>0.75757575757575757</v>
      </c>
    </row>
    <row r="116" spans="3:5">
      <c r="C116" s="327" t="s">
        <v>462</v>
      </c>
      <c r="D116" s="328">
        <v>1</v>
      </c>
      <c r="E116" s="298">
        <f>D116*100/D117</f>
        <v>0.37878787878787878</v>
      </c>
    </row>
    <row r="117" spans="3:5">
      <c r="C117" s="329" t="s">
        <v>41</v>
      </c>
      <c r="D117" s="329">
        <f>SUM(D108:D116)</f>
        <v>264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68" zoomScale="130" zoomScaleNormal="130" workbookViewId="0">
      <selection activeCell="B83" sqref="B83"/>
    </sheetView>
  </sheetViews>
  <sheetFormatPr defaultRowHeight="21.75"/>
  <cols>
    <col min="2" max="2" width="15.42578125" customWidth="1"/>
  </cols>
  <sheetData>
    <row r="1" spans="1:8">
      <c r="B1" s="381" t="s">
        <v>492</v>
      </c>
    </row>
    <row r="2" spans="1:8">
      <c r="B2" s="381" t="s">
        <v>711</v>
      </c>
    </row>
    <row r="3" spans="1:8">
      <c r="B3" s="382" t="s">
        <v>493</v>
      </c>
      <c r="C3" s="382" t="s">
        <v>494</v>
      </c>
      <c r="D3" s="382" t="s">
        <v>494</v>
      </c>
      <c r="E3" s="382" t="s">
        <v>495</v>
      </c>
      <c r="F3" s="382" t="s">
        <v>496</v>
      </c>
      <c r="G3" s="382" t="s">
        <v>497</v>
      </c>
      <c r="H3" s="382" t="s">
        <v>40</v>
      </c>
    </row>
    <row r="4" spans="1:8" hidden="1">
      <c r="B4" s="382" t="s">
        <v>498</v>
      </c>
      <c r="C4" s="382">
        <v>33133</v>
      </c>
      <c r="D4" s="382">
        <v>32</v>
      </c>
      <c r="E4" s="382">
        <v>50.15</v>
      </c>
      <c r="F4" s="382">
        <v>0.05</v>
      </c>
      <c r="G4" s="382">
        <v>0.1</v>
      </c>
      <c r="H4" s="382">
        <v>66071545</v>
      </c>
    </row>
    <row r="5" spans="1:8" hidden="1">
      <c r="B5" s="382" t="s">
        <v>499</v>
      </c>
      <c r="C5" s="382">
        <v>5529</v>
      </c>
      <c r="D5" s="382">
        <v>3</v>
      </c>
      <c r="E5" s="382">
        <v>46.23</v>
      </c>
      <c r="F5" s="382">
        <v>0.03</v>
      </c>
      <c r="G5" s="382">
        <v>0.05</v>
      </c>
      <c r="H5" s="382">
        <v>11959102</v>
      </c>
    </row>
    <row r="6" spans="1:8" hidden="1">
      <c r="B6" s="382" t="s">
        <v>576</v>
      </c>
      <c r="C6" s="382">
        <v>4570</v>
      </c>
      <c r="D6" s="382">
        <v>3</v>
      </c>
      <c r="E6" s="382">
        <v>101.79</v>
      </c>
      <c r="F6" s="382">
        <v>7.0000000000000007E-2</v>
      </c>
      <c r="G6" s="382">
        <v>7.0000000000000007E-2</v>
      </c>
      <c r="H6" s="382">
        <v>4489783</v>
      </c>
    </row>
    <row r="7" spans="1:8">
      <c r="A7">
        <v>1</v>
      </c>
      <c r="B7" s="382" t="s">
        <v>579</v>
      </c>
      <c r="C7" s="382">
        <v>1081</v>
      </c>
      <c r="D7" s="382">
        <v>0</v>
      </c>
      <c r="E7" s="382">
        <v>256.92</v>
      </c>
      <c r="F7" s="382">
        <v>0</v>
      </c>
      <c r="G7" s="382">
        <v>0</v>
      </c>
      <c r="H7" s="382">
        <v>420746</v>
      </c>
    </row>
    <row r="8" spans="1:8">
      <c r="A8">
        <v>2</v>
      </c>
      <c r="B8" s="382" t="s">
        <v>580</v>
      </c>
      <c r="C8" s="382">
        <v>1651</v>
      </c>
      <c r="D8" s="382">
        <v>0</v>
      </c>
      <c r="E8" s="382">
        <v>153.62</v>
      </c>
      <c r="F8" s="382">
        <v>0</v>
      </c>
      <c r="G8" s="382">
        <v>0</v>
      </c>
      <c r="H8" s="382">
        <v>1074726</v>
      </c>
    </row>
    <row r="9" spans="1:8">
      <c r="A9">
        <v>3</v>
      </c>
      <c r="B9" s="382" t="s">
        <v>584</v>
      </c>
      <c r="C9" s="382">
        <v>1870</v>
      </c>
      <c r="D9" s="382">
        <v>2</v>
      </c>
      <c r="E9" s="382">
        <v>130.63</v>
      </c>
      <c r="F9" s="382">
        <v>0.14000000000000001</v>
      </c>
      <c r="G9" s="382">
        <v>0.11</v>
      </c>
      <c r="H9" s="382">
        <v>1431512</v>
      </c>
    </row>
    <row r="10" spans="1:8">
      <c r="A10">
        <v>4</v>
      </c>
      <c r="B10" s="382" t="s">
        <v>543</v>
      </c>
      <c r="C10" s="382">
        <v>1963</v>
      </c>
      <c r="D10" s="382">
        <v>2</v>
      </c>
      <c r="E10" s="382">
        <v>122.2</v>
      </c>
      <c r="F10" s="382">
        <v>0.12</v>
      </c>
      <c r="G10" s="382">
        <v>0.1</v>
      </c>
      <c r="H10" s="382">
        <v>1606412</v>
      </c>
    </row>
    <row r="11" spans="1:8">
      <c r="A11">
        <v>5</v>
      </c>
      <c r="B11" s="382" t="s">
        <v>587</v>
      </c>
      <c r="C11" s="382">
        <v>610</v>
      </c>
      <c r="D11" s="382">
        <v>0</v>
      </c>
      <c r="E11" s="382">
        <v>117.06</v>
      </c>
      <c r="F11" s="382">
        <v>0</v>
      </c>
      <c r="G11" s="382">
        <v>0</v>
      </c>
      <c r="H11" s="382">
        <v>521109</v>
      </c>
    </row>
    <row r="12" spans="1:8">
      <c r="A12">
        <v>6</v>
      </c>
      <c r="B12" s="382" t="s">
        <v>508</v>
      </c>
      <c r="C12" s="382">
        <v>307</v>
      </c>
      <c r="D12" s="382">
        <v>0</v>
      </c>
      <c r="E12" s="382">
        <v>106.89</v>
      </c>
      <c r="F12" s="382">
        <v>0</v>
      </c>
      <c r="G12" s="382">
        <v>0</v>
      </c>
      <c r="H12" s="382">
        <v>287215</v>
      </c>
    </row>
    <row r="13" spans="1:8">
      <c r="A13">
        <v>7</v>
      </c>
      <c r="B13" s="382" t="s">
        <v>535</v>
      </c>
      <c r="C13" s="382">
        <v>800</v>
      </c>
      <c r="D13" s="382">
        <v>2</v>
      </c>
      <c r="E13" s="382">
        <v>96.56</v>
      </c>
      <c r="F13" s="382">
        <v>0.24</v>
      </c>
      <c r="G13" s="382">
        <v>0.25</v>
      </c>
      <c r="H13" s="382">
        <v>828542</v>
      </c>
    </row>
    <row r="14" spans="1:8">
      <c r="A14">
        <v>8</v>
      </c>
      <c r="B14" s="382" t="s">
        <v>539</v>
      </c>
      <c r="C14" s="382">
        <v>455</v>
      </c>
      <c r="D14" s="382">
        <v>0</v>
      </c>
      <c r="E14" s="382">
        <v>94.14</v>
      </c>
      <c r="F14" s="382">
        <v>0</v>
      </c>
      <c r="G14" s="382">
        <v>0</v>
      </c>
      <c r="H14" s="382">
        <v>483305</v>
      </c>
    </row>
    <row r="15" spans="1:8" hidden="1">
      <c r="B15" s="382" t="s">
        <v>583</v>
      </c>
      <c r="C15" s="382">
        <v>4298</v>
      </c>
      <c r="D15" s="382">
        <v>3</v>
      </c>
      <c r="E15" s="382">
        <v>85.7</v>
      </c>
      <c r="F15" s="382">
        <v>0.06</v>
      </c>
      <c r="G15" s="382">
        <v>7.0000000000000007E-2</v>
      </c>
      <c r="H15" s="382">
        <v>5015209</v>
      </c>
    </row>
    <row r="16" spans="1:8">
      <c r="A16">
        <v>9</v>
      </c>
      <c r="B16" s="382" t="s">
        <v>537</v>
      </c>
      <c r="C16" s="382">
        <v>531</v>
      </c>
      <c r="D16" s="382">
        <v>0</v>
      </c>
      <c r="E16" s="382">
        <v>89.89</v>
      </c>
      <c r="F16" s="382">
        <v>0</v>
      </c>
      <c r="G16" s="382">
        <v>0</v>
      </c>
      <c r="H16" s="382">
        <v>590730</v>
      </c>
    </row>
    <row r="17" spans="1:8">
      <c r="A17">
        <v>10</v>
      </c>
      <c r="B17" s="382" t="s">
        <v>538</v>
      </c>
      <c r="C17" s="382">
        <v>163</v>
      </c>
      <c r="D17" s="382">
        <v>1</v>
      </c>
      <c r="E17" s="382">
        <v>86.37</v>
      </c>
      <c r="F17" s="382">
        <v>0.53</v>
      </c>
      <c r="G17" s="382">
        <v>0.61</v>
      </c>
      <c r="H17" s="382">
        <v>188723</v>
      </c>
    </row>
    <row r="18" spans="1:8">
      <c r="A18">
        <v>11</v>
      </c>
      <c r="B18" s="382" t="s">
        <v>544</v>
      </c>
      <c r="C18" s="382">
        <v>653</v>
      </c>
      <c r="D18" s="382">
        <v>0</v>
      </c>
      <c r="E18" s="382">
        <v>85.33</v>
      </c>
      <c r="F18" s="382">
        <v>0</v>
      </c>
      <c r="G18" s="382">
        <v>0</v>
      </c>
      <c r="H18" s="382">
        <v>765287</v>
      </c>
    </row>
    <row r="19" spans="1:8">
      <c r="A19">
        <v>12</v>
      </c>
      <c r="B19" s="382" t="s">
        <v>507</v>
      </c>
      <c r="C19" s="382">
        <v>1095</v>
      </c>
      <c r="D19" s="382">
        <v>0</v>
      </c>
      <c r="E19" s="382">
        <v>84.28</v>
      </c>
      <c r="F19" s="382">
        <v>0</v>
      </c>
      <c r="G19" s="382">
        <v>0</v>
      </c>
      <c r="H19" s="382">
        <v>1299306</v>
      </c>
    </row>
    <row r="20" spans="1:8">
      <c r="A20">
        <v>13</v>
      </c>
      <c r="B20" s="382" t="s">
        <v>516</v>
      </c>
      <c r="C20" s="382">
        <v>265</v>
      </c>
      <c r="D20" s="382">
        <v>0</v>
      </c>
      <c r="E20" s="382">
        <v>83.53</v>
      </c>
      <c r="F20" s="382">
        <v>0</v>
      </c>
      <c r="G20" s="382">
        <v>0</v>
      </c>
      <c r="H20" s="382">
        <v>317263</v>
      </c>
    </row>
    <row r="21" spans="1:8" hidden="1">
      <c r="B21" s="382" t="s">
        <v>532</v>
      </c>
      <c r="C21" s="382">
        <v>4093</v>
      </c>
      <c r="D21" s="382">
        <v>5</v>
      </c>
      <c r="E21" s="382">
        <v>76.84</v>
      </c>
      <c r="F21" s="382">
        <v>0.09</v>
      </c>
      <c r="G21" s="382">
        <v>0.12</v>
      </c>
      <c r="H21" s="382">
        <v>5326695</v>
      </c>
    </row>
    <row r="22" spans="1:8">
      <c r="A22">
        <v>14</v>
      </c>
      <c r="B22" s="382" t="s">
        <v>588</v>
      </c>
      <c r="C22" s="382">
        <v>609</v>
      </c>
      <c r="D22" s="382">
        <v>0</v>
      </c>
      <c r="E22" s="382">
        <v>82.86</v>
      </c>
      <c r="F22" s="382">
        <v>0</v>
      </c>
      <c r="G22" s="382">
        <v>0</v>
      </c>
      <c r="H22" s="382">
        <v>735017</v>
      </c>
    </row>
    <row r="23" spans="1:8">
      <c r="A23">
        <v>15</v>
      </c>
      <c r="B23" s="382" t="s">
        <v>527</v>
      </c>
      <c r="C23" s="382">
        <v>225</v>
      </c>
      <c r="D23" s="382">
        <v>0</v>
      </c>
      <c r="E23" s="382">
        <v>82.83</v>
      </c>
      <c r="F23" s="382">
        <v>0</v>
      </c>
      <c r="G23" s="382">
        <v>0</v>
      </c>
      <c r="H23" s="382">
        <v>271656</v>
      </c>
    </row>
    <row r="24" spans="1:8">
      <c r="A24">
        <v>16</v>
      </c>
      <c r="B24" s="382" t="s">
        <v>589</v>
      </c>
      <c r="C24" s="382">
        <v>445</v>
      </c>
      <c r="D24" s="382">
        <v>1</v>
      </c>
      <c r="E24" s="382">
        <v>81.209999999999994</v>
      </c>
      <c r="F24" s="382">
        <v>0.18</v>
      </c>
      <c r="G24" s="382">
        <v>0.22</v>
      </c>
      <c r="H24" s="382">
        <v>547930</v>
      </c>
    </row>
    <row r="25" spans="1:8">
      <c r="A25">
        <v>17</v>
      </c>
      <c r="B25" s="382" t="s">
        <v>536</v>
      </c>
      <c r="C25" s="382">
        <v>742</v>
      </c>
      <c r="D25" s="382">
        <v>1</v>
      </c>
      <c r="E25" s="382">
        <v>80.37</v>
      </c>
      <c r="F25" s="382">
        <v>0.11</v>
      </c>
      <c r="G25" s="382">
        <v>0.13</v>
      </c>
      <c r="H25" s="382">
        <v>923201</v>
      </c>
    </row>
    <row r="26" spans="1:8">
      <c r="A26">
        <v>18</v>
      </c>
      <c r="B26" s="382" t="s">
        <v>505</v>
      </c>
      <c r="C26" s="382">
        <v>366</v>
      </c>
      <c r="D26" s="382">
        <v>0</v>
      </c>
      <c r="E26" s="382">
        <v>77.28</v>
      </c>
      <c r="F26" s="382">
        <v>0</v>
      </c>
      <c r="G26" s="382">
        <v>0</v>
      </c>
      <c r="H26" s="382">
        <v>473630</v>
      </c>
    </row>
    <row r="27" spans="1:8" hidden="1">
      <c r="B27" s="382" t="s">
        <v>521</v>
      </c>
      <c r="C27" s="382">
        <v>13394</v>
      </c>
      <c r="D27" s="382">
        <v>16</v>
      </c>
      <c r="E27" s="382">
        <v>58.6</v>
      </c>
      <c r="F27" s="382">
        <v>7.0000000000000007E-2</v>
      </c>
      <c r="G27" s="382">
        <v>0.12</v>
      </c>
      <c r="H27" s="382">
        <v>22858243</v>
      </c>
    </row>
    <row r="28" spans="1:8">
      <c r="A28">
        <v>19</v>
      </c>
      <c r="B28" s="382" t="s">
        <v>518</v>
      </c>
      <c r="C28" s="382">
        <v>244</v>
      </c>
      <c r="D28" s="382">
        <v>0</v>
      </c>
      <c r="E28" s="382">
        <v>75.53</v>
      </c>
      <c r="F28" s="382">
        <v>0</v>
      </c>
      <c r="G28" s="382">
        <v>0</v>
      </c>
      <c r="H28" s="382">
        <v>323066</v>
      </c>
    </row>
    <row r="29" spans="1:8" hidden="1">
      <c r="B29" s="382" t="s">
        <v>541</v>
      </c>
      <c r="C29" s="382">
        <v>4358</v>
      </c>
      <c r="D29" s="382">
        <v>3</v>
      </c>
      <c r="E29" s="382">
        <v>69.260000000000005</v>
      </c>
      <c r="F29" s="382">
        <v>0.05</v>
      </c>
      <c r="G29" s="382">
        <v>7.0000000000000007E-2</v>
      </c>
      <c r="H29" s="382">
        <v>6292163</v>
      </c>
    </row>
    <row r="30" spans="1:8">
      <c r="A30">
        <v>20</v>
      </c>
      <c r="B30" s="382" t="s">
        <v>578</v>
      </c>
      <c r="C30" s="382">
        <v>200</v>
      </c>
      <c r="D30" s="382">
        <v>0</v>
      </c>
      <c r="E30" s="382">
        <v>74.84</v>
      </c>
      <c r="F30" s="382">
        <v>0</v>
      </c>
      <c r="G30" s="382">
        <v>0</v>
      </c>
      <c r="H30" s="382">
        <v>267250</v>
      </c>
    </row>
    <row r="31" spans="1:8">
      <c r="A31">
        <v>21</v>
      </c>
      <c r="B31" s="382" t="s">
        <v>712</v>
      </c>
      <c r="C31" s="382">
        <v>1082</v>
      </c>
      <c r="D31" s="382">
        <v>3</v>
      </c>
      <c r="E31" s="382">
        <v>70.12</v>
      </c>
      <c r="F31" s="382">
        <v>0.19</v>
      </c>
      <c r="G31" s="382">
        <v>0.28000000000000003</v>
      </c>
      <c r="H31" s="382">
        <v>1543051</v>
      </c>
    </row>
    <row r="32" spans="1:8">
      <c r="A32">
        <v>22</v>
      </c>
      <c r="B32" s="382" t="s">
        <v>533</v>
      </c>
      <c r="C32" s="382">
        <v>603</v>
      </c>
      <c r="D32" s="382">
        <v>0</v>
      </c>
      <c r="E32" s="382">
        <v>69.69</v>
      </c>
      <c r="F32" s="382">
        <v>0</v>
      </c>
      <c r="G32" s="382">
        <v>0</v>
      </c>
      <c r="H32" s="382">
        <v>865276</v>
      </c>
    </row>
    <row r="33" spans="1:8">
      <c r="A33">
        <v>23</v>
      </c>
      <c r="B33" s="382" t="s">
        <v>546</v>
      </c>
      <c r="C33" s="382">
        <v>156</v>
      </c>
      <c r="D33" s="382">
        <v>0</v>
      </c>
      <c r="E33" s="382">
        <v>68.59</v>
      </c>
      <c r="F33" s="382">
        <v>0</v>
      </c>
      <c r="G33" s="382">
        <v>0</v>
      </c>
      <c r="H33" s="382">
        <v>227430</v>
      </c>
    </row>
    <row r="34" spans="1:8">
      <c r="A34">
        <v>24</v>
      </c>
      <c r="B34" s="383" t="s">
        <v>557</v>
      </c>
      <c r="C34" s="382">
        <v>278</v>
      </c>
      <c r="D34" s="382">
        <v>0</v>
      </c>
      <c r="E34" s="382">
        <v>66.02</v>
      </c>
      <c r="F34" s="382">
        <v>0</v>
      </c>
      <c r="G34" s="382">
        <v>0</v>
      </c>
      <c r="H34" s="382">
        <v>421086</v>
      </c>
    </row>
    <row r="35" spans="1:8">
      <c r="A35">
        <v>25</v>
      </c>
      <c r="B35" s="382" t="s">
        <v>542</v>
      </c>
      <c r="C35" s="382">
        <v>890</v>
      </c>
      <c r="D35" s="382">
        <v>0</v>
      </c>
      <c r="E35" s="382">
        <v>65.13</v>
      </c>
      <c r="F35" s="382">
        <v>0</v>
      </c>
      <c r="G35" s="382">
        <v>0</v>
      </c>
      <c r="H35" s="382">
        <v>1366598</v>
      </c>
    </row>
    <row r="36" spans="1:8">
      <c r="A36">
        <v>26</v>
      </c>
      <c r="B36" s="382" t="s">
        <v>526</v>
      </c>
      <c r="C36" s="382">
        <v>492</v>
      </c>
      <c r="D36" s="382">
        <v>1</v>
      </c>
      <c r="E36" s="382">
        <v>59.91</v>
      </c>
      <c r="F36" s="382">
        <v>0.12</v>
      </c>
      <c r="G36" s="382">
        <v>0.2</v>
      </c>
      <c r="H36" s="382">
        <v>821261</v>
      </c>
    </row>
    <row r="37" spans="1:8">
      <c r="A37">
        <v>27</v>
      </c>
      <c r="B37" s="382" t="s">
        <v>517</v>
      </c>
      <c r="C37" s="382">
        <v>607</v>
      </c>
      <c r="D37" s="382">
        <v>0</v>
      </c>
      <c r="E37" s="382">
        <v>59.2</v>
      </c>
      <c r="F37" s="382">
        <v>0</v>
      </c>
      <c r="G37" s="382">
        <v>0</v>
      </c>
      <c r="H37" s="382">
        <v>1025348</v>
      </c>
    </row>
    <row r="38" spans="1:8" hidden="1">
      <c r="B38" s="382" t="s">
        <v>515</v>
      </c>
      <c r="C38" s="382">
        <v>1697</v>
      </c>
      <c r="D38" s="382">
        <v>1</v>
      </c>
      <c r="E38" s="382">
        <v>58.59</v>
      </c>
      <c r="F38" s="382">
        <v>0.03</v>
      </c>
      <c r="G38" s="382">
        <v>0.06</v>
      </c>
      <c r="H38" s="382">
        <v>2896463</v>
      </c>
    </row>
    <row r="39" spans="1:8">
      <c r="A39">
        <v>28</v>
      </c>
      <c r="B39" s="382" t="s">
        <v>534</v>
      </c>
      <c r="C39" s="382">
        <v>502</v>
      </c>
      <c r="D39" s="382">
        <v>1</v>
      </c>
      <c r="E39" s="382">
        <v>56.1</v>
      </c>
      <c r="F39" s="382">
        <v>0.11</v>
      </c>
      <c r="G39" s="382">
        <v>0.2</v>
      </c>
      <c r="H39" s="382">
        <v>894781</v>
      </c>
    </row>
    <row r="40" spans="1:8">
      <c r="A40">
        <v>29</v>
      </c>
      <c r="B40" s="383" t="s">
        <v>560</v>
      </c>
      <c r="C40" s="382">
        <v>348</v>
      </c>
      <c r="D40" s="382">
        <v>0</v>
      </c>
      <c r="E40" s="382">
        <v>54.7</v>
      </c>
      <c r="F40" s="382">
        <v>0</v>
      </c>
      <c r="G40" s="382">
        <v>0</v>
      </c>
      <c r="H40" s="382">
        <v>636242</v>
      </c>
    </row>
    <row r="41" spans="1:8">
      <c r="A41">
        <v>30</v>
      </c>
      <c r="B41" s="382" t="s">
        <v>525</v>
      </c>
      <c r="C41" s="382">
        <v>657</v>
      </c>
      <c r="D41" s="382">
        <v>2</v>
      </c>
      <c r="E41" s="382">
        <v>54.28</v>
      </c>
      <c r="F41" s="382">
        <v>0.17</v>
      </c>
      <c r="G41" s="382">
        <v>0.3</v>
      </c>
      <c r="H41" s="382">
        <v>1210365</v>
      </c>
    </row>
    <row r="42" spans="1:8">
      <c r="A42">
        <v>31</v>
      </c>
      <c r="B42" s="382" t="s">
        <v>582</v>
      </c>
      <c r="C42" s="382">
        <v>274</v>
      </c>
      <c r="D42" s="382">
        <v>0</v>
      </c>
      <c r="E42" s="382">
        <v>53.82</v>
      </c>
      <c r="F42" s="382">
        <v>0</v>
      </c>
      <c r="G42" s="382">
        <v>0</v>
      </c>
      <c r="H42" s="382">
        <v>509122</v>
      </c>
    </row>
    <row r="43" spans="1:8">
      <c r="A43">
        <v>32</v>
      </c>
      <c r="B43" s="382" t="s">
        <v>540</v>
      </c>
      <c r="C43" s="382">
        <v>297</v>
      </c>
      <c r="D43" s="382">
        <v>0</v>
      </c>
      <c r="E43" s="382">
        <v>53.79</v>
      </c>
      <c r="F43" s="382">
        <v>0</v>
      </c>
      <c r="G43" s="382">
        <v>0</v>
      </c>
      <c r="H43" s="382">
        <v>552137</v>
      </c>
    </row>
    <row r="44" spans="1:8">
      <c r="A44">
        <v>33</v>
      </c>
      <c r="B44" s="382" t="s">
        <v>528</v>
      </c>
      <c r="C44" s="382">
        <v>388</v>
      </c>
      <c r="D44" s="382">
        <v>0</v>
      </c>
      <c r="E44" s="382">
        <v>52.97</v>
      </c>
      <c r="F44" s="382">
        <v>0</v>
      </c>
      <c r="G44" s="382">
        <v>0</v>
      </c>
      <c r="H44" s="382">
        <v>732495</v>
      </c>
    </row>
    <row r="45" spans="1:8">
      <c r="A45">
        <v>34</v>
      </c>
      <c r="B45" s="382" t="s">
        <v>510</v>
      </c>
      <c r="C45" s="382">
        <v>227</v>
      </c>
      <c r="D45" s="382">
        <v>0</v>
      </c>
      <c r="E45" s="382">
        <v>51.44</v>
      </c>
      <c r="F45" s="382">
        <v>0</v>
      </c>
      <c r="G45" s="382">
        <v>0</v>
      </c>
      <c r="H45" s="382">
        <v>441289</v>
      </c>
    </row>
    <row r="46" spans="1:8">
      <c r="A46">
        <v>35</v>
      </c>
      <c r="B46" s="382" t="s">
        <v>590</v>
      </c>
      <c r="C46" s="382">
        <v>420</v>
      </c>
      <c r="D46" s="382">
        <v>0</v>
      </c>
      <c r="E46" s="382">
        <v>51.43</v>
      </c>
      <c r="F46" s="382">
        <v>0</v>
      </c>
      <c r="G46" s="382">
        <v>0</v>
      </c>
      <c r="H46" s="382">
        <v>816642</v>
      </c>
    </row>
    <row r="47" spans="1:8" hidden="1">
      <c r="B47" s="382" t="s">
        <v>523</v>
      </c>
      <c r="C47" s="382">
        <v>2684</v>
      </c>
      <c r="D47" s="382">
        <v>7</v>
      </c>
      <c r="E47" s="382">
        <v>49.35</v>
      </c>
      <c r="F47" s="382">
        <v>0.13</v>
      </c>
      <c r="G47" s="382">
        <v>0.26</v>
      </c>
      <c r="H47" s="382">
        <v>5438863</v>
      </c>
    </row>
    <row r="48" spans="1:8">
      <c r="A48">
        <v>36</v>
      </c>
      <c r="B48" s="382" t="s">
        <v>512</v>
      </c>
      <c r="C48" s="382">
        <v>290</v>
      </c>
      <c r="D48" s="382">
        <v>0</v>
      </c>
      <c r="E48" s="382">
        <v>50.02</v>
      </c>
      <c r="F48" s="382">
        <v>0</v>
      </c>
      <c r="G48" s="382">
        <v>0</v>
      </c>
      <c r="H48" s="382">
        <v>579759</v>
      </c>
    </row>
    <row r="49" spans="1:8">
      <c r="A49">
        <v>37</v>
      </c>
      <c r="B49" s="383" t="s">
        <v>571</v>
      </c>
      <c r="C49" s="382">
        <v>906</v>
      </c>
      <c r="D49" s="382">
        <v>1</v>
      </c>
      <c r="E49" s="382">
        <v>48.46</v>
      </c>
      <c r="F49" s="382">
        <v>0.05</v>
      </c>
      <c r="G49" s="382">
        <v>0.11</v>
      </c>
      <c r="H49" s="382">
        <v>1869708</v>
      </c>
    </row>
    <row r="50" spans="1:8">
      <c r="A50">
        <v>38</v>
      </c>
      <c r="B50" s="382" t="s">
        <v>577</v>
      </c>
      <c r="C50" s="382">
        <v>230</v>
      </c>
      <c r="D50" s="382">
        <v>0</v>
      </c>
      <c r="E50" s="382">
        <v>47.81</v>
      </c>
      <c r="F50" s="382">
        <v>0</v>
      </c>
      <c r="G50" s="382">
        <v>0</v>
      </c>
      <c r="H50" s="382">
        <v>481089</v>
      </c>
    </row>
    <row r="51" spans="1:8">
      <c r="A51">
        <v>39</v>
      </c>
      <c r="B51" s="382" t="s">
        <v>520</v>
      </c>
      <c r="C51" s="382">
        <v>250</v>
      </c>
      <c r="D51" s="382">
        <v>0</v>
      </c>
      <c r="E51" s="382">
        <v>47.72</v>
      </c>
      <c r="F51" s="382">
        <v>0</v>
      </c>
      <c r="G51" s="382">
        <v>0</v>
      </c>
      <c r="H51" s="382">
        <v>523925</v>
      </c>
    </row>
    <row r="52" spans="1:8">
      <c r="A52">
        <v>40</v>
      </c>
      <c r="B52" s="382" t="s">
        <v>502</v>
      </c>
      <c r="C52" s="382">
        <v>188</v>
      </c>
      <c r="D52" s="382">
        <v>0</v>
      </c>
      <c r="E52" s="382">
        <v>47.12</v>
      </c>
      <c r="F52" s="382">
        <v>0</v>
      </c>
      <c r="G52" s="382">
        <v>0</v>
      </c>
      <c r="H52" s="382">
        <v>398998</v>
      </c>
    </row>
    <row r="53" spans="1:8">
      <c r="A53">
        <v>41</v>
      </c>
      <c r="B53" s="382" t="s">
        <v>519</v>
      </c>
      <c r="C53" s="382">
        <v>331</v>
      </c>
      <c r="D53" s="382">
        <v>1</v>
      </c>
      <c r="E53" s="382">
        <v>46.83</v>
      </c>
      <c r="F53" s="382">
        <v>0.14000000000000001</v>
      </c>
      <c r="G53" s="382">
        <v>0.3</v>
      </c>
      <c r="H53" s="382">
        <v>706861</v>
      </c>
    </row>
    <row r="54" spans="1:8">
      <c r="A54">
        <v>42</v>
      </c>
      <c r="B54" s="382" t="s">
        <v>513</v>
      </c>
      <c r="C54" s="382">
        <v>385</v>
      </c>
      <c r="D54" s="382">
        <v>0</v>
      </c>
      <c r="E54" s="382">
        <v>45.66</v>
      </c>
      <c r="F54" s="382">
        <v>0</v>
      </c>
      <c r="G54" s="382">
        <v>0</v>
      </c>
      <c r="H54" s="382">
        <v>843111</v>
      </c>
    </row>
    <row r="55" spans="1:8">
      <c r="A55">
        <v>43</v>
      </c>
      <c r="B55" s="382" t="s">
        <v>545</v>
      </c>
      <c r="C55" s="382">
        <v>236</v>
      </c>
      <c r="D55" s="382">
        <v>0</v>
      </c>
      <c r="E55" s="382">
        <v>44.01</v>
      </c>
      <c r="F55" s="382">
        <v>0</v>
      </c>
      <c r="G55" s="382">
        <v>0</v>
      </c>
      <c r="H55" s="382">
        <v>536290</v>
      </c>
    </row>
    <row r="56" spans="1:8" hidden="1">
      <c r="B56" s="382" t="s">
        <v>550</v>
      </c>
      <c r="C56" s="382">
        <v>5342</v>
      </c>
      <c r="D56" s="382">
        <v>7</v>
      </c>
      <c r="E56" s="382">
        <v>24.56</v>
      </c>
      <c r="F56" s="382">
        <v>0.03</v>
      </c>
      <c r="G56" s="382">
        <v>0.13</v>
      </c>
      <c r="H56" s="382">
        <v>21749208</v>
      </c>
    </row>
    <row r="57" spans="1:8" hidden="1">
      <c r="B57" s="382" t="s">
        <v>500</v>
      </c>
      <c r="C57" s="382">
        <v>2658</v>
      </c>
      <c r="D57" s="382">
        <v>2</v>
      </c>
      <c r="E57" s="382">
        <v>45.38</v>
      </c>
      <c r="F57" s="382">
        <v>0.03</v>
      </c>
      <c r="G57" s="382">
        <v>0.08</v>
      </c>
      <c r="H57" s="382">
        <v>5857413</v>
      </c>
    </row>
    <row r="58" spans="1:8">
      <c r="A58">
        <v>44</v>
      </c>
      <c r="B58" s="382" t="s">
        <v>524</v>
      </c>
      <c r="C58" s="382">
        <v>555</v>
      </c>
      <c r="D58" s="382">
        <v>4</v>
      </c>
      <c r="E58" s="382">
        <v>42.63</v>
      </c>
      <c r="F58" s="382">
        <v>0.31</v>
      </c>
      <c r="G58" s="382">
        <v>0.72</v>
      </c>
      <c r="H58" s="382">
        <v>1302004</v>
      </c>
    </row>
    <row r="59" spans="1:8">
      <c r="A59">
        <v>45</v>
      </c>
      <c r="B59" s="382" t="s">
        <v>511</v>
      </c>
      <c r="C59" s="382">
        <v>277</v>
      </c>
      <c r="D59" s="382">
        <v>0</v>
      </c>
      <c r="E59" s="382">
        <v>40.270000000000003</v>
      </c>
      <c r="F59" s="382">
        <v>0</v>
      </c>
      <c r="G59" s="382">
        <v>0</v>
      </c>
      <c r="H59" s="382">
        <v>687927</v>
      </c>
    </row>
    <row r="60" spans="1:8">
      <c r="A60">
        <v>46</v>
      </c>
      <c r="B60" s="382" t="s">
        <v>586</v>
      </c>
      <c r="C60" s="382">
        <v>247</v>
      </c>
      <c r="D60" s="382">
        <v>0</v>
      </c>
      <c r="E60" s="382">
        <v>38.74</v>
      </c>
      <c r="F60" s="382">
        <v>0</v>
      </c>
      <c r="G60" s="382">
        <v>0</v>
      </c>
      <c r="H60" s="382">
        <v>637612</v>
      </c>
    </row>
    <row r="61" spans="1:8">
      <c r="A61">
        <v>47</v>
      </c>
      <c r="B61" s="383" t="s">
        <v>565</v>
      </c>
      <c r="C61" s="382">
        <v>1016</v>
      </c>
      <c r="D61" s="382">
        <v>1</v>
      </c>
      <c r="E61" s="382">
        <v>38.659999999999997</v>
      </c>
      <c r="F61" s="382">
        <v>0.04</v>
      </c>
      <c r="G61" s="382">
        <v>0.1</v>
      </c>
      <c r="H61" s="382">
        <v>2627927</v>
      </c>
    </row>
    <row r="62" spans="1:8" hidden="1">
      <c r="B62" s="382" t="s">
        <v>509</v>
      </c>
      <c r="C62" s="382">
        <v>1439</v>
      </c>
      <c r="D62" s="382">
        <v>0</v>
      </c>
      <c r="E62" s="382">
        <v>40.85</v>
      </c>
      <c r="F62" s="382">
        <v>0</v>
      </c>
      <c r="G62" s="382">
        <v>0</v>
      </c>
      <c r="H62" s="382">
        <v>3522489</v>
      </c>
    </row>
    <row r="63" spans="1:8">
      <c r="A63">
        <v>48</v>
      </c>
      <c r="B63" s="382" t="s">
        <v>530</v>
      </c>
      <c r="C63" s="382">
        <v>235</v>
      </c>
      <c r="D63" s="382">
        <v>0</v>
      </c>
      <c r="E63" s="382">
        <v>36.79</v>
      </c>
      <c r="F63" s="382">
        <v>0</v>
      </c>
      <c r="G63" s="382">
        <v>0</v>
      </c>
      <c r="H63" s="382">
        <v>638704</v>
      </c>
    </row>
    <row r="64" spans="1:8">
      <c r="A64">
        <v>49</v>
      </c>
      <c r="B64" s="382" t="s">
        <v>522</v>
      </c>
      <c r="C64" s="382">
        <v>1994</v>
      </c>
      <c r="D64" s="382">
        <v>1</v>
      </c>
      <c r="E64" s="382">
        <v>36.369999999999997</v>
      </c>
      <c r="F64" s="382">
        <v>0.02</v>
      </c>
      <c r="G64" s="382">
        <v>0.05</v>
      </c>
      <c r="H64" s="382">
        <v>5483259</v>
      </c>
    </row>
    <row r="65" spans="1:8">
      <c r="A65">
        <v>50</v>
      </c>
      <c r="B65" s="382" t="s">
        <v>531</v>
      </c>
      <c r="C65" s="382">
        <v>93</v>
      </c>
      <c r="D65" s="382">
        <v>0</v>
      </c>
      <c r="E65" s="382">
        <v>35.729999999999997</v>
      </c>
      <c r="F65" s="382">
        <v>0</v>
      </c>
      <c r="G65" s="382">
        <v>0</v>
      </c>
      <c r="H65" s="382">
        <v>260261</v>
      </c>
    </row>
    <row r="66" spans="1:8">
      <c r="A66">
        <v>51</v>
      </c>
      <c r="B66" s="382" t="s">
        <v>504</v>
      </c>
      <c r="C66" s="382">
        <v>148</v>
      </c>
      <c r="D66" s="382">
        <v>1</v>
      </c>
      <c r="E66" s="382">
        <v>34.54</v>
      </c>
      <c r="F66" s="382">
        <v>0.23</v>
      </c>
      <c r="G66" s="382">
        <v>0.68</v>
      </c>
      <c r="H66" s="382">
        <v>428499</v>
      </c>
    </row>
    <row r="67" spans="1:8">
      <c r="A67">
        <v>52</v>
      </c>
      <c r="B67" s="382" t="s">
        <v>503</v>
      </c>
      <c r="C67" s="382">
        <v>221</v>
      </c>
      <c r="D67" s="382">
        <v>0</v>
      </c>
      <c r="E67" s="382">
        <v>30.9</v>
      </c>
      <c r="F67" s="382">
        <v>0</v>
      </c>
      <c r="G67" s="382">
        <v>0</v>
      </c>
      <c r="H67" s="382">
        <v>715133</v>
      </c>
    </row>
    <row r="68" spans="1:8">
      <c r="A68">
        <v>53</v>
      </c>
      <c r="B68" s="382" t="s">
        <v>547</v>
      </c>
      <c r="C68" s="382">
        <v>218</v>
      </c>
      <c r="D68" s="382">
        <v>1</v>
      </c>
      <c r="E68" s="382">
        <v>29.92</v>
      </c>
      <c r="F68" s="382">
        <v>0.14000000000000001</v>
      </c>
      <c r="G68" s="382">
        <v>0.46</v>
      </c>
      <c r="H68" s="382">
        <v>728615</v>
      </c>
    </row>
    <row r="69" spans="1:8">
      <c r="A69">
        <v>54</v>
      </c>
      <c r="B69" s="382" t="s">
        <v>585</v>
      </c>
      <c r="C69" s="382">
        <v>97</v>
      </c>
      <c r="D69" s="382">
        <v>0</v>
      </c>
      <c r="E69" s="382">
        <v>29.81</v>
      </c>
      <c r="F69" s="382">
        <v>0</v>
      </c>
      <c r="G69" s="382">
        <v>0</v>
      </c>
      <c r="H69" s="382">
        <v>325387</v>
      </c>
    </row>
    <row r="70" spans="1:8" hidden="1">
      <c r="B70" s="382" t="s">
        <v>569</v>
      </c>
      <c r="C70" s="382">
        <v>1377</v>
      </c>
      <c r="D70" s="382">
        <v>1</v>
      </c>
      <c r="E70" s="382">
        <v>30.07</v>
      </c>
      <c r="F70" s="382">
        <v>0.02</v>
      </c>
      <c r="G70" s="382">
        <v>7.0000000000000007E-2</v>
      </c>
      <c r="H70" s="382">
        <v>4578831</v>
      </c>
    </row>
    <row r="71" spans="1:8">
      <c r="A71">
        <v>55</v>
      </c>
      <c r="B71" s="382" t="s">
        <v>581</v>
      </c>
      <c r="C71" s="382">
        <v>52</v>
      </c>
      <c r="D71" s="382">
        <v>0</v>
      </c>
      <c r="E71" s="382">
        <v>26.83</v>
      </c>
      <c r="F71" s="382">
        <v>0</v>
      </c>
      <c r="G71" s="382">
        <v>0</v>
      </c>
      <c r="H71" s="382">
        <v>193799</v>
      </c>
    </row>
    <row r="72" spans="1:8">
      <c r="A72">
        <v>56</v>
      </c>
      <c r="B72" s="382" t="s">
        <v>514</v>
      </c>
      <c r="C72" s="382">
        <v>260</v>
      </c>
      <c r="D72" s="382">
        <v>0</v>
      </c>
      <c r="E72" s="382">
        <v>26.79</v>
      </c>
      <c r="F72" s="382">
        <v>0</v>
      </c>
      <c r="G72" s="382">
        <v>0</v>
      </c>
      <c r="H72" s="382">
        <v>970403</v>
      </c>
    </row>
    <row r="73" spans="1:8">
      <c r="A73">
        <v>57</v>
      </c>
      <c r="B73" s="383" t="s">
        <v>553</v>
      </c>
      <c r="C73" s="382">
        <v>227</v>
      </c>
      <c r="D73" s="382">
        <v>0</v>
      </c>
      <c r="E73" s="382">
        <v>24.12</v>
      </c>
      <c r="F73" s="382">
        <v>0</v>
      </c>
      <c r="G73" s="382">
        <v>0</v>
      </c>
      <c r="H73" s="382">
        <v>941261</v>
      </c>
    </row>
    <row r="74" spans="1:8">
      <c r="A74">
        <v>58</v>
      </c>
      <c r="B74" s="382" t="s">
        <v>549</v>
      </c>
      <c r="C74" s="382">
        <v>133</v>
      </c>
      <c r="D74" s="382">
        <v>0</v>
      </c>
      <c r="E74" s="382">
        <v>23.63</v>
      </c>
      <c r="F74" s="382">
        <v>0</v>
      </c>
      <c r="G74" s="382">
        <v>0</v>
      </c>
      <c r="H74" s="382">
        <v>562860</v>
      </c>
    </row>
    <row r="75" spans="1:8" hidden="1">
      <c r="B75" s="382" t="s">
        <v>564</v>
      </c>
      <c r="C75" s="382">
        <v>1870</v>
      </c>
      <c r="D75" s="382">
        <v>5</v>
      </c>
      <c r="E75" s="382">
        <v>27.96</v>
      </c>
      <c r="F75" s="382">
        <v>7.0000000000000007E-2</v>
      </c>
      <c r="G75" s="382">
        <v>0.27</v>
      </c>
      <c r="H75" s="382">
        <v>6689028</v>
      </c>
    </row>
    <row r="76" spans="1:8">
      <c r="A76">
        <v>59</v>
      </c>
      <c r="B76" s="383" t="s">
        <v>566</v>
      </c>
      <c r="C76" s="382">
        <v>363</v>
      </c>
      <c r="D76" s="382">
        <v>2</v>
      </c>
      <c r="E76" s="382">
        <v>23.05</v>
      </c>
      <c r="F76" s="382">
        <v>0.13</v>
      </c>
      <c r="G76" s="382">
        <v>0.55000000000000004</v>
      </c>
      <c r="H76" s="382">
        <v>1575073</v>
      </c>
    </row>
    <row r="77" spans="1:8">
      <c r="A77">
        <v>60</v>
      </c>
      <c r="B77" s="382" t="s">
        <v>506</v>
      </c>
      <c r="C77" s="382">
        <v>105</v>
      </c>
      <c r="D77" s="382">
        <v>0</v>
      </c>
      <c r="E77" s="382">
        <v>22.83</v>
      </c>
      <c r="F77" s="382">
        <v>0</v>
      </c>
      <c r="G77" s="382">
        <v>0</v>
      </c>
      <c r="H77" s="382">
        <v>459858</v>
      </c>
    </row>
    <row r="78" spans="1:8">
      <c r="A78">
        <v>61</v>
      </c>
      <c r="B78" s="383" t="s">
        <v>574</v>
      </c>
      <c r="C78" s="382">
        <v>80</v>
      </c>
      <c r="D78" s="382">
        <v>0</v>
      </c>
      <c r="E78" s="382">
        <v>22.75</v>
      </c>
      <c r="F78" s="382">
        <v>0</v>
      </c>
      <c r="G78" s="382">
        <v>0</v>
      </c>
      <c r="H78" s="382">
        <v>351592</v>
      </c>
    </row>
    <row r="79" spans="1:8">
      <c r="A79">
        <v>62</v>
      </c>
      <c r="B79" s="383" t="s">
        <v>568</v>
      </c>
      <c r="C79" s="382">
        <v>251</v>
      </c>
      <c r="D79" s="382">
        <v>2</v>
      </c>
      <c r="E79" s="382">
        <v>22.5</v>
      </c>
      <c r="F79" s="382">
        <v>0.18</v>
      </c>
      <c r="G79" s="382">
        <v>0.8</v>
      </c>
      <c r="H79" s="382">
        <v>1115652</v>
      </c>
    </row>
    <row r="80" spans="1:8">
      <c r="A80">
        <v>63</v>
      </c>
      <c r="B80" s="382" t="s">
        <v>548</v>
      </c>
      <c r="C80" s="382">
        <v>109</v>
      </c>
      <c r="D80" s="382">
        <v>0</v>
      </c>
      <c r="E80" s="382">
        <v>21.86</v>
      </c>
      <c r="F80" s="382">
        <v>0</v>
      </c>
      <c r="G80" s="382">
        <v>0</v>
      </c>
      <c r="H80" s="382">
        <v>498671</v>
      </c>
    </row>
    <row r="81" spans="1:8" hidden="1">
      <c r="B81" s="382" t="s">
        <v>575</v>
      </c>
      <c r="C81" s="382">
        <v>8868</v>
      </c>
      <c r="D81" s="382">
        <v>6</v>
      </c>
      <c r="E81" s="382">
        <v>93.3</v>
      </c>
      <c r="F81" s="382">
        <v>0.06</v>
      </c>
      <c r="G81" s="382">
        <v>7.0000000000000007E-2</v>
      </c>
      <c r="H81" s="382">
        <v>9504992</v>
      </c>
    </row>
    <row r="82" spans="1:8" hidden="1">
      <c r="B82" s="382" t="s">
        <v>551</v>
      </c>
      <c r="C82" s="382">
        <v>1024</v>
      </c>
      <c r="D82" s="382">
        <v>1</v>
      </c>
      <c r="E82" s="382">
        <v>20.56</v>
      </c>
      <c r="F82" s="382">
        <v>0.02</v>
      </c>
      <c r="G82" s="382">
        <v>0.1</v>
      </c>
      <c r="H82" s="382">
        <v>4981337</v>
      </c>
    </row>
    <row r="83" spans="1:8">
      <c r="A83">
        <v>64</v>
      </c>
      <c r="B83" s="383" t="s">
        <v>554</v>
      </c>
      <c r="C83" s="382">
        <v>263</v>
      </c>
      <c r="D83" s="382">
        <v>0</v>
      </c>
      <c r="E83" s="382">
        <v>20.420000000000002</v>
      </c>
      <c r="F83" s="382">
        <v>0</v>
      </c>
      <c r="G83" s="382">
        <v>0</v>
      </c>
      <c r="H83" s="382">
        <v>1287984</v>
      </c>
    </row>
    <row r="84" spans="1:8">
      <c r="A84">
        <v>65</v>
      </c>
      <c r="B84" s="383" t="s">
        <v>552</v>
      </c>
      <c r="C84" s="382">
        <v>358</v>
      </c>
      <c r="D84" s="382">
        <v>1</v>
      </c>
      <c r="E84" s="382">
        <v>20.09</v>
      </c>
      <c r="F84" s="382">
        <v>0.06</v>
      </c>
      <c r="G84" s="382">
        <v>0.28000000000000003</v>
      </c>
      <c r="H84" s="382">
        <v>1782008</v>
      </c>
    </row>
    <row r="85" spans="1:8">
      <c r="A85">
        <v>66</v>
      </c>
      <c r="B85" s="382" t="s">
        <v>529</v>
      </c>
      <c r="C85" s="382">
        <v>39</v>
      </c>
      <c r="D85" s="382">
        <v>0</v>
      </c>
      <c r="E85" s="382">
        <v>19.3</v>
      </c>
      <c r="F85" s="382">
        <v>0</v>
      </c>
      <c r="G85" s="382">
        <v>0</v>
      </c>
      <c r="H85" s="382">
        <v>202117</v>
      </c>
    </row>
    <row r="86" spans="1:8">
      <c r="A86">
        <v>67</v>
      </c>
      <c r="B86" s="382" t="s">
        <v>572</v>
      </c>
      <c r="C86" s="382">
        <v>101</v>
      </c>
      <c r="D86" s="382">
        <v>0</v>
      </c>
      <c r="E86" s="382">
        <v>19.05</v>
      </c>
      <c r="F86" s="382">
        <v>0</v>
      </c>
      <c r="G86" s="382">
        <v>0</v>
      </c>
      <c r="H86" s="382">
        <v>530239</v>
      </c>
    </row>
    <row r="87" spans="1:8">
      <c r="A87">
        <v>68</v>
      </c>
      <c r="B87" s="383" t="s">
        <v>555</v>
      </c>
      <c r="C87" s="382">
        <v>176</v>
      </c>
      <c r="D87" s="382">
        <v>0</v>
      </c>
      <c r="E87" s="382">
        <v>18.14</v>
      </c>
      <c r="F87" s="382">
        <v>0</v>
      </c>
      <c r="G87" s="382">
        <v>0</v>
      </c>
      <c r="H87" s="382">
        <v>970084</v>
      </c>
    </row>
    <row r="88" spans="1:8">
      <c r="A88">
        <v>69</v>
      </c>
      <c r="B88" s="382" t="s">
        <v>567</v>
      </c>
      <c r="C88" s="382">
        <v>240</v>
      </c>
      <c r="D88" s="382">
        <v>0</v>
      </c>
      <c r="E88" s="382">
        <v>17.510000000000002</v>
      </c>
      <c r="F88" s="382">
        <v>0</v>
      </c>
      <c r="G88" s="382">
        <v>0</v>
      </c>
      <c r="H88" s="382">
        <v>1370376</v>
      </c>
    </row>
    <row r="89" spans="1:8">
      <c r="A89">
        <v>70</v>
      </c>
      <c r="B89" s="382" t="s">
        <v>570</v>
      </c>
      <c r="C89" s="382">
        <v>236</v>
      </c>
      <c r="D89" s="382">
        <v>0</v>
      </c>
      <c r="E89" s="382">
        <v>16.25</v>
      </c>
      <c r="F89" s="382">
        <v>0</v>
      </c>
      <c r="G89" s="382">
        <v>0</v>
      </c>
      <c r="H89" s="382">
        <v>1452532</v>
      </c>
    </row>
    <row r="90" spans="1:8" hidden="1">
      <c r="B90" s="382" t="s">
        <v>556</v>
      </c>
      <c r="C90" s="382">
        <v>1071</v>
      </c>
      <c r="D90" s="382">
        <v>0</v>
      </c>
      <c r="E90" s="382">
        <v>19.47</v>
      </c>
      <c r="F90" s="382">
        <v>0</v>
      </c>
      <c r="G90" s="382">
        <v>0</v>
      </c>
      <c r="H90" s="382">
        <v>5500012</v>
      </c>
    </row>
    <row r="91" spans="1:8">
      <c r="A91">
        <v>71</v>
      </c>
      <c r="B91" s="382" t="s">
        <v>558</v>
      </c>
      <c r="C91" s="382">
        <v>78</v>
      </c>
      <c r="D91" s="382">
        <v>0</v>
      </c>
      <c r="E91" s="382">
        <v>15.37</v>
      </c>
      <c r="F91" s="382">
        <v>0</v>
      </c>
      <c r="G91" s="382">
        <v>0</v>
      </c>
      <c r="H91" s="382">
        <v>507599</v>
      </c>
    </row>
    <row r="92" spans="1:8">
      <c r="A92">
        <v>72</v>
      </c>
      <c r="B92" s="382" t="s">
        <v>573</v>
      </c>
      <c r="C92" s="382">
        <v>54</v>
      </c>
      <c r="D92" s="382">
        <v>0</v>
      </c>
      <c r="E92" s="382">
        <v>14.41</v>
      </c>
      <c r="F92" s="382">
        <v>0</v>
      </c>
      <c r="G92" s="382">
        <v>0</v>
      </c>
      <c r="H92" s="382">
        <v>374760</v>
      </c>
    </row>
    <row r="93" spans="1:8">
      <c r="A93">
        <v>73</v>
      </c>
      <c r="B93" s="382" t="s">
        <v>563</v>
      </c>
      <c r="C93" s="382">
        <v>92</v>
      </c>
      <c r="D93" s="382">
        <v>0</v>
      </c>
      <c r="E93" s="382">
        <v>12.86</v>
      </c>
      <c r="F93" s="382">
        <v>0</v>
      </c>
      <c r="G93" s="382">
        <v>0</v>
      </c>
      <c r="H93" s="382">
        <v>715466</v>
      </c>
    </row>
    <row r="94" spans="1:8">
      <c r="A94">
        <v>74</v>
      </c>
      <c r="B94" s="382" t="s">
        <v>501</v>
      </c>
      <c r="C94" s="382">
        <v>228</v>
      </c>
      <c r="D94" s="382">
        <v>1</v>
      </c>
      <c r="E94" s="382">
        <v>12.7</v>
      </c>
      <c r="F94" s="382">
        <v>0.06</v>
      </c>
      <c r="G94" s="382">
        <v>0.44</v>
      </c>
      <c r="H94" s="382">
        <v>1794774</v>
      </c>
    </row>
    <row r="95" spans="1:8">
      <c r="A95">
        <v>75</v>
      </c>
      <c r="B95" s="382" t="s">
        <v>559</v>
      </c>
      <c r="C95" s="382">
        <v>139</v>
      </c>
      <c r="D95" s="382">
        <v>0</v>
      </c>
      <c r="E95" s="382">
        <v>8.91</v>
      </c>
      <c r="F95" s="382">
        <v>0</v>
      </c>
      <c r="G95" s="382">
        <v>0</v>
      </c>
      <c r="H95" s="382">
        <v>1560788</v>
      </c>
    </row>
    <row r="96" spans="1:8">
      <c r="A96">
        <v>76</v>
      </c>
      <c r="B96" s="382" t="s">
        <v>561</v>
      </c>
      <c r="C96" s="382">
        <v>45</v>
      </c>
      <c r="D96" s="382">
        <v>0</v>
      </c>
      <c r="E96" s="382">
        <v>8.74</v>
      </c>
      <c r="F96" s="382">
        <v>0</v>
      </c>
      <c r="G96" s="382">
        <v>0</v>
      </c>
      <c r="H96" s="382">
        <v>514909</v>
      </c>
    </row>
    <row r="97" spans="1:8">
      <c r="A97">
        <v>77</v>
      </c>
      <c r="B97" s="382" t="s">
        <v>562</v>
      </c>
      <c r="C97" s="382">
        <v>91</v>
      </c>
      <c r="D97" s="382">
        <v>0</v>
      </c>
      <c r="E97" s="382">
        <v>7.96</v>
      </c>
      <c r="F97" s="382">
        <v>0</v>
      </c>
      <c r="G97" s="382">
        <v>0</v>
      </c>
      <c r="H97" s="382">
        <v>1143922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23 (อำเภอ)</vt:lpstr>
      <vt:lpstr>รายตำบล wk 23_2567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2024-06-16T09:10:37Z</dcterms:modified>
</cp:coreProperties>
</file>