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19 (อำเภอ)" sheetId="33" r:id="rId4"/>
    <sheet name="รายตำบล wk 19_2567" sheetId="79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2" sheetId="170" r:id="rId9"/>
  </sheets>
  <definedNames>
    <definedName name="_xlnm._FilterDatabase" localSheetId="8" hidden="1">Sheet2!$B$3:$I$97</definedName>
    <definedName name="_xlnm._FilterDatabase" localSheetId="7" hidden="1">'กราฟ OnePage'!$C$49:$E$49</definedName>
    <definedName name="_xlnm._FilterDatabase" localSheetId="1" hidden="1">รายเดือน67!$A$4:$O$4</definedName>
    <definedName name="_xlnm._FilterDatabase" localSheetId="4" hidden="1">'รายตำบล wk 19_2567'!$A$2:$Q$197</definedName>
  </definedNames>
  <calcPr calcId="124519"/>
  <pivotCaches>
    <pivotCache cacheId="36" r:id="rId10"/>
  </pivotCaches>
</workbook>
</file>

<file path=xl/calcChain.xml><?xml version="1.0" encoding="utf-8"?>
<calcChain xmlns="http://schemas.openxmlformats.org/spreadsheetml/2006/main"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<sst xmlns="http://schemas.openxmlformats.org/spreadsheetml/2006/main" count="2904" uniqueCount="689">
  <si>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</si>
  <si>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</si>
  <si>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</si>
  <si>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</si>
  <si>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</si>
  <si>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</si>
  <si>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</si>
  <si>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</si>
  <si>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</si>
  <si>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</si>
  <si>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</si>
  <si>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</si>
  <si>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</si>
  <si>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</si>
  <si>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</si>
  <si>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</si>
  <si>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</si>
  <si>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</si>
  <si>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</si>
  <si>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</si>
  <si>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</si>
  <si>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</si>
  <si>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</si>
  <si>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</si>
  <si>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</si>
  <si>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</si>
  <si>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</si>
  <si>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</si>
  <si>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</si>
  <si>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</si>
  <si>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</si>
  <si>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</si>
  <si>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</si>
  <si>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</si>
  <si>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</si>
  <si>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</si>
  <si>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</si>
  <si>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</si>
  <si>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</si>
  <si>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</si>
  <si>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</si>
  <si>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</si>
  <si>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</si>
  <si>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</si>
  <si>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</si>
  <si>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</si>
  <si>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</si>
  <si>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</si>
  <si>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</si>
  <si>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</si>
  <si>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</si>
  <si>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</si>
  <si>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</si>
  <si>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</si>
  <si>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</si>
  <si>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</si>
  <si>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</si>
  <si>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</si>
  <si>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</si>
  <si>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</si>
  <si>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</si>
  <si>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</si>
  <si>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</si>
  <si>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</si>
  <si>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</si>
  <si>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</si>
  <si>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</si>
  <si>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</si>
  <si>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</si>
  <si>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</si>
  <si>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</si>
  <si>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</si>
  <si>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</si>
  <si>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</si>
  <si>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</si>
  <si>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</si>
  <si>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</si>
  <si>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</si>
  <si>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</si>
  <si>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</si>
  <si>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</si>
  <si>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</si>
  <si>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</si>
  <si>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</si>
  <si>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</si>
  <si>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</si>
  <si>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</si>
  <si>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</si>
  <si>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</si>
  <si>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</si>
  <si>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</si>
  <si>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</si>
  <si>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</si>
  <si>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</si>
  <si>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</si>
  <si>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</si>
  <si>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</si>
  <si>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</si>
  <si>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</si>
  <si>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</si>
  <si>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</si>
  <si>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</si>
  <si>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</si>
  <si>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</si>
  <si>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</si>
  <si>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</si>
  <si>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</si>
  <si>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</si>
  <si>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</si>
  <si>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</si>
  <si>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</si>
  <si>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</si>
  <si>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</si>
  <si>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</si>
  <si>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</si>
  <si>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</si>
  <si>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</si>
  <si>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</si>
  <si>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</si>
  <si>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</si>
  <si>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</si>
  <si>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</si>
  <si>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</si>
  <si>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</si>
  <si>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</si>
  <si>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</si>
  <si>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</si>
  <si>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</si>
  <si>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</si>
  <si>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</si>
  <si>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</si>
  <si>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</si>
  <si>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</si>
  <si>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</si>
  <si>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</si>
  <si>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</si>
  <si>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</si>
  <si>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</si>
  <si>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</si>
  <si>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</si>
  <si>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</si>
  <si>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</si>
  <si>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</si>
  <si>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</si>
  <si>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</si>
  <si>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</si>
  <si>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</si>
  <si>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</si>
  <si>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</si>
  <si>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</si>
  <si>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</si>
  <si>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</si>
  <si>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</si>
  <si>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</si>
  <si>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</si>
  <si>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</si>
  <si>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</si>
  <si>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</si>
  <si>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</si>
  <si>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</si>
  <si>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</si>
  <si>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</si>
  <si>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</si>
  <si>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</si>
  <si>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</si>
  <si>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</si>
  <si>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</si>
  <si>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</si>
  <si>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</si>
  <si>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</si>
  <si>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</si>
  <si>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</si>
  <si>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</si>
  <si>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</si>
  <si>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</si>
  <si>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</si>
  <si>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</si>
  <si>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</si>
  <si>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</si>
  <si>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</si>
  <si>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</si>
  <si>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</si>
  <si>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</si>
  <si>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</si>
  <si>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</si>
  <si>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</si>
  <si>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</si>
  <si>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</si>
  <si>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</si>
  <si>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</si>
  <si>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</si>
  <si>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</si>
  <si>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</si>
  <si>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</si>
  <si>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</si>
  <si>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</si>
  <si>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</si>
  <si>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</si>
  <si>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</si>
  <si>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</si>
  <si>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</si>
  <si>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</si>
  <si>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</si>
  <si>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</si>
  <si>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</si>
  <si>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</si>
  <si>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</si>
  <si>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</si>
  <si>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</si>
  <si>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</si>
  <si>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</si>
  <si>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</si>
  <si>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</si>
  <si>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</si>
  <si>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</si>
  <si>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</si>
  <si>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</si>
  <si>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</si>
  <si>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</si>
  <si>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</si>
  <si>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</si>
  <si>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</si>
  <si>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</si>
  <si>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</si>
  <si>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</si>
  <si>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</si>
  <si>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</si>
  <si>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</si>
  <si>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</si>
  <si>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</si>
  <si>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</si>
  <si>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</si>
  <si>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</si>
  <si>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</si>
  <si>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</si>
  <si>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</si>
  <si>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</si>
  <si>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</si>
  <si>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</si>
  <si>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</si>
  <si>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</si>
  <si>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</si>
  <si>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</si>
  <si>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</si>
  <si>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</si>
  <si>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</si>
  <si>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</si>
  <si>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</si>
  <si>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</si>
  <si>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</si>
  <si>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</si>
  <si>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</si>
  <si>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</si>
  <si>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</si>
  <si>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</si>
  <si>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</si>
  <si>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</si>
  <si>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</si>
  <si>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</si>
  <si>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</si>
  <si>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</si>
  <si>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</si>
  <si>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</si>
  <si>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</si>
  <si>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</si>
  <si>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</si>
  <si>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</si>
  <si>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</si>
  <si>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</si>
  <si>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</si>
  <si>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</si>
  <si>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</si>
  <si>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</si>
  <si>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</si>
  <si>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</si>
  <si>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</si>
  <si>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</si>
  <si>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</si>
  <si>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</si>
  <si>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</si>
  <si>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</si>
  <si>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</si>
  <si>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</si>
  <si>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</si>
  <si>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</si>
  <si>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</si>
  <si>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</si>
  <si>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</si>
  <si>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</si>
  <si>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</si>
  <si>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</si>
  <si>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</si>
  <si>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</si>
  <si>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</si>
  <si>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</si>
  <si>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</si>
  <si>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</si>
  <si>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</si>
  <si>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</si>
  <si>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</si>
  <si>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</si>
  <si>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</si>
  <si>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</si>
  <si>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</si>
  <si>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</si>
  <si>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</si>
  <si>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</si>
  <si>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</si>
  <si>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</si>
  <si>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</si>
  <si>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</si>
  <si>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</si>
  <si>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</si>
  <si>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</si>
  <si>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</si>
  <si>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</si>
  <si>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</si>
  <si>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</si>
  <si>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</si>
  <si>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</si>
  <si>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</si>
  <si>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</si>
  <si>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</si>
  <si>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</si>
  <si>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</si>
  <si>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</si>
  <si>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</si>
  <si>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</si>
  <si>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</si>
  <si>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</si>
  <si>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</si>
  <si>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</si>
  <si>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</si>
  <si>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</si>
  <si>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</si>
  <si>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</si>
  <si>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</si>
  <si>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</si>
  <si>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</si>
  <si>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</si>
  <si>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</si>
  <si>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</si>
  <si>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</si>
  <si>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</si>
  <si>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</si>
  <si>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</si>
  <si>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</si>
  <si>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</si>
  <si>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</si>
  <si>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</si>
  <si>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</si>
  <si>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</si>
  <si>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</si>
  <si>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</si>
  <si>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</si>
  <si>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</si>
  <si>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</si>
  <si>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</si>
  <si>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</si>
  <si>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</si>
  <si>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</si>
  <si>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</si>
  <si>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</si>
  <si>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</si>
  <si>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</si>
  <si>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</si>
  <si>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</si>
  <si>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</si>
  <si>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</si>
  <si>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</si>
  <si>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</si>
  <si>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</si>
  <si>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</si>
  <si>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</si>
  <si>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</si>
  <si>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</si>
  <si>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</si>
  <si>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</si>
  <si>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</si>
  <si>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</si>
  <si>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</si>
  <si>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</si>
  <si>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</si>
  <si>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</si>
  <si>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</si>
  <si>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</si>
  <si>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</si>
  <si>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</si>
  <si>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</si>
  <si>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</si>
  <si>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</si>
  <si>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</si>
  <si>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</si>
  <si>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</si>
  <si>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</si>
  <si>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</si>
  <si>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</si>
  <si>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</si>
  <si>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</si>
  <si>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</si>
  <si>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</si>
  <si>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</si>
  <si>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</si>
  <si>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</si>
  <si>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</si>
  <si>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</si>
  <si>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</si>
  <si>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</si>
  <si>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</si>
  <si>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</si>
  <si>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</si>
  <si>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</si>
  <si>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</si>
  <si>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</si>
  <si>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</si>
  <si>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</si>
  <si>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</si>
  <si>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</si>
  <si>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</si>
  <si>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</si>
  <si>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</si>
  <si>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</si>
  <si>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</si>
  <si>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</si>
  <si>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</si>
  <si>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</si>
  <si>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</si>
  <si>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</si>
  <si>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</si>
  <si>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</si>
  <si>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</si>
  <si>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</si>
  <si>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</si>
  <si>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</si>
  <si>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</si>
  <si>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</si>
  <si>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</si>
  <si>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</si>
  <si>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</si>
  <si>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</si>
  <si>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</si>
  <si>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</si>
  <si>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</si>
  <si>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</si>
  <si>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</si>
  <si>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</si>
  <si>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</si>
  <si>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</si>
  <si>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</si>
  <si>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</si>
  <si>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</si>
  <si>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</si>
  <si>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</si>
  <si>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</si>
  <si>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</si>
  <si>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</si>
  <si>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</si>
  <si>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</si>
  <si>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</si>
  <si>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</si>
  <si>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</si>
  <si>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</si>
  <si>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</si>
  <si>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</si>
  <si>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</si>
  <si>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</si>
  <si>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</si>
  <si>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</si>
  <si>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</si>
  <si>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</si>
  <si>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</si>
  <si>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</si>
  <si>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</si>
  <si>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</si>
  <si>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</si>
  <si>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</si>
  <si>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</si>
  <si>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</si>
  <si>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</si>
  <si>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</si>
  <si>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</si>
  <si>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</si>
  <si>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</si>
  <si>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</si>
  <si>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</si>
  <si>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</si>
  <si>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</si>
  <si>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</si>
  <si>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</si>
  <si>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</si>
  <si>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</si>
  <si>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</si>
  <si>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</si>
  <si>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</si>
  <si>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</si>
  <si>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</si>
  <si>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</si>
  <si>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</si>
  <si>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</si>
  <si>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</si>
  <si>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</si>
  <si>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</si>
  <si>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</si>
  <si>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</si>
  <si>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</si>
  <si>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</si>
  <si>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</si>
  <si>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</si>
  <si>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</si>
  <si>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</si>
  <si>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</si>
  <si>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</si>
  <si>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</si>
  <si>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</si>
  <si>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</si>
  <si>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</si>
  <si>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</si>
  <si>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</si>
  <si>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</si>
  <si>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</si>
  <si>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</si>
  <si>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นาแพง</t>
  </si>
  <si>
    <t>น้ำเกลี้ยง</t>
  </si>
  <si>
    <t>วนาทิพย์</t>
  </si>
  <si>
    <t>กกบก</t>
  </si>
  <si>
    <t>หนองขุ่น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</si>
  <si>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2565  , target  line   และค่ามัธยฐาน 5 ปี  </t>
  </si>
  <si>
    <t>โนนแก้ว</t>
  </si>
  <si>
    <t>สระนกแก้ว Total</t>
  </si>
  <si>
    <t>หนองนาสร้าง</t>
  </si>
  <si>
    <t>คุ้มขี้เหล็กเหนือ</t>
  </si>
  <si>
    <t>ห้วยหินลาด Total</t>
  </si>
  <si>
    <t>ค้อ</t>
  </si>
  <si>
    <t>ช้างเผือก Total</t>
  </si>
  <si>
    <t>มะหรี่</t>
  </si>
  <si>
    <t>ภูเงิน Total</t>
  </si>
  <si>
    <t>ดงทรายงาม</t>
  </si>
  <si>
    <t>บูรพา</t>
  </si>
  <si>
    <t>ภูเขาทอง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</si>
  <si>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</si>
  <si>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</si>
  <si>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</si>
  <si>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</si>
  <si>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</si>
  <si>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</si>
  <si>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</si>
  <si>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</si>
  <si>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</si>
  <si>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</si>
  <si>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</si>
  <si>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</si>
  <si>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</si>
  <si>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</si>
  <si>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</si>
  <si>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</si>
  <si>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</si>
  <si>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</si>
  <si>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</si>
  <si>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</si>
  <si>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</si>
  <si>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</si>
  <si>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</si>
  <si>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</si>
  <si>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</si>
  <si>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</si>
  <si>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</si>
  <si>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</si>
  <si>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</si>
  <si>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</si>
  <si>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</si>
  <si>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</si>
  <si>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</si>
  <si>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</si>
  <si>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</si>
  <si>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</si>
  <si>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</si>
  <si>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</si>
  <si>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</si>
  <si>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</si>
  <si>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</si>
  <si>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</si>
  <si>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</si>
  <si>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</si>
  <si>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</si>
  <si>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</si>
  <si>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</si>
  <si>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</si>
  <si>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</si>
  <si>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</si>
  <si>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</si>
  <si>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</si>
  <si>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</si>
  <si>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</si>
  <si>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</si>
  <si>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</si>
  <si>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</si>
  <si>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</si>
  <si>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</si>
  <si>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</si>
  <si>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</si>
  <si>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</si>
  <si>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</si>
  <si>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</si>
  <si>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</si>
  <si>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</si>
  <si>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</si>
  <si>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</si>
  <si>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</si>
  <si>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</si>
  <si>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</si>
  <si>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</si>
  <si>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</si>
  <si>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</si>
  <si>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</si>
  <si>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</si>
  <si>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</si>
  <si>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</si>
  <si>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</si>
  <si>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</si>
  <si>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</si>
  <si>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</si>
  <si>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</si>
  <si>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</si>
  <si>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</si>
  <si>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</si>
  <si>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</si>
  <si>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</si>
  <si>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</si>
  <si>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</si>
  <si>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</si>
  <si>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</si>
  <si>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</si>
  <si>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</si>
  <si>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</si>
  <si>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</si>
  <si>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</si>
  <si>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</si>
  <si>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โนนเพชร</t>
  </si>
  <si>
    <t>โนนศิริ</t>
  </si>
  <si>
    <t>โนนชัยศรี Total</t>
  </si>
  <si>
    <t>สะอาดสมบูรณ์ Total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</si>
  <si>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</si>
  <si>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</si>
  <si>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</si>
  <si>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</si>
  <si>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</si>
  <si>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</si>
  <si>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หนองทัพไทย Total</t>
  </si>
  <si>
    <t>บัวคำ Total</t>
  </si>
  <si>
    <t xml:space="preserve">TABLE 3 Reported Cases and Deaths of Supected Dengue fever and Dengue Hemorrhagic fever Under Surveillance by Date of Onset,By </t>
  </si>
  <si>
    <t xml:space="preserve">Nakhon Si </t>
  </si>
  <si>
    <t>wk 16</t>
  </si>
  <si>
    <t>แก่นทราย</t>
  </si>
  <si>
    <t>คุยผง</t>
  </si>
  <si>
    <t>เหล่าหลวง Total</t>
  </si>
  <si>
    <t>โนนรัง Total</t>
  </si>
  <si>
    <t>Total</t>
  </si>
  <si>
    <t>wk 17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</si>
  <si>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</si>
  <si>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</si>
  <si>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</si>
  <si>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</si>
  <si>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</si>
  <si>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ดินดำ Total</t>
  </si>
  <si>
    <t>บ่อพันขัน Total</t>
  </si>
  <si>
    <t>wk 18</t>
  </si>
  <si>
    <t>ทุ่งนาหลวง</t>
  </si>
  <si>
    <t>มะกอก</t>
  </si>
  <si>
    <t>หนองหมื่นถ่า Total</t>
  </si>
  <si>
    <t>ข้อมูล  ณ  วันที่ 19 พฤษภาคม  2567   (จากรายงาน 506)</t>
  </si>
  <si>
    <t>ข้อมูล  ณ  วันที่ 19 พฤษภาคม  2567 (จากรายงาน 506)</t>
  </si>
  <si>
    <t>ข้อมูล  ณ  วันที่ 19 พฤษภาคม  2567  (จากรายงาน 506)</t>
  </si>
  <si>
    <t>ข้อมูล  ณ  วันที่ 19 พฤษภาคม 2567 (จากรายงาน 506)</t>
  </si>
  <si>
    <t>ข้อมูล  ณ  วันที่ 19 พฤษภาคม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</si>
  <si>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21 เมษายน - 19 พฤษภาคม  2567</t>
  </si>
  <si>
    <t>wk 1-15</t>
  </si>
  <si>
    <t>wk 16-19</t>
  </si>
  <si>
    <t>wk 19</t>
  </si>
  <si>
    <t>รวมผู้ป่วยสะสม  wk 1-19 (ราย)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</si>
  <si>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</si>
  <si>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</si>
  <si>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</si>
  <si>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</si>
  <si>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</si>
  <si>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</si>
  <si>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หมูม้น Total</t>
  </si>
  <si>
    <t>เชียงขวัญ Total</t>
  </si>
  <si>
    <t>กลาง Total</t>
  </si>
  <si>
    <t>ข้อมูล ณ วันที่ 19 พฤษภาคม 2567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</si>
</sst>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6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1" fillId="18" borderId="0" xfId="0" applyFont="1" applyFill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53" borderId="24" xfId="0" applyFont="1" applyFill="1" applyBorder="1"/>
    <xf numFmtId="0" fontId="23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46" xfId="0" applyFont="1" applyFill="1" applyBorder="1" applyAlignment="1">
      <alignment horizontal="left"/>
    </xf>
    <xf numFmtId="0" fontId="83" fillId="0" borderId="46" xfId="0" applyNumberFormat="1" applyFont="1" applyFill="1" applyBorder="1"/>
    <xf numFmtId="0" fontId="84" fillId="53" borderId="0" xfId="0" applyFont="1" applyFill="1"/>
    <xf numFmtId="0" fontId="0" fillId="0" borderId="20" xfId="0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0" fillId="0" borderId="7" xfId="0" applyBorder="1" applyAlignment="1">
      <alignment horizontal="right"/>
    </xf>
    <xf numFmtId="1" fontId="20" fillId="0" borderId="7" xfId="0" applyNumberFormat="1" applyFont="1" applyFill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0" fontId="16" fillId="18" borderId="9" xfId="14" applyFont="1" applyFill="1" applyBorder="1"/>
    <xf numFmtId="0" fontId="16" fillId="54" borderId="9" xfId="14" applyFont="1" applyFill="1" applyBorder="1"/>
    <xf numFmtId="0" fontId="16" fillId="55" borderId="9" xfId="14" applyFont="1" applyFill="1" applyBorder="1"/>
    <xf numFmtId="0" fontId="19" fillId="18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2211FB"/>
      <color rgb="FF0000CC"/>
      <color rgb="FFFF33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22.414404990940845</c:v>
                </c:pt>
                <c:pt idx="1">
                  <c:v>46.930588146241767</c:v>
                </c:pt>
                <c:pt idx="2">
                  <c:v>95.973353280736177</c:v>
                </c:pt>
                <c:pt idx="3">
                  <c:v>36.901777647702545</c:v>
                </c:pt>
                <c:pt idx="4">
                  <c:v>12.013109959129311</c:v>
                </c:pt>
                <c:pt idx="5">
                  <c:v>4.4210306660371117</c:v>
                </c:pt>
              </c:numCache>
            </c:numRef>
          </c:val>
        </c:ser>
        <c:gapWidth val="66"/>
        <c:axId val="81844864"/>
        <c:axId val="81760640"/>
      </c:barChart>
      <c:catAx>
        <c:axId val="81844864"/>
        <c:scaling>
          <c:orientation val="minMax"/>
        </c:scaling>
        <c:axPos val="b"/>
        <c:tickLblPos val="nextTo"/>
        <c:crossAx val="81760640"/>
        <c:crosses val="autoZero"/>
        <c:auto val="1"/>
        <c:lblAlgn val="ctr"/>
        <c:lblOffset val="100"/>
      </c:catAx>
      <c:valAx>
        <c:axId val="817606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8184486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19.473953976036132</c:v>
                </c:pt>
                <c:pt idx="1">
                  <c:v>17.580603244003484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165"/>
          <c:y val="0.39313466025081056"/>
          <c:w val="0.11163866421459218"/>
          <c:h val="0.16743438320210319"/>
        </c:manualLayout>
      </c:layout>
    </c:legend>
    <c:plotVisOnly val="1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066E-2"/>
          <c:y val="8.8416332064452777E-2"/>
          <c:w val="0.89532357751509362"/>
          <c:h val="0.6760814477138074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โพนทอง</c:v>
                </c:pt>
                <c:pt idx="6">
                  <c:v>โพนทราย</c:v>
                </c:pt>
                <c:pt idx="7">
                  <c:v>ทุ่งเขาหลวง</c:v>
                </c:pt>
                <c:pt idx="8">
                  <c:v>เกษตรวิสัย</c:v>
                </c:pt>
                <c:pt idx="9">
                  <c:v>หนองฮี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จังหาร</c:v>
                </c:pt>
                <c:pt idx="13">
                  <c:v>พนมไพร</c:v>
                </c:pt>
                <c:pt idx="14">
                  <c:v>ศรีสมเด็จ</c:v>
                </c:pt>
                <c:pt idx="15">
                  <c:v>เสลภูมิ</c:v>
                </c:pt>
                <c:pt idx="16">
                  <c:v>ธวัชบุรี</c:v>
                </c:pt>
                <c:pt idx="17">
                  <c:v>อาจสามารถ</c:v>
                </c:pt>
                <c:pt idx="18">
                  <c:v>ปทุมรัตต์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60.178429042109855</c:v>
                </c:pt>
                <c:pt idx="1">
                  <c:v>56.145806340157208</c:v>
                </c:pt>
                <c:pt idx="2">
                  <c:v>48.99559039686428</c:v>
                </c:pt>
                <c:pt idx="3">
                  <c:v>38.905459732849174</c:v>
                </c:pt>
                <c:pt idx="4">
                  <c:v>23.998686387692462</c:v>
                </c:pt>
                <c:pt idx="5">
                  <c:v>23.160157118505893</c:v>
                </c:pt>
                <c:pt idx="6">
                  <c:v>21.44542140253056</c:v>
                </c:pt>
                <c:pt idx="7">
                  <c:v>17.249557980076762</c:v>
                </c:pt>
                <c:pt idx="8">
                  <c:v>16.42052976734162</c:v>
                </c:pt>
                <c:pt idx="9">
                  <c:v>16.410256410256409</c:v>
                </c:pt>
                <c:pt idx="10">
                  <c:v>12.052341597796143</c:v>
                </c:pt>
                <c:pt idx="11">
                  <c:v>10.736525660296328</c:v>
                </c:pt>
                <c:pt idx="12">
                  <c:v>6.6301272984441297</c:v>
                </c:pt>
                <c:pt idx="13">
                  <c:v>5.6247714936580699</c:v>
                </c:pt>
                <c:pt idx="14">
                  <c:v>5.5606528206411436</c:v>
                </c:pt>
                <c:pt idx="15">
                  <c:v>5.0752404395158219</c:v>
                </c:pt>
                <c:pt idx="16">
                  <c:v>4.4675432979404626</c:v>
                </c:pt>
                <c:pt idx="17">
                  <c:v>4.0696175916003092</c:v>
                </c:pt>
                <c:pt idx="18">
                  <c:v>3.7268932617769828</c:v>
                </c:pt>
                <c:pt idx="19">
                  <c:v>3.65</c:v>
                </c:pt>
              </c:numCache>
            </c:numRef>
          </c:val>
        </c:ser>
        <c:gapWidth val="28"/>
        <c:axId val="122088064"/>
        <c:axId val="121504128"/>
      </c:barChart>
      <c:catAx>
        <c:axId val="122088064"/>
        <c:scaling>
          <c:orientation val="minMax"/>
        </c:scaling>
        <c:axPos val="b"/>
        <c:tickLblPos val="nextTo"/>
        <c:crossAx val="121504128"/>
        <c:crosses val="autoZero"/>
        <c:auto val="1"/>
        <c:lblAlgn val="ctr"/>
        <c:lblOffset val="100"/>
      </c:catAx>
      <c:valAx>
        <c:axId val="121504128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22088064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687E-2"/>
          <c:y val="9.5585875133918294E-3"/>
          <c:w val="0.62361154855643064"/>
          <c:h val="0.99044141248661577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19.473953976036132</c:v>
                </c:pt>
                <c:pt idx="1">
                  <c:v>17.580603244003484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3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22.414404990940845</c:v>
                </c:pt>
                <c:pt idx="1">
                  <c:v>46.930588146241767</c:v>
                </c:pt>
                <c:pt idx="2">
                  <c:v>95.973353280736177</c:v>
                </c:pt>
                <c:pt idx="3">
                  <c:v>36.901777647702545</c:v>
                </c:pt>
                <c:pt idx="4">
                  <c:v>12.013109959129311</c:v>
                </c:pt>
                <c:pt idx="5">
                  <c:v>4.4210306660371117</c:v>
                </c:pt>
              </c:numCache>
            </c:numRef>
          </c:val>
        </c:ser>
        <c:gapWidth val="69"/>
        <c:axId val="122278272"/>
        <c:axId val="122279808"/>
      </c:barChart>
      <c:catAx>
        <c:axId val="122278272"/>
        <c:scaling>
          <c:orientation val="minMax"/>
        </c:scaling>
        <c:axPos val="b"/>
        <c:tickLblPos val="nextTo"/>
        <c:crossAx val="122279808"/>
        <c:crosses val="autoZero"/>
        <c:auto val="1"/>
        <c:lblAlgn val="ctr"/>
        <c:lblOffset val="100"/>
      </c:catAx>
      <c:valAx>
        <c:axId val="1222798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227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w18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เมือง</c:v>
                </c:pt>
                <c:pt idx="2">
                  <c:v>พนมไพร</c:v>
                </c:pt>
                <c:pt idx="3">
                  <c:v>เสลภูมิ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เชียงขวัญ</c:v>
                </c:pt>
                <c:pt idx="7">
                  <c:v>เกษตรวิสัย</c:v>
                </c:pt>
                <c:pt idx="8">
                  <c:v>ปทุมรัตต์</c:v>
                </c:pt>
                <c:pt idx="9">
                  <c:v>จตุรพักตรพิมาน</c:v>
                </c:pt>
                <c:pt idx="10">
                  <c:v>ธวัชบุรี</c:v>
                </c:pt>
                <c:pt idx="11">
                  <c:v>โพนทอง</c:v>
                </c:pt>
                <c:pt idx="12">
                  <c:v>โพธิ์ชัย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w19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เมือง</c:v>
                </c:pt>
                <c:pt idx="2">
                  <c:v>พนมไพร</c:v>
                </c:pt>
                <c:pt idx="3">
                  <c:v>เสลภูมิ</c:v>
                </c:pt>
                <c:pt idx="4">
                  <c:v>สุวรรณภูมิ</c:v>
                </c:pt>
                <c:pt idx="5">
                  <c:v>ทุ่งเขาหลวง</c:v>
                </c:pt>
                <c:pt idx="6">
                  <c:v>เชียงขวัญ</c:v>
                </c:pt>
                <c:pt idx="7">
                  <c:v>เกษตรวิสัย</c:v>
                </c:pt>
                <c:pt idx="8">
                  <c:v>ปทุมรัตต์</c:v>
                </c:pt>
                <c:pt idx="9">
                  <c:v>จตุรพักตรพิมาน</c:v>
                </c:pt>
                <c:pt idx="10">
                  <c:v>ธวัชบุรี</c:v>
                </c:pt>
                <c:pt idx="11">
                  <c:v>โพนทอง</c:v>
                </c:pt>
                <c:pt idx="12">
                  <c:v>โพธิ์ชัย</c:v>
                </c:pt>
                <c:pt idx="13">
                  <c:v>เมืองสรวง</c:v>
                </c:pt>
                <c:pt idx="14">
                  <c:v>โพนทราย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ศรีสมเด็จ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22343424"/>
        <c:axId val="122344960"/>
      </c:barChart>
      <c:catAx>
        <c:axId val="122343424"/>
        <c:scaling>
          <c:orientation val="minMax"/>
        </c:scaling>
        <c:axPos val="b"/>
        <c:tickLblPos val="nextTo"/>
        <c:crossAx val="122344960"/>
        <c:crosses val="autoZero"/>
        <c:auto val="1"/>
        <c:lblAlgn val="ctr"/>
        <c:lblOffset val="100"/>
      </c:catAx>
      <c:valAx>
        <c:axId val="12234496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223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408"/>
          <c:y val="0.11111230245155526"/>
          <c:w val="0.15786935949541314"/>
          <c:h val="0.19337823197632434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933"/>
          <c:h val="0.74231903137578892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22372096"/>
        <c:axId val="122375168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OnePage'!$D$75:$U$75</c:f>
              <c:numCache>
                <c:formatCode>0</c:formatCode>
                <c:ptCount val="1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11</c:v>
                </c:pt>
                <c:pt idx="16">
                  <c:v>5</c:v>
                </c:pt>
                <c:pt idx="1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22372096"/>
        <c:axId val="122375168"/>
      </c:lineChart>
      <c:catAx>
        <c:axId val="122372096"/>
        <c:scaling>
          <c:orientation val="minMax"/>
        </c:scaling>
        <c:axPos val="b"/>
        <c:numFmt formatCode="General" sourceLinked="1"/>
        <c:tickLblPos val="nextTo"/>
        <c:crossAx val="122375168"/>
        <c:crosses val="autoZero"/>
        <c:auto val="1"/>
        <c:lblAlgn val="ctr"/>
        <c:lblOffset val="100"/>
      </c:catAx>
      <c:valAx>
        <c:axId val="1223751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2237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63"/>
        </c:manualLayout>
      </c:layout>
    </c:legend>
    <c:plotVisOnly val="1"/>
    <c:dispBlanksAs val="zero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31.25</c:v>
                </c:pt>
                <c:pt idx="1">
                  <c:v>68.75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64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งานบ้าน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53.75</c:v>
                </c:pt>
                <c:pt idx="1">
                  <c:v>22.083333333333332</c:v>
                </c:pt>
                <c:pt idx="2">
                  <c:v>10</c:v>
                </c:pt>
                <c:pt idx="3">
                  <c:v>5</c:v>
                </c:pt>
                <c:pt idx="4">
                  <c:v>4.166666666666667</c:v>
                </c:pt>
                <c:pt idx="5">
                  <c:v>2.9166666666666665</c:v>
                </c:pt>
                <c:pt idx="6">
                  <c:v>0.83333333333333337</c:v>
                </c:pt>
                <c:pt idx="7">
                  <c:v>0.83333333333333337</c:v>
                </c:pt>
                <c:pt idx="8">
                  <c:v>0.41666666666666669</c:v>
                </c:pt>
              </c:numCache>
            </c:numRef>
          </c:val>
        </c:ser>
        <c:gapWidth val="68"/>
        <c:axId val="121987840"/>
        <c:axId val="121989376"/>
      </c:barChart>
      <c:catAx>
        <c:axId val="121987840"/>
        <c:scaling>
          <c:orientation val="minMax"/>
        </c:scaling>
        <c:axPos val="b"/>
        <c:tickLblPos val="nextTo"/>
        <c:crossAx val="121989376"/>
        <c:crosses val="autoZero"/>
        <c:auto val="1"/>
        <c:lblAlgn val="ctr"/>
        <c:lblOffset val="100"/>
      </c:catAx>
      <c:valAx>
        <c:axId val="12198937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1987840"/>
        <c:crosses val="autoZero"/>
        <c:crossBetween val="between"/>
      </c:valAx>
    </c:plotArea>
    <c:plotVisOnly val="1"/>
  </c:chart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152400</xdr:colOff>
      <xdr:row>35</xdr:row>
      <xdr:rowOff>9525</xdr:rowOff>
    </xdr:to>
    <xdr:pic>
      <xdr:nvPicPr>
        <xdr:cNvPr id="6" name="Picture 5" descr="171609033366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19925" cy="69532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0.68794</cdr:x>
      <cdr:y>0.05716</cdr:y>
    </cdr:from>
    <cdr:to>
      <cdr:x>0.94895</cdr:x>
      <cdr:y>0.29821</cdr:y>
    </cdr:to>
    <cdr:grpSp>
      <cdr:nvGrpSpPr>
        <cdr:cNvPr id="8" name="Group 7"/>
        <cdr:cNvGrpSpPr/>
      </cdr:nvGrpSpPr>
      <cdr:grpSpPr>
        <a:xfrm xmlns:a="http://schemas.openxmlformats.org/drawingml/2006/main">
          <a:off x="8842408" y="243429"/>
          <a:ext cx="3354881" cy="1026568"/>
          <a:chOff x="8249708" y="296333"/>
          <a:chExt cx="3354917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8249708" y="296333"/>
            <a:ext cx="3354917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0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8609542" y="3492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8614833" y="67733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8614833" y="10160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31.489302083333" createdVersion="1" refreshedVersion="3" recordCount="239">
  <cacheSource type="worksheet">
    <worksheetSource ref="A1:T240" sheet="Sheet2" r:id="rId2"/>
  </cacheSource>
  <cacheFields count="20">
    <cacheField name="E0" numFmtId="0">
      <sharedItems containsSemiMixedTypes="0" containsString="0" containsNumber="1" containsInteger="1" minValue="16991" maxValue="663809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8"/>
        <s v="02"/>
        <s v="03"/>
        <s v="06"/>
        <s v="07"/>
        <s v="17"/>
        <s v="18"/>
        <s v="09"/>
        <s v="14"/>
        <s v="15"/>
        <s v="05"/>
        <s v="11"/>
        <s v="04"/>
        <s v="13"/>
        <s v="20"/>
        <s v="12"/>
        <s v="10"/>
        <s v="01"/>
        <s v="16"/>
        <s v="19"/>
      </sharedItems>
    </cacheField>
    <cacheField name="ชื่อหมู่บ้าน" numFmtId="0">
      <sharedItems count="132">
        <s v="หนองม้า"/>
        <s v="ป่ายาง"/>
        <s v="โปง"/>
        <s v="สะอาดสมบูรณ์"/>
        <s v="หนองบัวหลวงพัฒนา"/>
        <s v="หนองข่า"/>
        <s v="หนองไผ่"/>
        <s v="คุ้มวัดเหนือ"/>
        <s v="สุขเกษม"/>
        <s v="กอก"/>
        <s v="ผือฮี"/>
        <s v="ดอนโมง"/>
        <s v="วนาทิพย์"/>
        <s v="หัวงัว"/>
        <s v="หนองเม็ก"/>
        <s v="ทรายมูล"/>
        <s v="หนองเพียงขันธ์"/>
        <s v="โนนศิริ"/>
        <s v="กกบก"/>
        <s v="ดอนยาง"/>
        <s v="หนองฮี"/>
        <s v="หนองพังคี"/>
        <s v="ยางเลิง"/>
        <s v="กลางเมืองใหม่"/>
        <s v="ตากแดด"/>
        <s v="หนองขุ่น"/>
        <s v="คำอุดม"/>
        <s v="ยางด่อ"/>
        <s v="คุ้มวัดสว่าง"/>
        <s v="ดอนสังข์"/>
        <s v="คุ้มหลังศาล"/>
        <s v="หนองนาสร้าง"/>
        <s v="คุ้มขี้เหล็กเหนือ"/>
        <s v="มะหรี่"/>
        <s v="โนนสามัคคี"/>
        <s v="หนองพอก"/>
        <s v="หนองแข้พัฒนา"/>
        <s v="ดงสวนผึ้ง"/>
        <s v="สิงห์โคก"/>
        <s v="ทุ่งทรายทอง"/>
        <s v="หัวโทนเหนือ"/>
        <s v="ดอนแคน"/>
        <s v="เกล็ดลิ่น"/>
        <s v="คุ้มกลางเมืองใหม่"/>
        <s v="บัวแดง"/>
        <s v="โคกก่อง"/>
        <s v="โพนทอน"/>
        <s v="มันเหลือง"/>
        <s v="หัวช้าง"/>
        <s v="หนองส้าว"/>
        <s v="กาหลง"/>
        <s v="ปลาโด"/>
        <s v="ราษฎรสามัคคี"/>
        <s v="ใหม่พัฒนา"/>
        <s v="โนนจาน"/>
        <s v="หนองมะเหียะ"/>
        <s v="กุดทรายดี"/>
        <s v="เกษตรวิสัย"/>
        <s v="หนองเทิ่ง"/>
        <s v="แมต"/>
        <s v="บูรพา"/>
        <s v="โนนสว่าง"/>
        <s v="โนนเพชร"/>
        <s v="โนนรัง"/>
        <s v="หนองแสง"/>
        <s v="คำโพนสูง"/>
        <s v="ศาลางาม"/>
        <s v="คุ้มซ่ง"/>
        <s v="คำม่วงหวาน"/>
        <s v="ใหม่สถานี"/>
        <s v="คุ้มเหนือ"/>
        <s v="โนนสวรรค์พัฒนา"/>
        <s v="ยางเครือ"/>
        <s v="หนองเต่า"/>
        <s v="ใหม่เจริญ"/>
        <s v="ดอนชาด"/>
        <s v="โหรา"/>
        <s v="เกษตร(คุ้มใต้)"/>
        <s v="เกษตร(คุ้มป่าบาก)"/>
        <s v="โรงเรียนเมือง"/>
        <s v="หนองหญ้าม้า"/>
        <s v="วังยาว"/>
        <s v="หนาด"/>
        <s v="ดงยาง"/>
        <s v="โพนทราย"/>
        <s v="หนองผือ"/>
        <s v="ภูเขาทอง"/>
        <s v="หนองทุ่งมน"/>
        <s v="โนนโพธิ์"/>
        <s v="ดอนพิมาน"/>
        <s v="คุ้มใต้"/>
        <s v="นาน้อย"/>
        <s v="ท่างาม"/>
        <s v="หนองผง"/>
        <s v="ดงแดง"/>
        <s v="เหล่าสมบูรณ์"/>
        <s v="อ้น"/>
        <s v="โพธิ์ไทรทอง"/>
        <s v="หนองคูณ"/>
        <s v="มะอึ"/>
        <s v="แก่นทราย"/>
        <s v="คุยผง"/>
        <s v="ดู่น้อย"/>
        <s v="โพธิ์งาม"/>
        <s v="บัวทอง"/>
        <s v="โนนสว่างสามัคคี"/>
        <s v="ดงบัง"/>
        <s v="เล้าข้าว"/>
        <s v="ทุ่งนาหลวง"/>
        <s v="มะกอก"/>
        <s v="บึงบูรพา"/>
        <s v="เปลือยน้อย"/>
        <s v="หนองแวงควงเหนือ"/>
        <s v="เทพประสิทธิ์"/>
        <s v="เชียงใหม่"/>
        <s v="โพนพอุง"/>
        <s v="ตาแหลว"/>
        <s v="หมูม้น"/>
        <s v="น้ำใส"/>
        <s v="ทุ่งประเสริฐ"/>
        <s v="สะอาด"/>
        <s v="หนองสระ"/>
        <s v="หนองแวง"/>
        <s v="หนองแข้ดง"/>
        <s v="สองพี่น้อง"/>
        <s v="จานใต้"/>
        <s v="โนนแก้ว"/>
        <s v="ค้อ"/>
        <s v="ดงดิบ"/>
        <s v="ดงทรายงาม"/>
        <s v="นาแพง"/>
        <s v="น้ำเกลี้ยง"/>
      </sharedItems>
    </cacheField>
    <cacheField name="ตำบล" numFmtId="0">
      <sharedItems count="74">
        <s v="บุ่งเลิศ"/>
        <s v="หนองผือ"/>
        <s v="สะอาดสมบูรณ์"/>
        <s v="โพนทราย"/>
        <s v="สระคู"/>
        <s v="เหนือเมือง"/>
        <s v="ขอนแก่น"/>
        <s v="ดงแดง"/>
        <s v="ท่าหาดยาว"/>
        <s v="จังหาร"/>
        <s v="ขวาว"/>
        <s v="โนนชัยศรี"/>
        <s v="หนองขุ่นใหญ่"/>
        <s v="หนองฮี"/>
        <s v="หัวโทน"/>
        <s v="ดอกไม้"/>
        <s v="เทอดไทย"/>
        <s v="ห้วยหินลาด"/>
        <s v="ภูเงิน"/>
        <s v="นาอุดม"/>
        <s v="รอบเมือง"/>
        <s v="บึงงาม"/>
        <s v="น้ำคำ"/>
        <s v="สิงห์โคก"/>
        <s v="ทุ่งหลวง"/>
        <s v="ดินดำ"/>
        <s v="หนองแวง"/>
        <s v="บัวแดง"/>
        <s v="กลาง"/>
        <s v="ดงครั่งน้อย"/>
        <s v="หน่อม"/>
        <s v="หัวช้าง"/>
        <s v="เกษตรวิสัย"/>
        <s v="หนองพอก"/>
        <s v="เมยวดี"/>
        <s v="ภูเขาทอง"/>
        <s v="น้ำอ้อม"/>
        <s v="จำปาขัน"/>
        <s v="กกโพธิ์"/>
        <s v="ช้างเผือก"/>
        <s v="สระนกแก้ว"/>
        <s v="โนนรัง"/>
        <s v="พนมไพร"/>
        <s v="สว่าง"/>
        <s v="โนนสวรรค์"/>
        <s v="น้ำใส"/>
        <s v="หนองไผ่"/>
        <s v="บ้านฝาง"/>
        <s v="หนองใหญ่"/>
        <s v="โหรา"/>
        <s v="ในเมือง"/>
        <s v="วังสามัคคี"/>
        <s v="ดู่น้อย"/>
        <s v="คำพอุง"/>
        <s v="โพธิ์สัย"/>
        <s v="นาใหญ่"/>
        <s v="ยางใหญ่"/>
        <s v="อีง่อง"/>
        <s v="ดงลาน"/>
        <s v="เด่นราษฎร์"/>
        <s v="เหล่าหลวง"/>
        <s v="หนองทัพไทย"/>
        <s v="บัวคำ"/>
        <s v="หินกอง"/>
        <s v="หนองหมื่นถ่า"/>
        <s v="บ่อพันขัน"/>
        <s v="หนองแวงควง"/>
        <s v="อัคคะคำ"/>
        <s v="เชียงใหม่"/>
        <s v="หมูม้น"/>
        <s v="สะอาด"/>
        <s v="มะอึ"/>
        <s v="ทุ่งเขาหลวง"/>
        <s v="โนนสว่าง"/>
      </sharedItems>
    </cacheField>
    <cacheField name="อำเภอ" numFmtId="0">
      <sharedItems count="20">
        <s v="เมยวดี"/>
        <s v="เมืองสรวง"/>
        <s v="เมือง"/>
        <s v="โพนทราย"/>
        <s v="สุวรรณภูมิ"/>
        <s v="จตุรพักตรพิมาน"/>
        <s v="จังหาร"/>
        <s v="เสลภูมิ"/>
        <s v="โพนทอง"/>
        <s v="หนองพอก"/>
        <s v="หนองฮี"/>
        <s v="ทุ่งเขาหลวง"/>
        <s v="เกษตรวิสัย"/>
        <s v="ปทุมรัตต์"/>
        <s v="อาจสามารถ"/>
        <s v="พนมไพร"/>
        <s v="ธวัชบุรี"/>
        <s v="โพธิ์ชัย"/>
        <s v="ศรีสมเด็จ"/>
        <s v="เชียงขวัญ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5-16T00:00:00"/>
    </cacheField>
    <cacheField name="วันพบผป" numFmtId="14">
      <sharedItems containsSemiMixedTypes="0" containsNonDate="0" containsDate="1" containsString="0" minDate="2024-01-01T00:00:00" maxDate="2024-05-17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19" count="20">
        <n v="15"/>
        <n v="6"/>
        <n v="14"/>
        <n v="11"/>
        <n v="7"/>
        <n v="4"/>
        <n v="2"/>
        <n v="13"/>
        <n v="5"/>
        <n v="10"/>
        <n v="12"/>
        <n v="8"/>
        <n v="9"/>
        <n v="3"/>
        <n v="17"/>
        <n v="19"/>
        <n v="18"/>
        <n v="1"/>
        <n v="0"/>
        <n v="16"/>
      </sharedItems>
    </cacheField>
    <cacheField name="Wkdatesick" numFmtId="0">
      <sharedItems containsSemiMixedTypes="0" containsString="0" containsNumber="1" containsInteger="1" minValue="0" maxValue="1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">
  <r>
    <n v="475624"/>
    <s v="26.D.H.F."/>
    <s v="กุลธิดา ทองหอม"/>
    <m/>
    <s v="หญิง"/>
    <n v="10"/>
    <n v="1"/>
    <s v="ไม่ทราบอาชีพ/ในปกครอง"/>
    <s v="65"/>
    <x v="0"/>
    <x v="0"/>
    <x v="0"/>
    <x v="0"/>
    <m/>
    <d v="2024-04-11T00:00:00"/>
    <d v="2024-04-15T00:00:00"/>
    <m/>
    <d v="2024-01-06T00:00:00"/>
    <x v="0"/>
    <n v="14"/>
  </r>
  <r>
    <n v="490695"/>
    <s v="26.D.H.F."/>
    <s v="ธนวัฒน์ แสงเฉวตร"/>
    <m/>
    <s v="ชาย"/>
    <n v="11"/>
    <n v="8"/>
    <s v="ไม่ทราบอาชีพ/ในปกครอง"/>
    <s v="36"/>
    <x v="1"/>
    <x v="1"/>
    <x v="1"/>
    <x v="1"/>
    <m/>
    <d v="2024-04-16T00:00:00"/>
    <d v="2024-04-13T00:00:00"/>
    <m/>
    <d v="2024-01-06T00:00:00"/>
    <x v="0"/>
    <n v="15"/>
  </r>
  <r>
    <n v="215451"/>
    <s v="26.D.H.F."/>
    <s v="พงศธร สงเคราะห์"/>
    <m/>
    <s v="ชาย"/>
    <n v="15"/>
    <n v="0"/>
    <s v="นักเรียน"/>
    <s v="30"/>
    <x v="2"/>
    <x v="2"/>
    <x v="0"/>
    <x v="0"/>
    <m/>
    <d v="2024-02-12T00:00:00"/>
    <d v="2024-02-12T00:00:00"/>
    <m/>
    <d v="2024-01-06T00:00:00"/>
    <x v="1"/>
    <n v="6"/>
  </r>
  <r>
    <n v="453782"/>
    <s v="26.D.H.F."/>
    <s v="คำปอย นามไพร"/>
    <m/>
    <s v="หญิง"/>
    <n v="76"/>
    <n v="4"/>
    <s v="ไม่ทราบอาชีพ/ในปกครอง"/>
    <s v="49/1"/>
    <x v="3"/>
    <x v="3"/>
    <x v="2"/>
    <x v="2"/>
    <m/>
    <d v="2024-04-06T00:00:00"/>
    <d v="2024-04-09T00:00:00"/>
    <m/>
    <d v="2024-01-06T00:00:00"/>
    <x v="2"/>
    <n v="14"/>
  </r>
  <r>
    <n v="368186"/>
    <s v="26.D.H.F."/>
    <s v="สร้อยสวรรค์   ผุดบัวดง"/>
    <m/>
    <s v="หญิง"/>
    <n v="16"/>
    <n v="3"/>
    <s v="ไม่ทราบอาชีพ/ในปกครอง"/>
    <s v="119"/>
    <x v="4"/>
    <x v="4"/>
    <x v="3"/>
    <x v="3"/>
    <m/>
    <d v="2024-03-12T00:00:00"/>
    <d v="2024-03-18T00:00:00"/>
    <m/>
    <d v="2024-01-06T00:00:00"/>
    <x v="3"/>
    <n v="10"/>
  </r>
  <r>
    <n v="267691"/>
    <s v="26.D.H.F."/>
    <s v="สุทัศน์ ผันสนาม"/>
    <m/>
    <s v="ชาย"/>
    <n v="23"/>
    <n v="7"/>
    <s v="นักเรียน"/>
    <s v="45"/>
    <x v="5"/>
    <x v="5"/>
    <x v="4"/>
    <x v="4"/>
    <m/>
    <d v="2024-02-14T00:00:00"/>
    <d v="2024-02-23T00:00:00"/>
    <m/>
    <d v="2024-01-06T00:00:00"/>
    <x v="4"/>
    <n v="6"/>
  </r>
  <r>
    <n v="269682"/>
    <s v="26.D.H.F."/>
    <s v="กฤชภัทร วงศกรฉัตร"/>
    <m/>
    <s v="ชาย"/>
    <n v="0"/>
    <n v="11"/>
    <s v="ไม่ทราบอาชีพ/ในปกครอง"/>
    <s v="364"/>
    <x v="6"/>
    <x v="6"/>
    <x v="5"/>
    <x v="2"/>
    <m/>
    <d v="2024-02-22T00:00:00"/>
    <d v="2024-02-22T00:00:00"/>
    <m/>
    <d v="2024-01-06T00:00:00"/>
    <x v="4"/>
    <n v="7"/>
  </r>
  <r>
    <n v="269697"/>
    <s v="26.D.H.F."/>
    <s v="ภุมิภัทร สอนสุภาพ"/>
    <m/>
    <s v="ชาย"/>
    <n v="4"/>
    <n v="1"/>
    <s v="ไม่ทราบอาชีพ/ในปกครอง"/>
    <s v="27"/>
    <x v="7"/>
    <x v="1"/>
    <x v="6"/>
    <x v="2"/>
    <m/>
    <d v="2024-02-19T00:00:00"/>
    <d v="2024-02-19T00:00:00"/>
    <m/>
    <d v="2024-01-06T00:00:00"/>
    <x v="4"/>
    <n v="7"/>
  </r>
  <r>
    <n v="464953"/>
    <s v="26.D.H.F."/>
    <s v="ปนัตพงษ์ สัตยไพศาล"/>
    <m/>
    <s v="ชาย"/>
    <n v="37"/>
    <n v="6"/>
    <s v="ไม่ทราบอาชีพ/ในปกครอง"/>
    <s v="559"/>
    <x v="2"/>
    <x v="7"/>
    <x v="4"/>
    <x v="4"/>
    <m/>
    <d v="2024-04-04T00:00:00"/>
    <d v="2024-04-09T00:00:00"/>
    <m/>
    <d v="2024-01-06T00:00:00"/>
    <x v="2"/>
    <n v="13"/>
  </r>
  <r>
    <n v="185432"/>
    <s v="26.D.H.F."/>
    <s v="ปลื้มจิตร เสโน"/>
    <m/>
    <s v="หญิง"/>
    <n v="13"/>
    <n v="2"/>
    <s v="ไม่ทราบอาชีพ/ในปกครอง"/>
    <s v="39"/>
    <x v="8"/>
    <x v="8"/>
    <x v="3"/>
    <x v="3"/>
    <m/>
    <d v="2024-01-27T00:00:00"/>
    <d v="2024-01-28T00:00:00"/>
    <m/>
    <d v="2024-01-06T00:00:00"/>
    <x v="5"/>
    <n v="4"/>
  </r>
  <r>
    <n v="470006"/>
    <s v="26.D.H.F."/>
    <s v="วีรศักดิ์ มูลมณี"/>
    <m/>
    <s v="ชาย"/>
    <n v="30"/>
    <n v="5"/>
    <s v="นักเรียน"/>
    <s v="184"/>
    <x v="9"/>
    <x v="9"/>
    <x v="7"/>
    <x v="5"/>
    <m/>
    <d v="2024-04-15T00:00:00"/>
    <d v="2024-04-15T00:00:00"/>
    <m/>
    <d v="2024-01-06T00:00:00"/>
    <x v="0"/>
    <n v="15"/>
  </r>
  <r>
    <n v="221484"/>
    <s v="26.D.H.F."/>
    <s v="ทศพล อุปพันธ์"/>
    <m/>
    <s v="ชาย"/>
    <n v="13"/>
    <n v="2"/>
    <s v="ไม่ทราบอาชีพ/ในปกครอง"/>
    <s v="32"/>
    <x v="1"/>
    <x v="10"/>
    <x v="7"/>
    <x v="5"/>
    <m/>
    <d v="2024-01-29T00:00:00"/>
    <d v="2024-02-01T00:00:00"/>
    <m/>
    <d v="2024-01-06T00:00:00"/>
    <x v="5"/>
    <n v="4"/>
  </r>
  <r>
    <n v="185256"/>
    <s v="26.D.H.F."/>
    <s v="ฉัตธพล   พรมลี"/>
    <m/>
    <s v="ชาย"/>
    <n v="17"/>
    <n v="7"/>
    <s v="ไม่ทราบอาชีพ/ในปกครอง"/>
    <s v="89"/>
    <x v="10"/>
    <x v="11"/>
    <x v="8"/>
    <x v="3"/>
    <m/>
    <d v="2024-01-12T00:00:00"/>
    <d v="2024-01-16T00:00:00"/>
    <m/>
    <d v="2024-01-06T00:00:00"/>
    <x v="6"/>
    <n v="1"/>
  </r>
  <r>
    <n v="437250"/>
    <s v="26.D.H.F."/>
    <s v="Geninus Willem Albi"/>
    <m/>
    <s v="ชาย"/>
    <n v="58"/>
    <n v="2"/>
    <s v="ไม่ทราบอาชีพ/ในปกครอง"/>
    <s v="40"/>
    <x v="4"/>
    <x v="12"/>
    <x v="1"/>
    <x v="1"/>
    <m/>
    <d v="2024-03-28T00:00:00"/>
    <d v="2024-04-01T00:00:00"/>
    <m/>
    <d v="2024-01-06T00:00:00"/>
    <x v="7"/>
    <n v="12"/>
  </r>
  <r>
    <n v="179116"/>
    <s v="26.D.H.F."/>
    <s v="จรรยานุช จันทะดวง"/>
    <m/>
    <s v="หญิง"/>
    <n v="10"/>
    <n v="4"/>
    <s v="ไม่ทราบอาชีพ/ในปกครอง"/>
    <s v="21"/>
    <x v="11"/>
    <x v="13"/>
    <x v="9"/>
    <x v="6"/>
    <m/>
    <d v="2024-01-27T00:00:00"/>
    <d v="2024-02-01T00:00:00"/>
    <m/>
    <d v="2024-01-06T00:00:00"/>
    <x v="5"/>
    <n v="4"/>
  </r>
  <r>
    <n v="178795"/>
    <s v="26.D.H.F."/>
    <s v="พิชญนันท์ เศรษโถ"/>
    <m/>
    <s v="หญิง"/>
    <n v="12"/>
    <n v="1"/>
    <s v="ไม่ทราบอาชีพ/ในปกครอง"/>
    <s v="110"/>
    <x v="2"/>
    <x v="14"/>
    <x v="1"/>
    <x v="1"/>
    <m/>
    <d v="2024-01-26T00:00:00"/>
    <d v="2024-02-01T00:00:00"/>
    <m/>
    <d v="2024-01-06T00:00:00"/>
    <x v="5"/>
    <n v="3"/>
  </r>
  <r>
    <n v="177067"/>
    <s v="26.D.H.F."/>
    <s v="ณัฐภูมิ สุดาทิพย์"/>
    <m/>
    <s v="ชาย"/>
    <n v="16"/>
    <n v="2"/>
    <s v="เกษตร"/>
    <s v="167"/>
    <x v="12"/>
    <x v="15"/>
    <x v="10"/>
    <x v="7"/>
    <m/>
    <d v="2024-02-04T00:00:00"/>
    <d v="2024-02-04T00:00:00"/>
    <m/>
    <d v="2024-01-06T00:00:00"/>
    <x v="8"/>
    <n v="5"/>
  </r>
  <r>
    <n v="257317"/>
    <s v="26.D.H.F."/>
    <s v="วันชัย ปุตาโส"/>
    <m/>
    <s v="ชาย"/>
    <n v="37"/>
    <n v="11"/>
    <s v="ไม่ทราบอาชีพ/ในปกครอง"/>
    <s v="39/1"/>
    <x v="3"/>
    <x v="16"/>
    <x v="7"/>
    <x v="5"/>
    <m/>
    <d v="2024-02-10T00:00:00"/>
    <d v="2024-02-16T00:00:00"/>
    <m/>
    <d v="2024-01-06T00:00:00"/>
    <x v="1"/>
    <n v="6"/>
  </r>
  <r>
    <n v="460681"/>
    <s v="26.D.H.F."/>
    <s v="ศศิประภา แพทย์เจริญ"/>
    <m/>
    <s v="หญิง"/>
    <n v="14"/>
    <n v="6"/>
    <s v="ไม่ทราบอาชีพ/ในปกครอง"/>
    <s v="27"/>
    <x v="7"/>
    <x v="17"/>
    <x v="11"/>
    <x v="8"/>
    <m/>
    <d v="2024-04-02T00:00:00"/>
    <d v="2024-04-05T00:00:00"/>
    <m/>
    <d v="2024-01-06T00:00:00"/>
    <x v="7"/>
    <n v="13"/>
  </r>
  <r>
    <n v="487757"/>
    <s v="26.D.H.F."/>
    <s v="ชลดา ทองศรี"/>
    <m/>
    <s v="หญิง"/>
    <n v="57"/>
    <n v="11"/>
    <s v="เกษตร"/>
    <s v="126"/>
    <x v="1"/>
    <x v="18"/>
    <x v="12"/>
    <x v="9"/>
    <m/>
    <d v="2024-04-06T00:00:00"/>
    <d v="2024-04-11T00:00:00"/>
    <m/>
    <d v="2024-01-06T00:00:00"/>
    <x v="2"/>
    <n v="14"/>
  </r>
  <r>
    <n v="347610"/>
    <s v="26.D.H.F."/>
    <s v="มุกดา เพชรดี"/>
    <m/>
    <s v="หญิง"/>
    <n v="34"/>
    <n v="5"/>
    <s v="อื่นๆ"/>
    <s v="103"/>
    <x v="13"/>
    <x v="19"/>
    <x v="4"/>
    <x v="4"/>
    <m/>
    <d v="2024-03-08T00:00:00"/>
    <d v="2024-03-12T00:00:00"/>
    <m/>
    <d v="2024-01-06T00:00:00"/>
    <x v="9"/>
    <n v="9"/>
  </r>
  <r>
    <n v="150139"/>
    <s v="26.D.H.F."/>
    <s v="มงคล ดาวเรือง"/>
    <m/>
    <s v="ชาย"/>
    <n v="23"/>
    <n v="5"/>
    <s v="ไม่ทราบอาชีพ/ในปกครอง"/>
    <s v="80/3"/>
    <x v="1"/>
    <x v="20"/>
    <x v="13"/>
    <x v="10"/>
    <m/>
    <d v="2024-01-29T00:00:00"/>
    <d v="2024-01-29T00:00:00"/>
    <m/>
    <d v="2024-01-06T00:00:00"/>
    <x v="5"/>
    <n v="4"/>
  </r>
  <r>
    <n v="473205"/>
    <s v="26.D.H.F."/>
    <s v="ณัฐวุฒิ ทองเกลี้ยง"/>
    <m/>
    <s v="ชาย"/>
    <n v="12"/>
    <n v="7"/>
    <s v="นักเรียน"/>
    <s v="127"/>
    <x v="0"/>
    <x v="0"/>
    <x v="0"/>
    <x v="0"/>
    <m/>
    <d v="2024-04-13T00:00:00"/>
    <d v="2024-04-13T00:00:00"/>
    <m/>
    <d v="2024-01-06T00:00:00"/>
    <x v="0"/>
    <n v="15"/>
  </r>
  <r>
    <n v="244439"/>
    <s v="26.D.H.F."/>
    <s v="รำพูล อ่อนปัดชา"/>
    <m/>
    <s v="หญิง"/>
    <n v="41"/>
    <n v="8"/>
    <s v="เกษตร"/>
    <s v="40"/>
    <x v="3"/>
    <x v="16"/>
    <x v="7"/>
    <x v="5"/>
    <m/>
    <d v="2024-02-19T00:00:00"/>
    <d v="2024-02-19T00:00:00"/>
    <m/>
    <d v="2024-01-06T00:00:00"/>
    <x v="4"/>
    <n v="7"/>
  </r>
  <r>
    <n v="388557"/>
    <s v="26.D.H.F."/>
    <s v="อาทิตย์ แจ่มแจ้ง"/>
    <m/>
    <s v="ชาย"/>
    <n v="7"/>
    <n v="6"/>
    <s v="นักเรียน"/>
    <s v="25"/>
    <x v="2"/>
    <x v="21"/>
    <x v="14"/>
    <x v="4"/>
    <m/>
    <d v="2024-03-20T00:00:00"/>
    <d v="2024-03-22T00:00:00"/>
    <m/>
    <d v="2024-01-06T00:00:00"/>
    <x v="3"/>
    <n v="11"/>
  </r>
  <r>
    <n v="389441"/>
    <s v="26.D.H.F."/>
    <s v="วิลัดดา ปุยภูงา"/>
    <m/>
    <s v="หญิง"/>
    <n v="28"/>
    <n v="2"/>
    <s v="ไม่ทราบอาชีพ/ในปกครอง"/>
    <s v="144"/>
    <x v="10"/>
    <x v="22"/>
    <x v="15"/>
    <x v="4"/>
    <m/>
    <d v="2024-03-24T00:00:00"/>
    <d v="2024-03-24T00:00:00"/>
    <m/>
    <d v="2024-01-06T00:00:00"/>
    <x v="10"/>
    <n v="12"/>
  </r>
  <r>
    <n v="250501"/>
    <s v="26.D.H.F."/>
    <s v="นิติพงษ์ พิพัฒนมงคล"/>
    <m/>
    <s v="ชาย"/>
    <n v="28"/>
    <n v="5"/>
    <s v="ค้าขาย"/>
    <s v="198"/>
    <x v="14"/>
    <x v="23"/>
    <x v="4"/>
    <x v="4"/>
    <m/>
    <d v="2024-02-11T00:00:00"/>
    <d v="2024-02-14T00:00:00"/>
    <m/>
    <d v="2024-01-06T00:00:00"/>
    <x v="1"/>
    <n v="6"/>
  </r>
  <r>
    <n v="250468"/>
    <s v="26.D.H.F."/>
    <s v="ศุภาวัฒน์ บุญศรัทธา"/>
    <m/>
    <s v="ชาย"/>
    <n v="16"/>
    <n v="10"/>
    <s v="ไม่ทราบอาชีพ/ในปกครอง"/>
    <s v="248"/>
    <x v="1"/>
    <x v="24"/>
    <x v="14"/>
    <x v="4"/>
    <m/>
    <d v="2024-02-06T00:00:00"/>
    <d v="2024-02-13T00:00:00"/>
    <m/>
    <d v="2024-01-06T00:00:00"/>
    <x v="1"/>
    <n v="5"/>
  </r>
  <r>
    <n v="250418"/>
    <s v="26.D.H.F."/>
    <s v="จักรินทร์ บุญกลาง"/>
    <m/>
    <s v="ชาย"/>
    <n v="20"/>
    <n v="4"/>
    <s v="รับจ้าง,กรรมกร"/>
    <s v="233"/>
    <x v="15"/>
    <x v="22"/>
    <x v="15"/>
    <x v="4"/>
    <m/>
    <d v="2024-02-11T00:00:00"/>
    <d v="2024-02-12T00:00:00"/>
    <m/>
    <d v="2024-01-06T00:00:00"/>
    <x v="1"/>
    <n v="6"/>
  </r>
  <r>
    <n v="392822"/>
    <s v="26.D.H.F."/>
    <s v="จักร์กิต ทับทิมหิน"/>
    <m/>
    <s v="ชาย"/>
    <n v="17"/>
    <n v="7"/>
    <s v="นักเรียน"/>
    <s v="190"/>
    <x v="4"/>
    <x v="25"/>
    <x v="12"/>
    <x v="9"/>
    <m/>
    <d v="2024-03-21T00:00:00"/>
    <d v="2024-03-24T00:00:00"/>
    <m/>
    <d v="2024-01-06T00:00:00"/>
    <x v="10"/>
    <n v="11"/>
  </r>
  <r>
    <n v="249707"/>
    <s v="26.D.H.F."/>
    <s v="นุชิต ไชยแสง"/>
    <m/>
    <s v="ชาย"/>
    <n v="15"/>
    <n v="1"/>
    <s v="นักเรียน"/>
    <s v="77"/>
    <x v="12"/>
    <x v="26"/>
    <x v="0"/>
    <x v="0"/>
    <m/>
    <d v="2024-02-20T00:00:00"/>
    <d v="2024-02-20T00:00:00"/>
    <m/>
    <d v="2024-01-06T00:00:00"/>
    <x v="4"/>
    <n v="7"/>
  </r>
  <r>
    <n v="394979"/>
    <s v="26.D.H.F."/>
    <s v="ณัฐณิชา หมีมะเริง"/>
    <m/>
    <s v="หญิง"/>
    <n v="15"/>
    <n v="0"/>
    <s v="นักเรียน"/>
    <s v="51"/>
    <x v="1"/>
    <x v="18"/>
    <x v="12"/>
    <x v="9"/>
    <m/>
    <d v="2024-03-20T00:00:00"/>
    <d v="2024-03-25T00:00:00"/>
    <m/>
    <d v="2024-01-06T00:00:00"/>
    <x v="10"/>
    <n v="11"/>
  </r>
  <r>
    <n v="219670"/>
    <s v="26.D.H.F."/>
    <s v="จักรวาล วินทะชัย"/>
    <m/>
    <s v="ชาย"/>
    <n v="28"/>
    <n v="4"/>
    <s v="เกษตร"/>
    <s v="186"/>
    <x v="12"/>
    <x v="27"/>
    <x v="16"/>
    <x v="11"/>
    <m/>
    <d v="2024-02-06T00:00:00"/>
    <d v="2024-02-12T00:00:00"/>
    <m/>
    <d v="2024-01-06T00:00:00"/>
    <x v="1"/>
    <n v="5"/>
  </r>
  <r>
    <n v="248028"/>
    <s v="26.D.H.F."/>
    <s v="พัชราภรณ์ คำสวาสดิ์"/>
    <m/>
    <s v="หญิง"/>
    <n v="17"/>
    <n v="7"/>
    <s v="ไม่ทราบอาชีพ/ในปกครอง"/>
    <s v="71"/>
    <x v="12"/>
    <x v="28"/>
    <x v="4"/>
    <x v="4"/>
    <m/>
    <d v="2024-01-23T00:00:00"/>
    <d v="2024-01-27T00:00:00"/>
    <m/>
    <d v="2024-01-06T00:00:00"/>
    <x v="5"/>
    <n v="3"/>
  </r>
  <r>
    <n v="287821"/>
    <s v="26.D.H.F."/>
    <s v="ธีรดลย์ ผักขเชด"/>
    <m/>
    <s v="ชาย"/>
    <n v="15"/>
    <n v="2"/>
    <s v="นักเรียน"/>
    <s v="87"/>
    <x v="0"/>
    <x v="0"/>
    <x v="0"/>
    <x v="0"/>
    <m/>
    <d v="2024-02-27T00:00:00"/>
    <d v="2024-02-27T00:00:00"/>
    <m/>
    <d v="2024-01-06T00:00:00"/>
    <x v="11"/>
    <n v="8"/>
  </r>
  <r>
    <n v="239283"/>
    <s v="26.D.H.F."/>
    <s v="บรรณวัชร สวัสดิ์ผล"/>
    <m/>
    <s v="ชาย"/>
    <n v="22"/>
    <n v="5"/>
    <s v="ไม่ทราบอาชีพ/ในปกครอง"/>
    <s v="80/5"/>
    <x v="1"/>
    <x v="20"/>
    <x v="13"/>
    <x v="10"/>
    <m/>
    <d v="2024-02-17T00:00:00"/>
    <d v="2024-02-17T00:00:00"/>
    <m/>
    <d v="2024-01-06T00:00:00"/>
    <x v="4"/>
    <n v="7"/>
  </r>
  <r>
    <n v="377399"/>
    <s v="26.D.H.F."/>
    <s v="ศุภณัฐ เนตรวงศ์"/>
    <m/>
    <s v="ชาย"/>
    <n v="17"/>
    <n v="4"/>
    <s v="ไม่ทราบอาชีพ/ในปกครอง"/>
    <s v="64"/>
    <x v="6"/>
    <x v="29"/>
    <x v="4"/>
    <x v="4"/>
    <m/>
    <d v="2024-03-13T00:00:00"/>
    <d v="2024-03-17T00:00:00"/>
    <m/>
    <d v="2024-01-06T00:00:00"/>
    <x v="3"/>
    <n v="10"/>
  </r>
  <r>
    <n v="425140"/>
    <s v="26.D.H.F."/>
    <s v="อรปรียา ทุมพร"/>
    <m/>
    <s v="หญิง"/>
    <n v="18"/>
    <n v="6"/>
    <s v="ไม่ทราบอาชีพ/ในปกครอง"/>
    <s v="19"/>
    <x v="2"/>
    <x v="21"/>
    <x v="14"/>
    <x v="4"/>
    <m/>
    <d v="2024-03-26T00:00:00"/>
    <d v="2024-03-30T00:00:00"/>
    <m/>
    <d v="2024-01-06T00:00:00"/>
    <x v="7"/>
    <n v="12"/>
  </r>
  <r>
    <n v="425154"/>
    <s v="26.D.H.F."/>
    <s v="ศุภวุฒิ วิวาสุข"/>
    <m/>
    <s v="ชาย"/>
    <n v="4"/>
    <n v="2"/>
    <s v="ไม่ทราบอาชีพ/ในปกครอง"/>
    <s v="85"/>
    <x v="2"/>
    <x v="21"/>
    <x v="14"/>
    <x v="4"/>
    <m/>
    <d v="2024-03-28T00:00:00"/>
    <d v="2024-04-01T00:00:00"/>
    <m/>
    <d v="2024-01-06T00:00:00"/>
    <x v="7"/>
    <n v="12"/>
  </r>
  <r>
    <n v="221522"/>
    <s v="26.D.H.F."/>
    <s v="นิภาพร เงินคำ"/>
    <m/>
    <s v="หญิง"/>
    <n v="45"/>
    <n v="11"/>
    <s v="ไม่ทราบอาชีพ/ในปกครอง"/>
    <s v="151"/>
    <x v="1"/>
    <x v="30"/>
    <x v="4"/>
    <x v="4"/>
    <m/>
    <d v="2024-01-30T00:00:00"/>
    <d v="2024-02-02T00:00:00"/>
    <m/>
    <d v="2024-01-06T00:00:00"/>
    <x v="5"/>
    <n v="4"/>
  </r>
  <r>
    <n v="427712"/>
    <s v="26.D.H.F."/>
    <s v="สิดาภรณ์ สุขแสง"/>
    <m/>
    <s v="หญิง"/>
    <n v="11"/>
    <n v="7"/>
    <s v="ไม่ทราบอาชีพ/ในปกครอง"/>
    <s v="27"/>
    <x v="2"/>
    <x v="21"/>
    <x v="14"/>
    <x v="4"/>
    <m/>
    <d v="2024-03-21T00:00:00"/>
    <d v="2024-03-25T00:00:00"/>
    <m/>
    <d v="2024-01-06T00:00:00"/>
    <x v="10"/>
    <n v="11"/>
  </r>
  <r>
    <n v="427953"/>
    <s v="26.D.H.F."/>
    <s v="จิรเดช มราชสีห์"/>
    <m/>
    <s v="ชาย"/>
    <n v="26"/>
    <n v="11"/>
    <s v="ไม่ทราบอาชีพ/ในปกครอง"/>
    <s v="333/1-2"/>
    <x v="16"/>
    <x v="31"/>
    <x v="5"/>
    <x v="2"/>
    <m/>
    <d v="2024-03-26T00:00:00"/>
    <d v="2024-03-27T00:00:00"/>
    <m/>
    <d v="2024-01-06T00:00:00"/>
    <x v="10"/>
    <n v="12"/>
  </r>
  <r>
    <n v="428047"/>
    <s v="26.D.H.F."/>
    <s v="ประดิษฐ คำกระจาย"/>
    <m/>
    <s v="ชาย"/>
    <n v="54"/>
    <n v="9"/>
    <s v="เกษตร"/>
    <s v="41"/>
    <x v="11"/>
    <x v="32"/>
    <x v="17"/>
    <x v="4"/>
    <m/>
    <d v="2024-03-26T00:00:00"/>
    <d v="2024-03-29T00:00:00"/>
    <m/>
    <d v="2024-01-06T00:00:00"/>
    <x v="10"/>
    <n v="12"/>
  </r>
  <r>
    <n v="428236"/>
    <s v="26.D.H.F."/>
    <s v="อภิเดช เหลาทอง"/>
    <m/>
    <s v="ชาย"/>
    <n v="16"/>
    <n v="0"/>
    <s v="นักเรียน"/>
    <s v="124"/>
    <x v="1"/>
    <x v="18"/>
    <x v="12"/>
    <x v="9"/>
    <m/>
    <d v="2024-03-28T00:00:00"/>
    <d v="2024-03-28T00:00:00"/>
    <m/>
    <d v="2024-01-06T00:00:00"/>
    <x v="10"/>
    <n v="12"/>
  </r>
  <r>
    <n v="399548"/>
    <s v="26.D.H.F."/>
    <s v="ณัฐดนัย วันชา"/>
    <m/>
    <s v="ชาย"/>
    <n v="6"/>
    <n v="9"/>
    <s v="ไม่ทราบอาชีพ/ในปกครอง"/>
    <s v="46"/>
    <x v="15"/>
    <x v="33"/>
    <x v="18"/>
    <x v="7"/>
    <m/>
    <d v="2024-03-18T00:00:00"/>
    <d v="2024-03-20T00:00:00"/>
    <m/>
    <d v="2024-01-06T00:00:00"/>
    <x v="3"/>
    <n v="11"/>
  </r>
  <r>
    <n v="333820"/>
    <s v="26.D.H.F."/>
    <s v="สุณิสา ศรีชัย"/>
    <m/>
    <s v="หญิง"/>
    <n v="17"/>
    <n v="9"/>
    <s v="นักเรียน"/>
    <s v="20"/>
    <x v="11"/>
    <x v="34"/>
    <x v="19"/>
    <x v="8"/>
    <m/>
    <d v="2024-03-06T00:00:00"/>
    <d v="2024-03-10T00:00:00"/>
    <m/>
    <d v="2024-01-06T00:00:00"/>
    <x v="9"/>
    <n v="9"/>
  </r>
  <r>
    <n v="336857"/>
    <s v="26.D.H.F."/>
    <s v="ตันหยง ประชาชู"/>
    <m/>
    <s v="หญิง"/>
    <n v="47"/>
    <n v="4"/>
    <s v="ข้าราชการ"/>
    <s v="282"/>
    <x v="17"/>
    <x v="35"/>
    <x v="20"/>
    <x v="9"/>
    <m/>
    <d v="2024-03-07T00:00:00"/>
    <d v="2024-03-09T00:00:00"/>
    <m/>
    <d v="2024-01-06T00:00:00"/>
    <x v="9"/>
    <n v="9"/>
  </r>
  <r>
    <n v="336802"/>
    <s v="26.D.H.F."/>
    <s v="ยุภาพร โปร่งพรมมา"/>
    <m/>
    <s v="หญิง"/>
    <n v="39"/>
    <n v="2"/>
    <s v="เกษตร"/>
    <s v="28"/>
    <x v="3"/>
    <x v="36"/>
    <x v="21"/>
    <x v="9"/>
    <m/>
    <d v="2024-03-02T00:00:00"/>
    <d v="2024-03-06T00:00:00"/>
    <m/>
    <d v="2024-01-06T00:00:00"/>
    <x v="12"/>
    <n v="9"/>
  </r>
  <r>
    <n v="149410"/>
    <s v="26.D.H.F."/>
    <s v="นลิตา วงค์มะณี"/>
    <m/>
    <s v="หญิง"/>
    <n v="20"/>
    <n v="4"/>
    <s v="ไม่ทราบอาชีพ/ในปกครอง"/>
    <s v="129"/>
    <x v="16"/>
    <x v="37"/>
    <x v="22"/>
    <x v="4"/>
    <m/>
    <d v="2024-01-24T00:00:00"/>
    <d v="2024-01-24T00:00:00"/>
    <m/>
    <d v="2024-01-06T00:00:00"/>
    <x v="13"/>
    <n v="3"/>
  </r>
  <r>
    <n v="106405"/>
    <s v="26.D.H.F."/>
    <s v="บัวสอน ผิวจันดา"/>
    <m/>
    <s v="หญิง"/>
    <n v="72"/>
    <n v="0"/>
    <s v="ไม่ทราบอาชีพ/ในปกครอง"/>
    <s v="32"/>
    <x v="17"/>
    <x v="38"/>
    <x v="23"/>
    <x v="12"/>
    <m/>
    <d v="2024-01-14T00:00:00"/>
    <d v="2024-01-14T00:00:00"/>
    <m/>
    <d v="2024-01-06T00:00:00"/>
    <x v="6"/>
    <n v="2"/>
  </r>
  <r>
    <n v="102538"/>
    <s v="26.D.H.F."/>
    <s v="ปารเมศ กะพุทธา"/>
    <m/>
    <s v="ชาย"/>
    <n v="11"/>
    <n v="2"/>
    <s v="ไม่ทราบอาชีพ/ในปกครอง"/>
    <s v="115"/>
    <x v="4"/>
    <x v="39"/>
    <x v="24"/>
    <x v="4"/>
    <m/>
    <d v="2024-01-12T00:00:00"/>
    <d v="2024-01-19T00:00:00"/>
    <m/>
    <d v="2024-01-06T00:00:00"/>
    <x v="6"/>
    <n v="1"/>
  </r>
  <r>
    <n v="102521"/>
    <s v="26.D.H.F."/>
    <s v="พิชญา วิลาศ"/>
    <m/>
    <s v="หญิง"/>
    <n v="14"/>
    <n v="9"/>
    <s v="ไม่ทราบอาชีพ/ในปกครอง"/>
    <s v="115"/>
    <x v="4"/>
    <x v="39"/>
    <x v="24"/>
    <x v="4"/>
    <m/>
    <d v="2024-01-12T00:00:00"/>
    <d v="2024-01-17T00:00:00"/>
    <m/>
    <d v="2024-01-06T00:00:00"/>
    <x v="6"/>
    <n v="1"/>
  </r>
  <r>
    <n v="102430"/>
    <s v="26.D.H.F."/>
    <s v="ธีรวัฒน์ ก้านเกตุ"/>
    <m/>
    <s v="ชาย"/>
    <n v="32"/>
    <n v="7"/>
    <s v="อื่นๆ"/>
    <s v="179"/>
    <x v="17"/>
    <x v="40"/>
    <x v="14"/>
    <x v="4"/>
    <m/>
    <d v="2024-01-11T00:00:00"/>
    <d v="2024-01-13T00:00:00"/>
    <m/>
    <d v="2024-01-06T00:00:00"/>
    <x v="6"/>
    <n v="1"/>
  </r>
  <r>
    <n v="573539"/>
    <s v="26.D.H.F."/>
    <s v="ธณะชัย พัฒนาศูร"/>
    <m/>
    <s v="ชาย"/>
    <n v="18"/>
    <n v="3"/>
    <s v="นักเรียน"/>
    <s v="19"/>
    <x v="18"/>
    <x v="41"/>
    <x v="25"/>
    <x v="6"/>
    <m/>
    <d v="2024-04-12T00:00:00"/>
    <d v="2024-04-13T00:00:00"/>
    <m/>
    <d v="2024-01-06T00:00:00"/>
    <x v="0"/>
    <n v="14"/>
  </r>
  <r>
    <n v="578748"/>
    <s v="26.D.H.F."/>
    <s v="ปิยะนุช บุญอ่ำ"/>
    <m/>
    <s v="หญิง"/>
    <n v="14"/>
    <n v="9"/>
    <s v="ไม่ทราบอาชีพ/ในปกครอง"/>
    <s v="79"/>
    <x v="12"/>
    <x v="42"/>
    <x v="26"/>
    <x v="2"/>
    <m/>
    <d v="2024-04-22T00:00:00"/>
    <d v="2024-04-28T00:00:00"/>
    <m/>
    <d v="2024-01-06T00:00:00"/>
    <x v="14"/>
    <n v="16"/>
  </r>
  <r>
    <n v="298276"/>
    <s v="26.D.H.F."/>
    <s v="เนตรดาว ผาสระคู"/>
    <m/>
    <s v="หญิง"/>
    <n v="13"/>
    <n v="11"/>
    <s v="นักเรียน"/>
    <s v="148"/>
    <x v="17"/>
    <x v="43"/>
    <x v="4"/>
    <x v="4"/>
    <m/>
    <d v="2024-02-23T00:00:00"/>
    <d v="2024-03-01T00:00:00"/>
    <m/>
    <d v="2024-01-06T00:00:00"/>
    <x v="11"/>
    <n v="7"/>
  </r>
  <r>
    <n v="339177"/>
    <s v="26.D.H.F."/>
    <s v="อิทธิพัทธ์  เที่ยงผดุง"/>
    <m/>
    <s v="ชาย"/>
    <n v="1"/>
    <n v="7"/>
    <s v="ไม่ทราบอาชีพ/ในปกครอง"/>
    <s v="95"/>
    <x v="17"/>
    <x v="44"/>
    <x v="27"/>
    <x v="13"/>
    <m/>
    <d v="2024-03-11T00:00:00"/>
    <d v="2024-03-11T00:00:00"/>
    <m/>
    <d v="2024-01-06T00:00:00"/>
    <x v="9"/>
    <n v="10"/>
  </r>
  <r>
    <n v="101583"/>
    <s v="26.D.H.F."/>
    <s v="ธนพัฒน์ อุดทุม"/>
    <m/>
    <s v="ชาย"/>
    <n v="14"/>
    <n v="5"/>
    <s v="นักเรียน"/>
    <s v="30"/>
    <x v="1"/>
    <x v="45"/>
    <x v="28"/>
    <x v="7"/>
    <m/>
    <d v="2024-05-15T00:00:00"/>
    <d v="2024-05-16T00:00:00"/>
    <m/>
    <d v="2024-01-06T00:00:00"/>
    <x v="15"/>
    <n v="19"/>
  </r>
  <r>
    <n v="106461"/>
    <s v="26.D.H.F."/>
    <s v="กัญญาภัค นามโสม"/>
    <m/>
    <s v="หญิง"/>
    <n v="22"/>
    <n v="9"/>
    <s v="ไม่ทราบอาชีพ/ในปกครอง"/>
    <s v="294"/>
    <x v="2"/>
    <x v="46"/>
    <x v="29"/>
    <x v="12"/>
    <m/>
    <d v="2024-01-14T00:00:00"/>
    <d v="2024-01-14T00:00:00"/>
    <m/>
    <d v="2024-01-06T00:00:00"/>
    <x v="6"/>
    <n v="2"/>
  </r>
  <r>
    <n v="302336"/>
    <s v="26.D.H.F."/>
    <s v="กฤษณะ ขัดแก้ว"/>
    <m/>
    <s v="ชาย"/>
    <n v="11"/>
    <n v="5"/>
    <s v="ไม่ทราบอาชีพ/ในปกครอง"/>
    <s v="113/2"/>
    <x v="4"/>
    <x v="47"/>
    <x v="30"/>
    <x v="14"/>
    <m/>
    <d v="2024-02-16T00:00:00"/>
    <d v="2024-02-22T00:00:00"/>
    <m/>
    <d v="2024-01-06T00:00:00"/>
    <x v="4"/>
    <n v="6"/>
  </r>
  <r>
    <n v="608858"/>
    <s v="26.D.H.F."/>
    <s v="สมไชย ศรีหาวงศ์"/>
    <m/>
    <s v="ชาย"/>
    <n v="67"/>
    <n v="0"/>
    <s v="เกษตร"/>
    <s v="104/3"/>
    <x v="17"/>
    <x v="48"/>
    <x v="31"/>
    <x v="5"/>
    <m/>
    <d v="2024-05-02T00:00:00"/>
    <d v="2024-05-03T00:00:00"/>
    <m/>
    <d v="2024-01-06T00:00:00"/>
    <x v="14"/>
    <n v="17"/>
  </r>
  <r>
    <n v="81308"/>
    <s v="26.D.H.F."/>
    <s v="ฐปนา บัวลอย"/>
    <m/>
    <s v="ชาย"/>
    <n v="15"/>
    <n v="8"/>
    <s v="นักเรียน"/>
    <s v="171"/>
    <x v="10"/>
    <x v="49"/>
    <x v="32"/>
    <x v="12"/>
    <m/>
    <d v="2024-01-16T00:00:00"/>
    <d v="2024-01-16T00:00:00"/>
    <m/>
    <d v="2024-01-06T00:00:00"/>
    <x v="6"/>
    <n v="2"/>
  </r>
  <r>
    <n v="635063"/>
    <s v="26.D.H.F."/>
    <s v="ธีระพงศ์ ประกลาง"/>
    <m/>
    <s v="ชาย"/>
    <n v="35"/>
    <n v="9"/>
    <s v="รับจ้าง,กรรมกร"/>
    <s v="132"/>
    <x v="1"/>
    <x v="50"/>
    <x v="2"/>
    <x v="2"/>
    <m/>
    <d v="2024-05-02T00:00:00"/>
    <d v="2024-05-06T00:00:00"/>
    <m/>
    <d v="2024-01-06T00:00:00"/>
    <x v="16"/>
    <n v="17"/>
  </r>
  <r>
    <n v="44872"/>
    <s v="26.D.H.F."/>
    <s v="กัปตัน รัตนบุรี"/>
    <m/>
    <s v="ชาย"/>
    <n v="23"/>
    <n v="4"/>
    <s v="รับจ้าง,กรรมกร"/>
    <s v="232"/>
    <x v="7"/>
    <x v="51"/>
    <x v="33"/>
    <x v="9"/>
    <m/>
    <d v="2024-01-05T00:00:00"/>
    <d v="2024-01-10T00:00:00"/>
    <m/>
    <d v="2024-01-06T00:00:00"/>
    <x v="17"/>
    <n v="0"/>
  </r>
  <r>
    <n v="40082"/>
    <s v="26.D.H.F."/>
    <s v="ภควัฒ โฮมแพน"/>
    <m/>
    <s v="ชาย"/>
    <n v="16"/>
    <n v="8"/>
    <s v="นักเรียน"/>
    <s v="บ้านพักครู รร.เมยวดีพิทยาคม"/>
    <x v="0"/>
    <x v="52"/>
    <x v="34"/>
    <x v="0"/>
    <m/>
    <d v="2024-01-07T00:00:00"/>
    <d v="2024-01-07T00:00:00"/>
    <m/>
    <d v="2024-01-06T00:00:00"/>
    <x v="17"/>
    <n v="1"/>
  </r>
  <r>
    <n v="648105"/>
    <s v="26.D.H.F."/>
    <s v="ณัฐพล ขาวสำอางค์"/>
    <m/>
    <s v="ชาย"/>
    <n v="27"/>
    <n v="8"/>
    <s v="ทหาร,ตำรวจ"/>
    <s v="81"/>
    <x v="15"/>
    <x v="53"/>
    <x v="35"/>
    <x v="9"/>
    <m/>
    <d v="2024-05-13T00:00:00"/>
    <d v="2024-05-13T00:00:00"/>
    <m/>
    <d v="2024-01-06T00:00:00"/>
    <x v="15"/>
    <n v="19"/>
  </r>
  <r>
    <n v="650551"/>
    <s v="26.D.H.F."/>
    <s v="สุทัศน์ ลาดหนองขุ่น"/>
    <m/>
    <s v="ชาย"/>
    <n v="40"/>
    <n v="8"/>
    <s v="ไม่ทราบอาชีพ/ในปกครอง"/>
    <s v="112"/>
    <x v="1"/>
    <x v="18"/>
    <x v="12"/>
    <x v="9"/>
    <m/>
    <d v="2024-05-10T00:00:00"/>
    <d v="2024-05-12T00:00:00"/>
    <m/>
    <d v="2024-01-06T00:00:00"/>
    <x v="15"/>
    <n v="18"/>
  </r>
  <r>
    <n v="28568"/>
    <s v="26.D.H.F."/>
    <s v="พันธวิศ ธรรมเสนา"/>
    <m/>
    <s v="ชาย"/>
    <n v="13"/>
    <n v="3"/>
    <s v="ไม่ทราบอาชีพ/ในปกครอง"/>
    <s v="196"/>
    <x v="2"/>
    <x v="54"/>
    <x v="36"/>
    <x v="12"/>
    <m/>
    <d v="2024-01-05T00:00:00"/>
    <d v="2024-01-05T00:00:00"/>
    <m/>
    <d v="2024-01-06T00:00:00"/>
    <x v="18"/>
    <n v="0"/>
  </r>
  <r>
    <n v="28335"/>
    <s v="26.D.H.F."/>
    <s v="บุณยวัต บัวลอย"/>
    <m/>
    <s v="ชาย"/>
    <n v="8"/>
    <n v="7"/>
    <s v="ไม่ทราบอาชีพ/ในปกครอง"/>
    <s v="171"/>
    <x v="10"/>
    <x v="49"/>
    <x v="32"/>
    <x v="12"/>
    <m/>
    <d v="2024-01-05T00:00:00"/>
    <d v="2024-01-05T00:00:00"/>
    <m/>
    <d v="2024-01-06T00:00:00"/>
    <x v="18"/>
    <n v="0"/>
  </r>
  <r>
    <n v="315655"/>
    <s v="26.D.H.F."/>
    <s v="หม้อ ผลอ้อ"/>
    <m/>
    <s v="หญิง"/>
    <n v="94"/>
    <n v="10"/>
    <s v="ไม่ทราบอาชีพ/ในปกครอง"/>
    <s v="100"/>
    <x v="16"/>
    <x v="55"/>
    <x v="37"/>
    <x v="4"/>
    <m/>
    <d v="2024-01-23T00:00:00"/>
    <d v="2024-01-25T00:00:00"/>
    <m/>
    <d v="2024-01-06T00:00:00"/>
    <x v="13"/>
    <n v="3"/>
  </r>
  <r>
    <n v="588693"/>
    <s v="26.D.H.F."/>
    <s v="รุจิรา บุญโนนแต้"/>
    <m/>
    <s v="หญิง"/>
    <n v="24"/>
    <n v="10"/>
    <s v="นักเรียน"/>
    <s v="1"/>
    <x v="11"/>
    <x v="56"/>
    <x v="38"/>
    <x v="9"/>
    <m/>
    <d v="2024-04-26T00:00:00"/>
    <d v="2024-05-01T00:00:00"/>
    <m/>
    <d v="2024-01-06T00:00:00"/>
    <x v="14"/>
    <n v="16"/>
  </r>
  <r>
    <n v="136406"/>
    <s v="26.D.H.F."/>
    <s v="นวพร จงทวีเกียรติ"/>
    <m/>
    <s v="ชาย"/>
    <n v="28"/>
    <n v="9"/>
    <s v="ไม่ทราบอาชีพ/ในปกครอง"/>
    <s v="820"/>
    <x v="17"/>
    <x v="57"/>
    <x v="32"/>
    <x v="12"/>
    <m/>
    <d v="2024-01-24T00:00:00"/>
    <d v="2024-01-24T00:00:00"/>
    <m/>
    <d v="2024-01-06T00:00:00"/>
    <x v="13"/>
    <n v="3"/>
  </r>
  <r>
    <n v="288352"/>
    <s v="26.D.H.F."/>
    <s v="วรรณา เพ็ญทองดี"/>
    <m/>
    <s v="หญิง"/>
    <n v="6"/>
    <n v="10"/>
    <s v="ไม่ทราบอาชีพ/ในปกครอง"/>
    <s v="148"/>
    <x v="17"/>
    <x v="43"/>
    <x v="4"/>
    <x v="4"/>
    <m/>
    <d v="2024-02-10T00:00:00"/>
    <d v="2024-02-14T00:00:00"/>
    <m/>
    <d v="2024-01-06T00:00:00"/>
    <x v="1"/>
    <n v="6"/>
  </r>
  <r>
    <n v="345236"/>
    <s v="26.D.H.F."/>
    <s v="อภิชาติ ประเสริฐสุพรรณ"/>
    <m/>
    <s v="ชาย"/>
    <n v="28"/>
    <n v="8"/>
    <s v="ไม่ทราบอาชีพ/ในปกครอง"/>
    <s v="16"/>
    <x v="3"/>
    <x v="58"/>
    <x v="26"/>
    <x v="2"/>
    <m/>
    <d v="2024-02-27T00:00:00"/>
    <d v="2024-03-02T00:00:00"/>
    <m/>
    <d v="2024-01-06T00:00:00"/>
    <x v="12"/>
    <n v="8"/>
  </r>
  <r>
    <n v="503110"/>
    <s v="26.D.H.F."/>
    <s v="ธัญรดา แสนสุพรรณ"/>
    <m/>
    <s v="หญิง"/>
    <n v="19"/>
    <n v="10"/>
    <s v="ไม่ทราบอาชีพ/ในปกครอง"/>
    <s v="34"/>
    <x v="1"/>
    <x v="18"/>
    <x v="12"/>
    <x v="9"/>
    <m/>
    <d v="2024-04-11T00:00:00"/>
    <d v="2024-04-14T00:00:00"/>
    <m/>
    <d v="2024-01-06T00:00:00"/>
    <x v="0"/>
    <n v="14"/>
  </r>
  <r>
    <n v="505505"/>
    <s v="26.D.H.F."/>
    <s v="อนุธิดา พรหมพักตร"/>
    <m/>
    <s v="หญิง"/>
    <n v="12"/>
    <n v="7"/>
    <s v="ไม่ทราบอาชีพ/ในปกครอง"/>
    <s v="155"/>
    <x v="12"/>
    <x v="59"/>
    <x v="2"/>
    <x v="2"/>
    <m/>
    <d v="2024-04-20T00:00:00"/>
    <d v="2024-04-21T00:00:00"/>
    <m/>
    <d v="2024-01-06T00:00:00"/>
    <x v="19"/>
    <n v="16"/>
  </r>
  <r>
    <n v="510887"/>
    <s v="26.D.H.F."/>
    <s v="เสาวคนธ์ โคตพรม"/>
    <m/>
    <s v="หญิง"/>
    <n v="23"/>
    <n v="7"/>
    <s v="ข้าราชการ"/>
    <s v="35"/>
    <x v="13"/>
    <x v="60"/>
    <x v="35"/>
    <x v="9"/>
    <m/>
    <d v="2024-04-22T00:00:00"/>
    <d v="2024-04-22T00:00:00"/>
    <m/>
    <d v="2024-01-06T00:00:00"/>
    <x v="19"/>
    <n v="16"/>
  </r>
  <r>
    <n v="522989"/>
    <s v="26.D.H.F."/>
    <s v="พีรวิชญ์ กัญญาคำ"/>
    <m/>
    <s v="ชาย"/>
    <n v="15"/>
    <n v="3"/>
    <s v="ไม่ทราบอาชีพ/ในปกครอง"/>
    <s v="90"/>
    <x v="0"/>
    <x v="61"/>
    <x v="39"/>
    <x v="4"/>
    <m/>
    <d v="2024-04-18T00:00:00"/>
    <d v="2024-04-19T00:00:00"/>
    <m/>
    <d v="2024-01-06T00:00:00"/>
    <x v="0"/>
    <n v="15"/>
  </r>
  <r>
    <n v="528758"/>
    <s v="26.D.H.F."/>
    <s v="ณัฏฐกิตติ์ วงศ์ไชยา"/>
    <m/>
    <s v="ชาย"/>
    <n v="9"/>
    <n v="8"/>
    <s v="ไม่ทราบอาชีพ/ในปกครอง"/>
    <s v="166"/>
    <x v="13"/>
    <x v="60"/>
    <x v="35"/>
    <x v="9"/>
    <m/>
    <d v="2024-04-21T00:00:00"/>
    <d v="2024-04-24T00:00:00"/>
    <m/>
    <d v="2024-01-06T00:00:00"/>
    <x v="19"/>
    <n v="16"/>
  </r>
  <r>
    <n v="336678"/>
    <s v="26.D.H.F."/>
    <s v="วราพล บุตรวงค์"/>
    <m/>
    <s v="ชาย"/>
    <n v="28"/>
    <n v="3"/>
    <s v="รับจ้าง,กรรมกร"/>
    <s v="85"/>
    <x v="3"/>
    <x v="36"/>
    <x v="21"/>
    <x v="9"/>
    <m/>
    <d v="2024-01-22T00:00:00"/>
    <d v="2024-01-26T00:00:00"/>
    <m/>
    <d v="2024-01-06T00:00:00"/>
    <x v="13"/>
    <n v="3"/>
  </r>
  <r>
    <n v="529729"/>
    <s v="26.D.H.F."/>
    <s v="กัญจนา ท้าวบุตร"/>
    <m/>
    <s v="หญิง"/>
    <n v="45"/>
    <n v="5"/>
    <s v="รับจ้าง,กรรมกร"/>
    <s v="104"/>
    <x v="3"/>
    <x v="62"/>
    <x v="40"/>
    <x v="8"/>
    <m/>
    <d v="2024-04-20T00:00:00"/>
    <d v="2024-04-24T00:00:00"/>
    <m/>
    <d v="2024-01-06T00:00:00"/>
    <x v="19"/>
    <n v="16"/>
  </r>
  <r>
    <n v="539763"/>
    <s v="26.D.H.F."/>
    <s v="ประภาวดี สังฆมณี"/>
    <m/>
    <s v="หญิง"/>
    <n v="28"/>
    <n v="3"/>
    <s v="รับจ้าง,กรรมกร"/>
    <s v="196"/>
    <x v="1"/>
    <x v="63"/>
    <x v="41"/>
    <x v="2"/>
    <m/>
    <d v="2024-04-19T00:00:00"/>
    <d v="2024-04-22T00:00:00"/>
    <m/>
    <d v="2024-01-06T00:00:00"/>
    <x v="19"/>
    <n v="15"/>
  </r>
  <r>
    <n v="566693"/>
    <s v="26.D.H.F."/>
    <s v="ณัฐวดี สีนาหอม"/>
    <m/>
    <s v="หญิง"/>
    <n v="9"/>
    <n v="5"/>
    <s v="ไม่ทราบอาชีพ/ในปกครอง"/>
    <s v="123"/>
    <x v="1"/>
    <x v="18"/>
    <x v="12"/>
    <x v="9"/>
    <m/>
    <d v="2024-04-26T00:00:00"/>
    <d v="2024-04-29T00:00:00"/>
    <m/>
    <d v="2024-01-06T00:00:00"/>
    <x v="14"/>
    <n v="16"/>
  </r>
  <r>
    <n v="339725"/>
    <s v="26.D.H.F."/>
    <s v="สุชญามาศ จันทร์มณี"/>
    <m/>
    <s v="หญิง"/>
    <n v="13"/>
    <n v="0"/>
    <s v="ไม่ทราบอาชีพ/ในปกครอง"/>
    <s v="154"/>
    <x v="12"/>
    <x v="15"/>
    <x v="10"/>
    <x v="7"/>
    <m/>
    <d v="2024-03-07T00:00:00"/>
    <d v="2024-03-09T00:00:00"/>
    <m/>
    <d v="2024-01-06T00:00:00"/>
    <x v="9"/>
    <n v="9"/>
  </r>
  <r>
    <n v="548915"/>
    <s v="26.D.H.F."/>
    <s v="จารวี สินภักดี"/>
    <m/>
    <s v="หญิง"/>
    <n v="3"/>
    <n v="4"/>
    <s v="ไม่ทราบอาชีพ/ในปกครอง"/>
    <s v="160"/>
    <x v="3"/>
    <x v="64"/>
    <x v="35"/>
    <x v="9"/>
    <m/>
    <d v="2024-04-22T00:00:00"/>
    <d v="2024-04-26T00:00:00"/>
    <m/>
    <d v="2024-01-06T00:00:00"/>
    <x v="19"/>
    <n v="16"/>
  </r>
  <r>
    <n v="115337"/>
    <s v="26.D.H.F."/>
    <s v="ลำพูล คำมาดี"/>
    <m/>
    <s v="หญิง"/>
    <n v="41"/>
    <n v="6"/>
    <s v="เกษตร"/>
    <s v="239"/>
    <x v="17"/>
    <x v="65"/>
    <x v="38"/>
    <x v="9"/>
    <m/>
    <d v="2024-01-18T00:00:00"/>
    <d v="2024-01-22T00:00:00"/>
    <m/>
    <d v="2024-01-06T00:00:00"/>
    <x v="13"/>
    <n v="2"/>
  </r>
  <r>
    <n v="117762"/>
    <s v="26.D.H.F."/>
    <s v="ศุภิสรา วลัยศรี"/>
    <m/>
    <s v="หญิง"/>
    <n v="23"/>
    <n v="6"/>
    <s v="รับจ้าง,กรรมกร"/>
    <s v="235"/>
    <x v="2"/>
    <x v="7"/>
    <x v="4"/>
    <x v="4"/>
    <m/>
    <d v="2024-01-12T00:00:00"/>
    <d v="2024-01-12T00:00:00"/>
    <m/>
    <d v="2024-01-06T00:00:00"/>
    <x v="17"/>
    <n v="1"/>
  </r>
  <r>
    <n v="544510"/>
    <s v="26.D.H.F."/>
    <s v="นิธิพร นิลไชย์"/>
    <m/>
    <s v="หญิง"/>
    <n v="27"/>
    <n v="11"/>
    <s v="อื่นๆ"/>
    <s v="202"/>
    <x v="1"/>
    <x v="18"/>
    <x v="12"/>
    <x v="9"/>
    <m/>
    <d v="2024-04-17T00:00:00"/>
    <d v="2024-04-24T00:00:00"/>
    <m/>
    <d v="2024-01-06T00:00:00"/>
    <x v="19"/>
    <n v="15"/>
  </r>
  <r>
    <n v="115346"/>
    <s v="26.D.H.F."/>
    <s v="สมหมาย จันทคะมุด"/>
    <m/>
    <s v="หญิง"/>
    <n v="47"/>
    <n v="11"/>
    <s v="เกษตร"/>
    <s v="135"/>
    <x v="17"/>
    <x v="65"/>
    <x v="38"/>
    <x v="9"/>
    <m/>
    <d v="2024-01-18T00:00:00"/>
    <d v="2024-01-22T00:00:00"/>
    <m/>
    <d v="2024-01-06T00:00:00"/>
    <x v="13"/>
    <n v="2"/>
  </r>
  <r>
    <n v="248857"/>
    <s v="27.D.H.F.shock syndrome"/>
    <s v="รัตติญา เมืองนาม"/>
    <m/>
    <s v="หญิง"/>
    <n v="42"/>
    <n v="11"/>
    <s v="ค้าขาย"/>
    <s v="63"/>
    <x v="3"/>
    <x v="16"/>
    <x v="7"/>
    <x v="5"/>
    <m/>
    <d v="2024-02-07T00:00:00"/>
    <d v="2024-02-14T00:00:00"/>
    <m/>
    <d v="2024-01-06T00:00:00"/>
    <x v="1"/>
    <n v="5"/>
  </r>
  <r>
    <n v="264892"/>
    <s v="66.Dengue fever"/>
    <s v="ปวีณ์นุช เดชะ"/>
    <m/>
    <s v="หญิง"/>
    <n v="12"/>
    <n v="4"/>
    <s v="ไม่ทราบอาชีพ/ในปกครอง"/>
    <s v="36"/>
    <x v="17"/>
    <x v="66"/>
    <x v="13"/>
    <x v="10"/>
    <m/>
    <d v="2024-02-22T00:00:00"/>
    <d v="2024-02-22T00:00:00"/>
    <m/>
    <d v="2024-01-06T00:00:00"/>
    <x v="4"/>
    <n v="7"/>
  </r>
  <r>
    <n v="291651"/>
    <s v="66.Dengue fever"/>
    <s v="กชกาญจน์ แก้วหิน"/>
    <m/>
    <s v="หญิง"/>
    <n v="10"/>
    <n v="4"/>
    <s v="ไม่ทราบอาชีพ/ในปกครอง"/>
    <s v="90"/>
    <x v="2"/>
    <x v="54"/>
    <x v="36"/>
    <x v="12"/>
    <m/>
    <d v="2024-02-19T00:00:00"/>
    <d v="2024-02-19T00:00:00"/>
    <m/>
    <d v="2024-01-06T00:00:00"/>
    <x v="4"/>
    <n v="7"/>
  </r>
  <r>
    <n v="265346"/>
    <s v="66.Dengue fever"/>
    <s v="โชคศุภกานต์ ภูมิเรือง"/>
    <m/>
    <s v="หญิง"/>
    <n v="48"/>
    <n v="6"/>
    <s v="ข้าราชการ"/>
    <s v="50"/>
    <x v="10"/>
    <x v="67"/>
    <x v="42"/>
    <x v="15"/>
    <m/>
    <d v="2024-02-16T00:00:00"/>
    <d v="2024-02-19T00:00:00"/>
    <m/>
    <d v="2024-01-06T00:00:00"/>
    <x v="4"/>
    <n v="6"/>
  </r>
  <r>
    <n v="296098"/>
    <s v="66.Dengue fever"/>
    <s v="พริสร นากอก"/>
    <m/>
    <s v="ชาย"/>
    <n v="12"/>
    <n v="11"/>
    <s v="ไม่ทราบอาชีพ/ในปกครอง"/>
    <s v="93"/>
    <x v="2"/>
    <x v="21"/>
    <x v="14"/>
    <x v="4"/>
    <m/>
    <d v="2024-02-26T00:00:00"/>
    <d v="2024-02-29T00:00:00"/>
    <m/>
    <d v="2024-01-06T00:00:00"/>
    <x v="11"/>
    <n v="8"/>
  </r>
  <r>
    <n v="287818"/>
    <s v="66.Dengue fever"/>
    <s v="ธีระวุฒิ โชติประเดิม"/>
    <m/>
    <s v="ชาย"/>
    <n v="13"/>
    <n v="10"/>
    <s v="ไม่ทราบอาชีพ/ในปกครอง"/>
    <s v="60"/>
    <x v="2"/>
    <x v="2"/>
    <x v="0"/>
    <x v="0"/>
    <m/>
    <d v="2024-02-24T00:00:00"/>
    <d v="2024-02-24T00:00:00"/>
    <m/>
    <d v="2024-01-06T00:00:00"/>
    <x v="11"/>
    <n v="8"/>
  </r>
  <r>
    <n v="311096"/>
    <s v="66.Dengue fever"/>
    <s v="ณรงค์ชัย หวายฤทธิ์"/>
    <m/>
    <s v="ชาย"/>
    <n v="13"/>
    <n v="4"/>
    <s v="นักเรียน"/>
    <s v="158"/>
    <x v="16"/>
    <x v="68"/>
    <x v="34"/>
    <x v="0"/>
    <m/>
    <d v="2024-03-04T00:00:00"/>
    <d v="2024-03-04T00:00:00"/>
    <m/>
    <d v="2024-01-06T00:00:00"/>
    <x v="12"/>
    <n v="9"/>
  </r>
  <r>
    <n v="263570"/>
    <s v="66.Dengue fever"/>
    <s v="วรวิชญ์ แพงโพนทอง"/>
    <m/>
    <s v="ชาย"/>
    <n v="14"/>
    <n v="1"/>
    <s v="นักเรียน"/>
    <s v="245"/>
    <x v="11"/>
    <x v="69"/>
    <x v="43"/>
    <x v="8"/>
    <m/>
    <d v="2024-02-20T00:00:00"/>
    <d v="2024-02-23T00:00:00"/>
    <m/>
    <d v="2024-01-06T00:00:00"/>
    <x v="4"/>
    <n v="7"/>
  </r>
  <r>
    <n v="305814"/>
    <s v="66.Dengue fever"/>
    <s v="วรโชติ พิลาทา"/>
    <m/>
    <s v="ชาย"/>
    <n v="8"/>
    <n v="6"/>
    <s v="ไม่ทราบอาชีพ/ในปกครอง"/>
    <s v="154"/>
    <x v="2"/>
    <x v="70"/>
    <x v="31"/>
    <x v="5"/>
    <m/>
    <d v="2024-02-28T00:00:00"/>
    <d v="2024-03-02T00:00:00"/>
    <m/>
    <d v="2024-01-06T00:00:00"/>
    <x v="12"/>
    <n v="8"/>
  </r>
  <r>
    <n v="261854"/>
    <s v="66.Dengue fever"/>
    <s v="พรศิลป์ เสาร์แก้ว"/>
    <m/>
    <s v="หญิง"/>
    <n v="5"/>
    <n v="7"/>
    <s v="ไม่ทราบอาชีพ/ในปกครอง"/>
    <s v="49"/>
    <x v="18"/>
    <x v="71"/>
    <x v="44"/>
    <x v="13"/>
    <m/>
    <d v="2024-02-17T00:00:00"/>
    <d v="2024-02-22T00:00:00"/>
    <m/>
    <d v="2024-01-06T00:00:00"/>
    <x v="4"/>
    <n v="7"/>
  </r>
  <r>
    <n v="265267"/>
    <s v="66.Dengue fever"/>
    <s v="กมลชนก สาธารณ์"/>
    <m/>
    <s v="หญิง"/>
    <n v="8"/>
    <n v="11"/>
    <s v="ไม่ทราบอาชีพ/ในปกครอง"/>
    <s v="95"/>
    <x v="3"/>
    <x v="16"/>
    <x v="7"/>
    <x v="5"/>
    <m/>
    <d v="2024-02-21T00:00:00"/>
    <d v="2024-02-23T00:00:00"/>
    <m/>
    <d v="2024-01-06T00:00:00"/>
    <x v="4"/>
    <n v="7"/>
  </r>
  <r>
    <n v="274471"/>
    <s v="66.Dengue fever"/>
    <s v="ฐาปกรณ์ โคตรเพชร"/>
    <m/>
    <s v="ชาย"/>
    <n v="33"/>
    <n v="0"/>
    <s v="รับจ้าง,กรรมกร"/>
    <s v="69"/>
    <x v="12"/>
    <x v="15"/>
    <x v="10"/>
    <x v="7"/>
    <m/>
    <d v="2024-02-26T00:00:00"/>
    <d v="2024-02-26T00:00:00"/>
    <m/>
    <d v="2024-01-06T00:00:00"/>
    <x v="11"/>
    <n v="8"/>
  </r>
  <r>
    <n v="263745"/>
    <s v="66.Dengue fever"/>
    <s v="ภัทรพร บุญมี"/>
    <m/>
    <s v="หญิง"/>
    <n v="9"/>
    <n v="10"/>
    <s v="ไม่ทราบอาชีพ/ในปกครอง"/>
    <s v="44"/>
    <x v="1"/>
    <x v="24"/>
    <x v="14"/>
    <x v="4"/>
    <m/>
    <d v="2024-02-13T00:00:00"/>
    <d v="2024-02-14T00:00:00"/>
    <m/>
    <d v="2024-01-06T00:00:00"/>
    <x v="1"/>
    <n v="6"/>
  </r>
  <r>
    <n v="273445"/>
    <s v="66.Dengue fever"/>
    <s v="ภราดร อินทมล"/>
    <m/>
    <s v="ชาย"/>
    <n v="22"/>
    <n v="7"/>
    <s v="นักเรียน"/>
    <s v="91"/>
    <x v="2"/>
    <x v="72"/>
    <x v="45"/>
    <x v="5"/>
    <m/>
    <d v="2024-02-26T00:00:00"/>
    <d v="2024-02-26T00:00:00"/>
    <m/>
    <d v="2024-01-06T00:00:00"/>
    <x v="11"/>
    <n v="8"/>
  </r>
  <r>
    <n v="264082"/>
    <s v="66.Dengue fever"/>
    <s v="ธัญชนก ถึงเสียบญวน"/>
    <m/>
    <s v="หญิง"/>
    <n v="9"/>
    <n v="4"/>
    <s v="ไม่ทราบอาชีพ/ในปกครอง"/>
    <s v="4"/>
    <x v="0"/>
    <x v="73"/>
    <x v="46"/>
    <x v="16"/>
    <m/>
    <d v="2024-02-18T00:00:00"/>
    <d v="2024-02-21T00:00:00"/>
    <m/>
    <d v="2024-01-06T00:00:00"/>
    <x v="4"/>
    <n v="7"/>
  </r>
  <r>
    <n v="296805"/>
    <s v="66.Dengue fever"/>
    <s v="จิรภัทร โอ้อารีย์"/>
    <m/>
    <s v="ชาย"/>
    <n v="10"/>
    <n v="5"/>
    <s v="นักเรียน"/>
    <s v="9"/>
    <x v="3"/>
    <x v="36"/>
    <x v="21"/>
    <x v="9"/>
    <m/>
    <d v="2024-02-23T00:00:00"/>
    <d v="2024-02-27T00:00:00"/>
    <m/>
    <d v="2024-01-06T00:00:00"/>
    <x v="11"/>
    <n v="7"/>
  </r>
  <r>
    <n v="160684"/>
    <s v="66.Dengue fever"/>
    <s v="พรชฎา ลือจันดา"/>
    <m/>
    <s v="หญิง"/>
    <n v="13"/>
    <n v="8"/>
    <s v="ไม่ทราบอาชีพ/ในปกครอง"/>
    <s v="52"/>
    <x v="8"/>
    <x v="74"/>
    <x v="47"/>
    <x v="12"/>
    <m/>
    <d v="2024-01-26T00:00:00"/>
    <d v="2024-01-31T00:00:00"/>
    <m/>
    <d v="2024-01-06T00:00:00"/>
    <x v="5"/>
    <n v="3"/>
  </r>
  <r>
    <n v="201886"/>
    <s v="66.Dengue fever"/>
    <s v="ณัชชา ตาลสันต์"/>
    <m/>
    <s v="หญิง"/>
    <n v="15"/>
    <n v="9"/>
    <s v="นักเรียน"/>
    <s v="193"/>
    <x v="0"/>
    <x v="75"/>
    <x v="48"/>
    <x v="8"/>
    <m/>
    <d v="2024-02-05T00:00:00"/>
    <d v="2024-02-09T00:00:00"/>
    <m/>
    <d v="2024-01-06T00:00:00"/>
    <x v="8"/>
    <n v="5"/>
  </r>
  <r>
    <n v="144761"/>
    <s v="66.Dengue fever"/>
    <s v="กฤติมุข อยู่มาก"/>
    <m/>
    <s v="ชาย"/>
    <n v="1"/>
    <n v="5"/>
    <s v="ไม่ทราบอาชีพ/ในปกครอง"/>
    <s v="130"/>
    <x v="1"/>
    <x v="76"/>
    <x v="49"/>
    <x v="14"/>
    <m/>
    <d v="2024-01-22T00:00:00"/>
    <d v="2024-01-22T00:00:00"/>
    <m/>
    <d v="2024-01-06T00:00:00"/>
    <x v="13"/>
    <n v="3"/>
  </r>
  <r>
    <n v="144756"/>
    <s v="66.Dengue fever"/>
    <s v="ญารินดา ศรีหงษ์"/>
    <m/>
    <s v="หญิง"/>
    <n v="2"/>
    <n v="6"/>
    <s v="ไม่ทราบอาชีพ/ในปกครอง"/>
    <s v="30"/>
    <x v="0"/>
    <x v="77"/>
    <x v="32"/>
    <x v="12"/>
    <m/>
    <d v="2024-01-24T00:00:00"/>
    <d v="2024-01-24T00:00:00"/>
    <m/>
    <d v="2024-01-06T00:00:00"/>
    <x v="13"/>
    <n v="3"/>
  </r>
  <r>
    <n v="138116"/>
    <s v="66.Dengue fever"/>
    <s v="อิทธิพัทธ์ ดุจนาคี"/>
    <m/>
    <s v="ชาย"/>
    <n v="12"/>
    <n v="8"/>
    <s v="นักเรียน"/>
    <s v="28"/>
    <x v="17"/>
    <x v="65"/>
    <x v="38"/>
    <x v="9"/>
    <m/>
    <d v="2024-01-25T00:00:00"/>
    <d v="2024-01-28T00:00:00"/>
    <m/>
    <d v="2024-01-06T00:00:00"/>
    <x v="5"/>
    <n v="3"/>
  </r>
  <r>
    <n v="137903"/>
    <s v="66.Dengue fever"/>
    <s v="ณภัทราธร ขุมทรัพย์"/>
    <m/>
    <s v="ชาย"/>
    <n v="14"/>
    <n v="9"/>
    <s v="อื่นๆ"/>
    <s v="19/1"/>
    <x v="16"/>
    <x v="78"/>
    <x v="32"/>
    <x v="12"/>
    <m/>
    <d v="2024-01-27T00:00:00"/>
    <d v="2024-01-28T00:00:00"/>
    <m/>
    <d v="2024-01-06T00:00:00"/>
    <x v="5"/>
    <n v="4"/>
  </r>
  <r>
    <n v="119819"/>
    <s v="66.Dengue fever"/>
    <s v="อัจฉรา พ้นยาก"/>
    <m/>
    <s v="หญิง"/>
    <n v="12"/>
    <n v="11"/>
    <s v="ไม่ทราบอาชีพ/ในปกครอง"/>
    <s v="ร้านหมวยบิ้วตี้"/>
    <x v="11"/>
    <x v="79"/>
    <x v="50"/>
    <x v="2"/>
    <m/>
    <d v="2024-01-15T00:00:00"/>
    <d v="2024-01-16T00:00:00"/>
    <m/>
    <d v="2024-01-06T00:00:00"/>
    <x v="6"/>
    <n v="2"/>
  </r>
  <r>
    <n v="166714"/>
    <s v="66.Dengue fever"/>
    <s v="พิชญาภร ศิริเกตุ"/>
    <m/>
    <s v="หญิง"/>
    <n v="34"/>
    <n v="1"/>
    <s v="ข้าราชการ"/>
    <s v="21/3"/>
    <x v="5"/>
    <x v="80"/>
    <x v="20"/>
    <x v="2"/>
    <m/>
    <d v="2024-01-30T00:00:00"/>
    <d v="2024-01-31T00:00:00"/>
    <m/>
    <d v="2024-01-06T00:00:00"/>
    <x v="5"/>
    <n v="4"/>
  </r>
  <r>
    <n v="112406"/>
    <s v="66.Dengue fever"/>
    <s v="ศศิกานต์ วิลัยหล้า"/>
    <m/>
    <s v="หญิง"/>
    <n v="11"/>
    <n v="10"/>
    <s v="นักเรียน"/>
    <s v="149"/>
    <x v="0"/>
    <x v="81"/>
    <x v="51"/>
    <x v="8"/>
    <m/>
    <d v="2024-01-20T00:00:00"/>
    <d v="2024-01-23T00:00:00"/>
    <m/>
    <d v="2024-01-06T00:00:00"/>
    <x v="13"/>
    <n v="3"/>
  </r>
  <r>
    <n v="169532"/>
    <s v="66.Dengue fever"/>
    <s v="ปรีชา หงษ์ทอง"/>
    <m/>
    <s v="ชาย"/>
    <n v="34"/>
    <n v="2"/>
    <s v="ไม่ทราบอาชีพ/ในปกครอง"/>
    <s v="78"/>
    <x v="0"/>
    <x v="82"/>
    <x v="16"/>
    <x v="11"/>
    <m/>
    <d v="2024-05-08T00:00:00"/>
    <d v="2024-05-14T00:00:00"/>
    <m/>
    <d v="2024-01-06T00:00:00"/>
    <x v="15"/>
    <n v="18"/>
  </r>
  <r>
    <n v="106080"/>
    <s v="66.Dengue fever"/>
    <s v="อรรถพล สุริยา"/>
    <m/>
    <s v="ชาย"/>
    <n v="28"/>
    <n v="6"/>
    <s v="ข้าราชการ"/>
    <s v="14/1"/>
    <x v="2"/>
    <x v="83"/>
    <x v="52"/>
    <x v="5"/>
    <m/>
    <d v="2024-01-11T00:00:00"/>
    <d v="2024-01-18T00:00:00"/>
    <m/>
    <d v="2024-01-06T00:00:00"/>
    <x v="6"/>
    <n v="1"/>
  </r>
  <r>
    <n v="102383"/>
    <s v="66.Dengue fever"/>
    <s v="กังศฎา อำภาพันธ์"/>
    <m/>
    <s v="หญิง"/>
    <n v="39"/>
    <n v="11"/>
    <s v="ข้าราชการ"/>
    <s v="178"/>
    <x v="17"/>
    <x v="84"/>
    <x v="3"/>
    <x v="3"/>
    <m/>
    <d v="2024-01-11T00:00:00"/>
    <d v="2024-01-13T00:00:00"/>
    <m/>
    <d v="2024-01-06T00:00:00"/>
    <x v="6"/>
    <n v="1"/>
  </r>
  <r>
    <n v="107714"/>
    <s v="66.Dengue fever"/>
    <s v="ระพีพงศ์ มีดอก"/>
    <m/>
    <s v="ชาย"/>
    <n v="15"/>
    <n v="1"/>
    <s v="นักเรียน"/>
    <s v="55"/>
    <x v="11"/>
    <x v="10"/>
    <x v="7"/>
    <x v="5"/>
    <m/>
    <d v="2024-01-17T00:00:00"/>
    <d v="2024-01-19T00:00:00"/>
    <m/>
    <d v="2024-01-06T00:00:00"/>
    <x v="6"/>
    <n v="2"/>
  </r>
  <r>
    <n v="106565"/>
    <s v="66.Dengue fever"/>
    <s v="ชลินทิพย์ ขนเปี้ยม"/>
    <m/>
    <s v="หญิง"/>
    <n v="8"/>
    <n v="6"/>
    <s v="ไม่ทราบอาชีพ/ในปกครอง"/>
    <s v="375/1"/>
    <x v="17"/>
    <x v="57"/>
    <x v="32"/>
    <x v="12"/>
    <m/>
    <d v="2024-01-21T00:00:00"/>
    <d v="2024-01-21T00:00:00"/>
    <m/>
    <d v="2024-01-06T00:00:00"/>
    <x v="13"/>
    <n v="3"/>
  </r>
  <r>
    <n v="93133"/>
    <s v="66.Dengue fever"/>
    <s v="ประภารัตน์ กะการดี"/>
    <m/>
    <s v="หญิง"/>
    <n v="30"/>
    <n v="3"/>
    <s v="ข้าราชการ"/>
    <s v="57"/>
    <x v="7"/>
    <x v="85"/>
    <x v="1"/>
    <x v="5"/>
    <m/>
    <d v="2024-01-15T00:00:00"/>
    <d v="2024-01-18T00:00:00"/>
    <m/>
    <d v="2024-01-06T00:00:00"/>
    <x v="6"/>
    <n v="2"/>
  </r>
  <r>
    <n v="62262"/>
    <s v="66.Dengue fever"/>
    <s v="ณภัทร อาจเดช"/>
    <m/>
    <s v="ชาย"/>
    <n v="7"/>
    <n v="5"/>
    <s v="ไม่ทราบอาชีพ/ในปกครอง"/>
    <s v="39"/>
    <x v="10"/>
    <x v="86"/>
    <x v="53"/>
    <x v="17"/>
    <m/>
    <d v="2024-01-12T00:00:00"/>
    <d v="2024-01-12T00:00:00"/>
    <m/>
    <d v="2024-01-06T00:00:00"/>
    <x v="17"/>
    <n v="1"/>
  </r>
  <r>
    <n v="17903"/>
    <s v="66.Dengue fever"/>
    <s v="ปัญญาทิพย์ หมอกขุนทด"/>
    <m/>
    <s v="ชาย"/>
    <n v="57"/>
    <n v="1"/>
    <s v="ไม่ทราบอาชีพ/ในปกครอง"/>
    <s v="129"/>
    <x v="19"/>
    <x v="87"/>
    <x v="20"/>
    <x v="2"/>
    <m/>
    <d v="2024-01-01T00:00:00"/>
    <d v="2024-01-01T00:00:00"/>
    <m/>
    <d v="2024-01-06T00:00:00"/>
    <x v="18"/>
    <n v="0"/>
  </r>
  <r>
    <n v="113254"/>
    <s v="66.Dengue fever"/>
    <s v="คู่บุญ แก้วมะไฟ"/>
    <m/>
    <s v="ชาย"/>
    <n v="10"/>
    <n v="4"/>
    <s v="ไม่ทราบอาชีพ/ในปกครอง"/>
    <s v="52"/>
    <x v="0"/>
    <x v="88"/>
    <x v="54"/>
    <x v="18"/>
    <m/>
    <d v="2024-01-15T00:00:00"/>
    <d v="2024-01-19T00:00:00"/>
    <m/>
    <d v="2024-01-06T00:00:00"/>
    <x v="6"/>
    <n v="2"/>
  </r>
  <r>
    <n v="315761"/>
    <s v="66.Dengue fever"/>
    <s v="ปิยะราช สุทธิชัย"/>
    <m/>
    <s v="ชาย"/>
    <n v="14"/>
    <n v="4"/>
    <s v="นักเรียน"/>
    <s v="38"/>
    <x v="2"/>
    <x v="2"/>
    <x v="0"/>
    <x v="0"/>
    <m/>
    <d v="2024-03-06T00:00:00"/>
    <d v="2024-03-06T00:00:00"/>
    <m/>
    <d v="2024-01-06T00:00:00"/>
    <x v="12"/>
    <n v="9"/>
  </r>
  <r>
    <n v="250305"/>
    <s v="66.Dengue fever"/>
    <s v="อัฑฒวีร์ เศษโถ"/>
    <m/>
    <s v="ชาย"/>
    <n v="13"/>
    <n v="6"/>
    <s v="ไม่ทราบอาชีพ/ในปกครอง"/>
    <s v="19"/>
    <x v="18"/>
    <x v="89"/>
    <x v="4"/>
    <x v="4"/>
    <m/>
    <d v="2024-02-04T00:00:00"/>
    <d v="2024-02-07T00:00:00"/>
    <m/>
    <d v="2024-01-06T00:00:00"/>
    <x v="8"/>
    <n v="5"/>
  </r>
  <r>
    <n v="248066"/>
    <s v="66.Dengue fever"/>
    <s v="อรทัย วงศ์ณรัตน์"/>
    <m/>
    <s v="ชาย"/>
    <n v="63"/>
    <n v="7"/>
    <s v="ไม่ทราบอาชีพ/ในปกครอง"/>
    <s v="77"/>
    <x v="10"/>
    <x v="90"/>
    <x v="4"/>
    <x v="4"/>
    <m/>
    <d v="2024-02-02T00:00:00"/>
    <d v="2024-02-05T00:00:00"/>
    <m/>
    <d v="2024-01-06T00:00:00"/>
    <x v="8"/>
    <n v="4"/>
  </r>
  <r>
    <n v="247968"/>
    <s v="66.Dengue fever"/>
    <s v="รดาวรินทร์ คำกว้าง"/>
    <m/>
    <s v="หญิง"/>
    <n v="2"/>
    <n v="11"/>
    <s v="ไม่ทราบอาชีพ/ในปกครอง"/>
    <s v="62"/>
    <x v="1"/>
    <x v="91"/>
    <x v="55"/>
    <x v="4"/>
    <m/>
    <d v="2024-01-27T00:00:00"/>
    <d v="2024-01-28T00:00:00"/>
    <m/>
    <d v="2024-01-06T00:00:00"/>
    <x v="5"/>
    <n v="4"/>
  </r>
  <r>
    <n v="243774"/>
    <s v="66.Dengue fever"/>
    <s v="ฐิติกาญจน์ ยอดคำ"/>
    <m/>
    <s v="หญิง"/>
    <n v="45"/>
    <n v="1"/>
    <s v="รับจ้าง,กรรมกร"/>
    <s v="121"/>
    <x v="16"/>
    <x v="92"/>
    <x v="56"/>
    <x v="6"/>
    <m/>
    <d v="2024-02-03T00:00:00"/>
    <d v="2024-02-05T00:00:00"/>
    <m/>
    <d v="2024-01-06T00:00:00"/>
    <x v="8"/>
    <n v="5"/>
  </r>
  <r>
    <n v="238715"/>
    <s v="66.Dengue fever"/>
    <s v="ชนะเทพ ศรีวิสุทธิ์"/>
    <m/>
    <s v="ชาย"/>
    <n v="8"/>
    <n v="1"/>
    <s v="นักเรียน"/>
    <s v="33"/>
    <x v="3"/>
    <x v="93"/>
    <x v="57"/>
    <x v="5"/>
    <m/>
    <d v="2024-02-05T00:00:00"/>
    <d v="2024-02-05T00:00:00"/>
    <m/>
    <d v="2024-01-06T00:00:00"/>
    <x v="8"/>
    <n v="5"/>
  </r>
  <r>
    <n v="238680"/>
    <s v="66.Dengue fever"/>
    <s v="เรวดี เหมัง"/>
    <m/>
    <s v="หญิง"/>
    <n v="34"/>
    <n v="6"/>
    <s v="รับจ้าง,กรรมกร"/>
    <s v="225"/>
    <x v="13"/>
    <x v="94"/>
    <x v="7"/>
    <x v="5"/>
    <m/>
    <d v="2024-02-16T00:00:00"/>
    <d v="2024-02-16T00:00:00"/>
    <m/>
    <d v="2024-01-06T00:00:00"/>
    <x v="1"/>
    <n v="6"/>
  </r>
  <r>
    <n v="144763"/>
    <s v="66.Dengue fever"/>
    <s v="ณัชชวกร ผ่องนิคม"/>
    <m/>
    <s v="ชาย"/>
    <n v="7"/>
    <n v="8"/>
    <s v="นักเรียน"/>
    <s v="232"/>
    <x v="4"/>
    <x v="95"/>
    <x v="58"/>
    <x v="2"/>
    <m/>
    <d v="2024-01-22T00:00:00"/>
    <d v="2024-01-22T00:00:00"/>
    <m/>
    <d v="2024-01-06T00:00:00"/>
    <x v="13"/>
    <n v="3"/>
  </r>
  <r>
    <n v="202221"/>
    <s v="66.Dengue fever"/>
    <s v="ศุภโชติ เทียมสิงห์"/>
    <m/>
    <s v="ชาย"/>
    <n v="10"/>
    <n v="10"/>
    <s v="ไม่ทราบอาชีพ/ในปกครอง"/>
    <s v="41/1"/>
    <x v="12"/>
    <x v="96"/>
    <x v="31"/>
    <x v="5"/>
    <m/>
    <d v="2024-02-06T00:00:00"/>
    <d v="2024-02-09T00:00:00"/>
    <m/>
    <d v="2024-01-06T00:00:00"/>
    <x v="8"/>
    <n v="5"/>
  </r>
  <r>
    <n v="252570"/>
    <s v="66.Dengue fever"/>
    <s v="กชกร ศรีไชยวาลย์"/>
    <m/>
    <s v="หญิง"/>
    <n v="8"/>
    <n v="0"/>
    <s v="ไม่ทราบอาชีพ/ในปกครอง"/>
    <s v="59"/>
    <x v="3"/>
    <x v="36"/>
    <x v="21"/>
    <x v="9"/>
    <m/>
    <d v="2024-02-14T00:00:00"/>
    <d v="2024-02-19T00:00:00"/>
    <m/>
    <d v="2024-01-06T00:00:00"/>
    <x v="4"/>
    <n v="6"/>
  </r>
  <r>
    <n v="201790"/>
    <s v="66.Dengue fever"/>
    <s v="ปานรดา ไกยสวน"/>
    <m/>
    <s v="หญิง"/>
    <n v="18"/>
    <n v="4"/>
    <s v="ไม่ทราบอาชีพ/ในปกครอง"/>
    <s v="266"/>
    <x v="18"/>
    <x v="73"/>
    <x v="46"/>
    <x v="16"/>
    <m/>
    <d v="2024-01-22T00:00:00"/>
    <d v="2024-01-24T00:00:00"/>
    <m/>
    <d v="2024-01-06T00:00:00"/>
    <x v="13"/>
    <n v="3"/>
  </r>
  <r>
    <n v="201628"/>
    <s v="66.Dengue fever"/>
    <s v="หัทยา ทองทา"/>
    <m/>
    <s v="หญิง"/>
    <n v="27"/>
    <n v="10"/>
    <s v="รับจ้าง,กรรมกร"/>
    <s v="152"/>
    <x v="3"/>
    <x v="16"/>
    <x v="7"/>
    <x v="5"/>
    <m/>
    <d v="2024-02-04T00:00:00"/>
    <d v="2024-02-08T00:00:00"/>
    <m/>
    <d v="2024-01-06T00:00:00"/>
    <x v="8"/>
    <n v="5"/>
  </r>
  <r>
    <n v="195326"/>
    <s v="66.Dengue fever"/>
    <s v="กานต์มณี สายทา"/>
    <m/>
    <s v="หญิง"/>
    <n v="27"/>
    <n v="7"/>
    <s v="รับจ้าง,กรรมกร"/>
    <s v="128"/>
    <x v="17"/>
    <x v="65"/>
    <x v="38"/>
    <x v="9"/>
    <m/>
    <d v="2024-02-05T00:00:00"/>
    <d v="2024-02-07T00:00:00"/>
    <m/>
    <d v="2024-01-06T00:00:00"/>
    <x v="8"/>
    <n v="5"/>
  </r>
  <r>
    <n v="193477"/>
    <s v="66.Dengue fever"/>
    <s v="ธัญญาภรณ์ ดงยางวัน"/>
    <m/>
    <s v="หญิง"/>
    <n v="11"/>
    <n v="4"/>
    <s v="ไม่ทราบอาชีพ/ในปกครอง"/>
    <s v="34"/>
    <x v="2"/>
    <x v="83"/>
    <x v="52"/>
    <x v="5"/>
    <m/>
    <d v="2024-02-02T00:00:00"/>
    <d v="2024-02-06T00:00:00"/>
    <m/>
    <d v="2024-01-06T00:00:00"/>
    <x v="8"/>
    <n v="4"/>
  </r>
  <r>
    <n v="185355"/>
    <s v="66.Dengue fever"/>
    <s v="สหัสเนตร  เสโน"/>
    <m/>
    <s v="ชาย"/>
    <n v="6"/>
    <n v="8"/>
    <s v="ไม่ทราบอาชีพ/ในปกครอง"/>
    <s v="39"/>
    <x v="8"/>
    <x v="8"/>
    <x v="3"/>
    <x v="3"/>
    <m/>
    <d v="2024-01-10T00:00:00"/>
    <d v="2024-01-11T00:00:00"/>
    <m/>
    <d v="2024-01-06T00:00:00"/>
    <x v="17"/>
    <n v="1"/>
  </r>
  <r>
    <n v="184904"/>
    <s v="66.Dengue fever"/>
    <s v="ภูธิป โคตุเคน"/>
    <m/>
    <s v="ชาย"/>
    <n v="15"/>
    <n v="8"/>
    <s v="นักเรียน"/>
    <s v="114"/>
    <x v="8"/>
    <x v="97"/>
    <x v="20"/>
    <x v="9"/>
    <m/>
    <d v="2024-02-01T00:00:00"/>
    <d v="2024-02-04T00:00:00"/>
    <m/>
    <d v="2024-01-06T00:00:00"/>
    <x v="8"/>
    <n v="4"/>
  </r>
  <r>
    <n v="171231"/>
    <s v="66.Dengue fever"/>
    <s v="พินนิภา บัวสีคำ"/>
    <m/>
    <s v="หญิง"/>
    <n v="35"/>
    <n v="9"/>
    <s v="รับจ้าง,กรรมกร"/>
    <s v="21"/>
    <x v="3"/>
    <x v="58"/>
    <x v="26"/>
    <x v="2"/>
    <m/>
    <d v="2024-01-13T00:00:00"/>
    <d v="2024-01-16T00:00:00"/>
    <m/>
    <d v="2024-01-06T00:00:00"/>
    <x v="6"/>
    <n v="2"/>
  </r>
  <r>
    <n v="236271"/>
    <s v="66.Dengue fever"/>
    <s v="พรรณกร ผิวพรรณ์"/>
    <m/>
    <s v="ชาย"/>
    <n v="40"/>
    <n v="0"/>
    <s v="ทหาร,ตำรวจ"/>
    <s v="112"/>
    <x v="4"/>
    <x v="98"/>
    <x v="59"/>
    <x v="10"/>
    <m/>
    <d v="2024-02-16T00:00:00"/>
    <d v="2024-02-16T00:00:00"/>
    <m/>
    <d v="2024-01-06T00:00:00"/>
    <x v="1"/>
    <n v="6"/>
  </r>
  <r>
    <n v="485499"/>
    <s v="66.Dengue fever"/>
    <s v="ศิริลักษณ์ หงษ์หนองหว้า"/>
    <m/>
    <s v="หญิง"/>
    <n v="24"/>
    <n v="0"/>
    <s v="รับจ้าง,กรรมกร"/>
    <s v="64"/>
    <x v="5"/>
    <x v="5"/>
    <x v="4"/>
    <x v="4"/>
    <m/>
    <d v="2024-04-04T00:00:00"/>
    <d v="2024-04-09T00:00:00"/>
    <m/>
    <d v="2024-01-06T00:00:00"/>
    <x v="2"/>
    <n v="13"/>
  </r>
  <r>
    <n v="356614"/>
    <s v="66.Dengue fever"/>
    <s v="ชัยณรงค์ พูนดี"/>
    <m/>
    <s v="ชาย"/>
    <n v="52"/>
    <n v="3"/>
    <s v="ข้าราชการ"/>
    <s v="63"/>
    <x v="6"/>
    <x v="29"/>
    <x v="4"/>
    <x v="4"/>
    <m/>
    <d v="2024-03-15T00:00:00"/>
    <d v="2024-03-15T00:00:00"/>
    <m/>
    <d v="2024-01-06T00:00:00"/>
    <x v="9"/>
    <n v="10"/>
  </r>
  <r>
    <n v="529774"/>
    <s v="66.Dengue fever"/>
    <s v="ชยันต์ มะณี"/>
    <m/>
    <s v="ชาย"/>
    <n v="11"/>
    <n v="10"/>
    <s v="นักเรียน"/>
    <s v="68"/>
    <x v="10"/>
    <x v="99"/>
    <x v="40"/>
    <x v="8"/>
    <m/>
    <d v="2024-04-21T00:00:00"/>
    <d v="2024-04-25T00:00:00"/>
    <m/>
    <d v="2024-01-06T00:00:00"/>
    <x v="19"/>
    <n v="16"/>
  </r>
  <r>
    <n v="523145"/>
    <s v="66.Dengue fever"/>
    <s v="ปัญญาภา มงคลแก่นทราย"/>
    <m/>
    <s v="หญิง"/>
    <n v="7"/>
    <n v="10"/>
    <s v="ไม่ทราบอาชีพ/ในปกครอง"/>
    <s v="45"/>
    <x v="8"/>
    <x v="100"/>
    <x v="20"/>
    <x v="2"/>
    <m/>
    <d v="2024-04-18T00:00:00"/>
    <d v="2024-04-21T00:00:00"/>
    <m/>
    <d v="2024-01-06T00:00:00"/>
    <x v="19"/>
    <n v="15"/>
  </r>
  <r>
    <n v="509195"/>
    <s v="66.Dengue fever"/>
    <s v="ทิพวรรณ หนองขุ่นสาร"/>
    <m/>
    <s v="หญิง"/>
    <n v="25"/>
    <n v="0"/>
    <s v="เกษตร"/>
    <s v="187"/>
    <x v="1"/>
    <x v="18"/>
    <x v="12"/>
    <x v="9"/>
    <m/>
    <d v="2024-04-17T00:00:00"/>
    <d v="2024-04-20T00:00:00"/>
    <m/>
    <d v="2024-01-06T00:00:00"/>
    <x v="19"/>
    <n v="15"/>
  </r>
  <r>
    <n v="501800"/>
    <s v="66.Dengue fever"/>
    <s v="ชลดา แสงสว่าง"/>
    <m/>
    <s v="หญิง"/>
    <n v="36"/>
    <n v="8"/>
    <s v="รับจ้าง,กรรมกร"/>
    <s v="121"/>
    <x v="10"/>
    <x v="99"/>
    <x v="40"/>
    <x v="8"/>
    <m/>
    <d v="2024-04-18T00:00:00"/>
    <d v="2024-04-21T00:00:00"/>
    <m/>
    <d v="2024-01-06T00:00:00"/>
    <x v="19"/>
    <n v="15"/>
  </r>
  <r>
    <n v="499025"/>
    <s v="66.Dengue fever"/>
    <s v="เทียนแก้ว ปีไธสง"/>
    <m/>
    <s v="หญิง"/>
    <n v="21"/>
    <n v="5"/>
    <s v="รับจ้าง,กรรมกร"/>
    <s v="95"/>
    <x v="7"/>
    <x v="17"/>
    <x v="11"/>
    <x v="8"/>
    <m/>
    <d v="2024-04-18T00:00:00"/>
    <d v="2024-04-21T00:00:00"/>
    <m/>
    <d v="2024-01-06T00:00:00"/>
    <x v="19"/>
    <n v="15"/>
  </r>
  <r>
    <n v="499017"/>
    <s v="66.Dengue fever"/>
    <s v="ศศินิภาศ์ ชันพรมมา"/>
    <m/>
    <s v="หญิง"/>
    <n v="11"/>
    <n v="1"/>
    <s v="นักเรียน"/>
    <s v="83"/>
    <x v="3"/>
    <x v="62"/>
    <x v="40"/>
    <x v="8"/>
    <m/>
    <d v="2024-04-16T00:00:00"/>
    <d v="2024-04-21T00:00:00"/>
    <m/>
    <d v="2024-01-06T00:00:00"/>
    <x v="19"/>
    <n v="15"/>
  </r>
  <r>
    <n v="493756"/>
    <s v="66.Dengue fever"/>
    <s v="ชานน จันทร์มณี"/>
    <m/>
    <s v="ชาย"/>
    <n v="14"/>
    <n v="7"/>
    <s v="นักเรียน"/>
    <s v="63"/>
    <x v="12"/>
    <x v="26"/>
    <x v="0"/>
    <x v="0"/>
    <m/>
    <d v="2024-04-19T00:00:00"/>
    <d v="2024-04-19T00:00:00"/>
    <m/>
    <d v="2024-01-06T00:00:00"/>
    <x v="0"/>
    <n v="15"/>
  </r>
  <r>
    <n v="490307"/>
    <s v="66.Dengue fever"/>
    <s v="ธีรพล ผักขเชด"/>
    <m/>
    <s v="ชาย"/>
    <n v="12"/>
    <n v="9"/>
    <s v="ไม่ทราบอาชีพ/ในปกครอง"/>
    <s v="87"/>
    <x v="0"/>
    <x v="0"/>
    <x v="0"/>
    <x v="0"/>
    <m/>
    <d v="2024-04-13T00:00:00"/>
    <d v="2024-04-15T00:00:00"/>
    <m/>
    <d v="2024-01-06T00:00:00"/>
    <x v="0"/>
    <n v="15"/>
  </r>
  <r>
    <n v="490076"/>
    <s v="66.Dengue fever"/>
    <s v="เพียงขวัญ ศรีชนะ"/>
    <m/>
    <s v="หญิง"/>
    <n v="10"/>
    <n v="9"/>
    <s v="นักเรียน"/>
    <s v="113"/>
    <x v="13"/>
    <x v="60"/>
    <x v="35"/>
    <x v="9"/>
    <m/>
    <d v="2024-04-18T00:00:00"/>
    <d v="2024-04-18T00:00:00"/>
    <m/>
    <d v="2024-01-06T00:00:00"/>
    <x v="0"/>
    <n v="15"/>
  </r>
  <r>
    <n v="546458"/>
    <s v="66.Dengue fever"/>
    <s v="กมลชนก กะตะโท"/>
    <m/>
    <s v="หญิง"/>
    <n v="9"/>
    <n v="6"/>
    <s v="ไม่ทราบอาชีพ/ในปกครอง"/>
    <s v="147"/>
    <x v="10"/>
    <x v="101"/>
    <x v="60"/>
    <x v="12"/>
    <m/>
    <d v="2024-04-27T00:00:00"/>
    <d v="2024-04-27T00:00:00"/>
    <m/>
    <d v="2024-01-06T00:00:00"/>
    <x v="14"/>
    <n v="17"/>
  </r>
  <r>
    <n v="553695"/>
    <s v="66.Dengue fever"/>
    <s v="ภานุเดช โพโสลี"/>
    <m/>
    <s v="ชาย"/>
    <n v="24"/>
    <n v="8"/>
    <s v="นักเรียน"/>
    <s v="9/1"/>
    <x v="4"/>
    <x v="102"/>
    <x v="52"/>
    <x v="5"/>
    <m/>
    <d v="2024-04-25T00:00:00"/>
    <d v="2024-04-29T00:00:00"/>
    <m/>
    <d v="2024-01-06T00:00:00"/>
    <x v="14"/>
    <n v="16"/>
  </r>
  <r>
    <n v="485423"/>
    <s v="66.Dengue fever"/>
    <s v="หงส์ลดา แพงกัญญา"/>
    <m/>
    <s v="หญิง"/>
    <n v="28"/>
    <n v="8"/>
    <s v="รับจ้าง,กรรมกร"/>
    <s v="119"/>
    <x v="2"/>
    <x v="21"/>
    <x v="14"/>
    <x v="4"/>
    <m/>
    <d v="2024-04-04T00:00:00"/>
    <d v="2024-04-06T00:00:00"/>
    <m/>
    <d v="2024-01-06T00:00:00"/>
    <x v="2"/>
    <n v="13"/>
  </r>
  <r>
    <n v="485338"/>
    <s v="66.Dengue fever"/>
    <s v="ศิลป์สุรสีห์ ปิยะรัตน์"/>
    <m/>
    <s v="ชาย"/>
    <n v="29"/>
    <n v="2"/>
    <s v="อื่นๆ"/>
    <s v="2"/>
    <x v="2"/>
    <x v="21"/>
    <x v="14"/>
    <x v="4"/>
    <m/>
    <d v="2024-04-03T00:00:00"/>
    <d v="2024-04-05T00:00:00"/>
    <m/>
    <d v="2024-01-06T00:00:00"/>
    <x v="7"/>
    <n v="13"/>
  </r>
  <r>
    <n v="485289"/>
    <s v="66.Dengue fever"/>
    <s v="ก้องภพ ใจช่วง"/>
    <m/>
    <s v="ชาย"/>
    <n v="12"/>
    <n v="8"/>
    <s v="ไม่ทราบอาชีพ/ในปกครอง"/>
    <s v="106"/>
    <x v="12"/>
    <x v="103"/>
    <x v="61"/>
    <x v="15"/>
    <m/>
    <d v="2024-04-09T00:00:00"/>
    <d v="2024-04-10T00:00:00"/>
    <m/>
    <d v="2024-01-06T00:00:00"/>
    <x v="2"/>
    <n v="14"/>
  </r>
  <r>
    <n v="485051"/>
    <s v="66.Dengue fever"/>
    <s v="ชลดา บุญชัยมาตย์"/>
    <m/>
    <s v="หญิง"/>
    <n v="58"/>
    <n v="8"/>
    <s v="รับจ้าง,กรรมกร"/>
    <s v="159"/>
    <x v="4"/>
    <x v="104"/>
    <x v="62"/>
    <x v="17"/>
    <m/>
    <d v="2024-04-11T00:00:00"/>
    <d v="2024-04-11T00:00:00"/>
    <m/>
    <d v="2024-01-06T00:00:00"/>
    <x v="2"/>
    <n v="14"/>
  </r>
  <r>
    <n v="473267"/>
    <s v="66.Dengue fever"/>
    <s v="ศิริขวัญ โอชาผล"/>
    <m/>
    <s v="หญิง"/>
    <n v="30"/>
    <n v="8"/>
    <s v="ไม่ทราบอาชีพ/ในปกครอง"/>
    <s v="251"/>
    <x v="18"/>
    <x v="105"/>
    <x v="35"/>
    <x v="9"/>
    <m/>
    <d v="2024-04-16T00:00:00"/>
    <d v="2024-04-16T00:00:00"/>
    <m/>
    <d v="2024-01-06T00:00:00"/>
    <x v="0"/>
    <n v="15"/>
  </r>
  <r>
    <n v="473232"/>
    <s v="66.Dengue fever"/>
    <s v="วริศยา เฟื่องขจร"/>
    <m/>
    <s v="หญิง"/>
    <n v="13"/>
    <n v="7"/>
    <s v="งานบ้าน"/>
    <s v="147"/>
    <x v="3"/>
    <x v="64"/>
    <x v="35"/>
    <x v="9"/>
    <m/>
    <d v="2024-04-12T00:00:00"/>
    <d v="2024-04-12T00:00:00"/>
    <m/>
    <d v="2024-01-06T00:00:00"/>
    <x v="2"/>
    <n v="14"/>
  </r>
  <r>
    <n v="469386"/>
    <s v="66.Dengue fever"/>
    <s v="เมธี แซ่เตีย"/>
    <m/>
    <s v="ชาย"/>
    <n v="14"/>
    <n v="1"/>
    <s v="นักเรียน"/>
    <s v="3"/>
    <x v="10"/>
    <x v="99"/>
    <x v="40"/>
    <x v="8"/>
    <m/>
    <d v="2024-04-13T00:00:00"/>
    <d v="2024-04-15T00:00:00"/>
    <m/>
    <d v="2024-01-06T00:00:00"/>
    <x v="0"/>
    <n v="15"/>
  </r>
  <r>
    <n v="465726"/>
    <s v="66.Dengue fever"/>
    <s v="ศิริกัญญา ทิพอาจ"/>
    <m/>
    <s v="หญิง"/>
    <n v="10"/>
    <n v="5"/>
    <s v="ไม่ทราบอาชีพ/ในปกครอง"/>
    <s v="19"/>
    <x v="10"/>
    <x v="99"/>
    <x v="40"/>
    <x v="8"/>
    <m/>
    <d v="2024-04-08T00:00:00"/>
    <d v="2024-04-12T00:00:00"/>
    <m/>
    <d v="2024-01-06T00:00:00"/>
    <x v="2"/>
    <n v="14"/>
  </r>
  <r>
    <n v="461810"/>
    <s v="66.Dengue fever"/>
    <s v="ปกรณ์ธรรม พลเยี่ยม"/>
    <m/>
    <s v="ชาย"/>
    <n v="11"/>
    <n v="7"/>
    <s v="ไม่ทราบอาชีพ/ในปกครอง"/>
    <s v="57"/>
    <x v="3"/>
    <x v="62"/>
    <x v="40"/>
    <x v="8"/>
    <m/>
    <d v="2024-04-08T00:00:00"/>
    <d v="2024-04-11T00:00:00"/>
    <m/>
    <d v="2024-01-06T00:00:00"/>
    <x v="2"/>
    <n v="14"/>
  </r>
  <r>
    <n v="461652"/>
    <s v="66.Dengue fever"/>
    <s v="ธนศร พลเยี่ยม"/>
    <m/>
    <s v="ชาย"/>
    <n v="11"/>
    <n v="7"/>
    <s v="นักเรียน"/>
    <s v="57"/>
    <x v="3"/>
    <x v="62"/>
    <x v="40"/>
    <x v="8"/>
    <m/>
    <d v="2024-04-05T00:00:00"/>
    <d v="2024-04-10T00:00:00"/>
    <m/>
    <d v="2024-01-06T00:00:00"/>
    <x v="2"/>
    <n v="13"/>
  </r>
  <r>
    <n v="487446"/>
    <s v="66.Dengue fever"/>
    <s v="นวรัตน์ สวัสนะที"/>
    <m/>
    <s v="หญิง"/>
    <n v="14"/>
    <n v="7"/>
    <s v="ไม่ทราบอาชีพ/ในปกครอง"/>
    <s v="189"/>
    <x v="3"/>
    <x v="64"/>
    <x v="35"/>
    <x v="9"/>
    <m/>
    <d v="2024-04-13T00:00:00"/>
    <d v="2024-04-17T00:00:00"/>
    <m/>
    <d v="2024-01-06T00:00:00"/>
    <x v="0"/>
    <n v="15"/>
  </r>
  <r>
    <n v="573141"/>
    <s v="66.Dengue fever"/>
    <s v="ธีรภัทร์ เพชรคีรีสกุล"/>
    <m/>
    <s v="ชาย"/>
    <n v="14"/>
    <n v="8"/>
    <s v="นักเรียน"/>
    <s v="8"/>
    <x v="3"/>
    <x v="62"/>
    <x v="40"/>
    <x v="8"/>
    <m/>
    <d v="2024-04-27T00:00:00"/>
    <d v="2024-05-01T00:00:00"/>
    <m/>
    <d v="2024-01-06T00:00:00"/>
    <x v="14"/>
    <n v="17"/>
  </r>
  <r>
    <n v="652835"/>
    <s v="66.Dengue fever"/>
    <s v="กนกพิชญ์ เนตรวงษ์"/>
    <m/>
    <s v="หญิง"/>
    <n v="9"/>
    <n v="9"/>
    <s v="ไม่ทราบอาชีพ/ในปกครอง"/>
    <s v="139"/>
    <x v="12"/>
    <x v="90"/>
    <x v="42"/>
    <x v="15"/>
    <m/>
    <d v="2024-05-14T00:00:00"/>
    <d v="2024-05-14T00:00:00"/>
    <m/>
    <d v="2024-01-06T00:00:00"/>
    <x v="15"/>
    <n v="19"/>
  </r>
  <r>
    <n v="651611"/>
    <s v="66.Dengue fever"/>
    <s v="กิตติโชค ชุมณี"/>
    <m/>
    <s v="ชาย"/>
    <n v="13"/>
    <n v="2"/>
    <s v="นักเรียน"/>
    <s v="3"/>
    <x v="12"/>
    <x v="106"/>
    <x v="12"/>
    <x v="9"/>
    <m/>
    <d v="2024-05-09T00:00:00"/>
    <d v="2024-05-13T00:00:00"/>
    <m/>
    <d v="2024-01-06T00:00:00"/>
    <x v="15"/>
    <n v="18"/>
  </r>
  <r>
    <n v="650801"/>
    <s v="66.Dengue fever"/>
    <s v="ภูริทัต แก้วเรือง"/>
    <m/>
    <s v="ชาย"/>
    <n v="6"/>
    <n v="3"/>
    <s v="ไม่ทราบอาชีพ/ในปกครอง"/>
    <s v="73/1"/>
    <x v="8"/>
    <x v="100"/>
    <x v="20"/>
    <x v="2"/>
    <m/>
    <d v="2024-05-10T00:00:00"/>
    <d v="2024-05-13T00:00:00"/>
    <m/>
    <d v="2024-01-06T00:00:00"/>
    <x v="15"/>
    <n v="18"/>
  </r>
  <r>
    <n v="643240"/>
    <s v="66.Dengue fever"/>
    <s v="อำนวย สุวรรณวงค์"/>
    <m/>
    <s v="ชาย"/>
    <n v="52"/>
    <n v="4"/>
    <s v="ไม่ทราบอาชีพ/ในปกครอง"/>
    <s v="23"/>
    <x v="1"/>
    <x v="107"/>
    <x v="63"/>
    <x v="4"/>
    <m/>
    <d v="2024-05-05T00:00:00"/>
    <d v="2024-05-12T00:00:00"/>
    <m/>
    <d v="2024-01-06T00:00:00"/>
    <x v="15"/>
    <n v="18"/>
  </r>
  <r>
    <n v="639283"/>
    <s v="66.Dengue fever"/>
    <s v="นิธิกร อ่อนพุทธา"/>
    <m/>
    <s v="ชาย"/>
    <n v="8"/>
    <n v="2"/>
    <s v="นักเรียน"/>
    <s v="158"/>
    <x v="18"/>
    <x v="105"/>
    <x v="35"/>
    <x v="9"/>
    <m/>
    <d v="2024-05-11T00:00:00"/>
    <d v="2024-05-11T00:00:00"/>
    <m/>
    <d v="2024-01-06T00:00:00"/>
    <x v="15"/>
    <n v="19"/>
  </r>
  <r>
    <n v="630163"/>
    <s v="66.Dengue fever"/>
    <s v="ทักษ์ดนัย สหัสนา"/>
    <m/>
    <s v="ชาย"/>
    <n v="16"/>
    <n v="10"/>
    <s v="นักเรียน"/>
    <s v="115"/>
    <x v="12"/>
    <x v="103"/>
    <x v="61"/>
    <x v="15"/>
    <m/>
    <d v="2024-05-10T00:00:00"/>
    <d v="2024-05-10T00:00:00"/>
    <m/>
    <d v="2024-01-06T00:00:00"/>
    <x v="16"/>
    <n v="18"/>
  </r>
  <r>
    <n v="615893"/>
    <s v="66.Dengue fever"/>
    <s v="สุรวุฒิ โคตุเคน"/>
    <m/>
    <s v="ชาย"/>
    <n v="20"/>
    <n v="9"/>
    <s v="นักเรียน"/>
    <s v="111"/>
    <x v="10"/>
    <x v="99"/>
    <x v="40"/>
    <x v="8"/>
    <m/>
    <d v="2024-05-02T00:00:00"/>
    <d v="2024-05-05T00:00:00"/>
    <m/>
    <d v="2024-01-06T00:00:00"/>
    <x v="16"/>
    <n v="17"/>
  </r>
  <r>
    <n v="615214"/>
    <s v="66.Dengue fever"/>
    <s v="ฐิติคุณ สุนทรโชติ"/>
    <m/>
    <s v="ชาย"/>
    <n v="13"/>
    <n v="9"/>
    <s v="ไม่ทราบอาชีพ/ในปกครอง"/>
    <s v="9"/>
    <x v="10"/>
    <x v="108"/>
    <x v="20"/>
    <x v="2"/>
    <m/>
    <d v="2024-04-26T00:00:00"/>
    <d v="2024-05-01T00:00:00"/>
    <m/>
    <d v="2024-01-06T00:00:00"/>
    <x v="14"/>
    <n v="16"/>
  </r>
  <r>
    <n v="605303"/>
    <s v="66.Dengue fever"/>
    <s v="ธีรดา เพชรคีรีสกุล"/>
    <m/>
    <s v="หญิง"/>
    <n v="10"/>
    <n v="2"/>
    <s v="นักเรียน"/>
    <s v="8"/>
    <x v="3"/>
    <x v="62"/>
    <x v="40"/>
    <x v="8"/>
    <m/>
    <d v="2024-05-04T00:00:00"/>
    <d v="2024-05-07T00:00:00"/>
    <m/>
    <d v="2024-01-06T00:00:00"/>
    <x v="16"/>
    <n v="18"/>
  </r>
  <r>
    <n v="596031"/>
    <s v="66.Dengue fever"/>
    <s v="นฤเบศร์ หงษ์ลอยลม"/>
    <m/>
    <s v="ชาย"/>
    <n v="19"/>
    <n v="11"/>
    <s v="ไม่ทราบอาชีพ/ในปกครอง"/>
    <s v="59"/>
    <x v="16"/>
    <x v="109"/>
    <x v="64"/>
    <x v="14"/>
    <m/>
    <d v="2024-05-01T00:00:00"/>
    <d v="2024-05-01T00:00:00"/>
    <m/>
    <d v="2024-01-06T00:00:00"/>
    <x v="14"/>
    <n v="17"/>
  </r>
  <r>
    <n v="542804"/>
    <s v="66.Dengue fever"/>
    <s v="ภาวิณี ชอบบุญ"/>
    <m/>
    <s v="หญิง"/>
    <n v="16"/>
    <n v="9"/>
    <s v="นักเรียน"/>
    <s v="33"/>
    <x v="7"/>
    <x v="51"/>
    <x v="33"/>
    <x v="9"/>
    <m/>
    <d v="2024-04-21T00:00:00"/>
    <d v="2024-04-26T00:00:00"/>
    <m/>
    <d v="2024-01-06T00:00:00"/>
    <x v="19"/>
    <n v="16"/>
  </r>
  <r>
    <n v="584677"/>
    <s v="66.Dengue fever"/>
    <s v="นฤบดินทร์   บุตรสาสินธุ์"/>
    <m/>
    <s v="ชาย"/>
    <n v="6"/>
    <n v="4"/>
    <s v="ไม่ทราบอาชีพ/ในปกครอง"/>
    <s v="64"/>
    <x v="4"/>
    <x v="110"/>
    <x v="53"/>
    <x v="17"/>
    <m/>
    <d v="2024-04-27T00:00:00"/>
    <d v="2024-04-27T00:00:00"/>
    <m/>
    <d v="2024-01-06T00:00:00"/>
    <x v="14"/>
    <n v="17"/>
  </r>
  <r>
    <n v="454724"/>
    <s v="66.Dengue fever"/>
    <s v="GEZINUS WILLEM ALBERT KLEIN VELDINK"/>
    <m/>
    <s v="ชาย"/>
    <n v="58"/>
    <n v="2"/>
    <s v="ไม่ทราบอาชีพ/ในปกครอง"/>
    <s v="40"/>
    <x v="4"/>
    <x v="12"/>
    <x v="1"/>
    <x v="1"/>
    <m/>
    <d v="2024-03-30T00:00:00"/>
    <d v="2024-04-01T00:00:00"/>
    <m/>
    <d v="2024-01-06T00:00:00"/>
    <x v="7"/>
    <n v="13"/>
  </r>
  <r>
    <n v="571528"/>
    <s v="66.Dengue fever"/>
    <s v="ชลธิชา ใจตรง"/>
    <m/>
    <s v="หญิง"/>
    <n v="13"/>
    <n v="4"/>
    <s v="ไม่ทราบอาชีพ/ในปกครอง"/>
    <s v="376"/>
    <x v="2"/>
    <x v="7"/>
    <x v="4"/>
    <x v="4"/>
    <m/>
    <d v="2024-04-17T00:00:00"/>
    <d v="2024-04-17T00:00:00"/>
    <m/>
    <d v="2024-01-06T00:00:00"/>
    <x v="0"/>
    <n v="15"/>
  </r>
  <r>
    <n v="571482"/>
    <s v="66.Dengue fever"/>
    <s v="สราวุฒ อบอุ่น"/>
    <m/>
    <s v="ชาย"/>
    <n v="14"/>
    <n v="10"/>
    <s v="ไม่ทราบอาชีพ/ในปกครอง"/>
    <s v="28"/>
    <x v="5"/>
    <x v="5"/>
    <x v="4"/>
    <x v="4"/>
    <m/>
    <d v="2024-04-17T00:00:00"/>
    <d v="2024-04-17T00:00:00"/>
    <m/>
    <d v="2024-01-06T00:00:00"/>
    <x v="0"/>
    <n v="15"/>
  </r>
  <r>
    <n v="571373"/>
    <s v="66.Dengue fever"/>
    <s v="ณัฎฐา สุขแสวง"/>
    <m/>
    <s v="หญิง"/>
    <n v="14"/>
    <n v="8"/>
    <s v="ไม่ทราบอาชีพ/ในปกครอง"/>
    <s v="77"/>
    <x v="5"/>
    <x v="5"/>
    <x v="4"/>
    <x v="4"/>
    <m/>
    <d v="2024-04-19T00:00:00"/>
    <d v="2024-04-22T00:00:00"/>
    <m/>
    <d v="2024-01-06T00:00:00"/>
    <x v="19"/>
    <n v="15"/>
  </r>
  <r>
    <n v="571357"/>
    <s v="66.Dengue fever"/>
    <s v="หนึ่งฤทัย สินเนือง"/>
    <m/>
    <s v="หญิง"/>
    <n v="31"/>
    <n v="4"/>
    <s v="อื่นๆ"/>
    <s v="4"/>
    <x v="2"/>
    <x v="21"/>
    <x v="14"/>
    <x v="4"/>
    <m/>
    <d v="2024-04-19T00:00:00"/>
    <d v="2024-04-22T00:00:00"/>
    <m/>
    <d v="2024-01-06T00:00:00"/>
    <x v="19"/>
    <n v="15"/>
  </r>
  <r>
    <n v="571318"/>
    <s v="66.Dengue fever"/>
    <s v="วิชุดา แก้วสมบัติ"/>
    <m/>
    <s v="หญิง"/>
    <n v="18"/>
    <n v="1"/>
    <s v="ไม่ทราบอาชีพ/ในปกครอง"/>
    <s v="120"/>
    <x v="17"/>
    <x v="111"/>
    <x v="65"/>
    <x v="4"/>
    <m/>
    <d v="2024-04-22T00:00:00"/>
    <d v="2024-04-25T00:00:00"/>
    <m/>
    <d v="2024-01-06T00:00:00"/>
    <x v="19"/>
    <n v="16"/>
  </r>
  <r>
    <n v="571301"/>
    <s v="66.Dengue fever"/>
    <s v="ระดม สุขแสวง"/>
    <m/>
    <s v="ชาย"/>
    <n v="50"/>
    <n v="2"/>
    <s v="อื่นๆ"/>
    <s v="77"/>
    <x v="5"/>
    <x v="5"/>
    <x v="4"/>
    <x v="4"/>
    <m/>
    <d v="2024-04-21T00:00:00"/>
    <d v="2024-04-24T00:00:00"/>
    <m/>
    <d v="2024-01-06T00:00:00"/>
    <x v="19"/>
    <n v="16"/>
  </r>
  <r>
    <n v="571266"/>
    <s v="66.Dengue fever"/>
    <s v="ศราวิน สุขแสวง"/>
    <m/>
    <s v="ชาย"/>
    <n v="11"/>
    <n v="10"/>
    <s v="ไม่ทราบอาชีพ/ในปกครอง"/>
    <s v="77"/>
    <x v="5"/>
    <x v="5"/>
    <x v="4"/>
    <x v="4"/>
    <m/>
    <d v="2024-04-17T00:00:00"/>
    <d v="2024-04-22T00:00:00"/>
    <m/>
    <d v="2024-01-06T00:00:00"/>
    <x v="19"/>
    <n v="15"/>
  </r>
  <r>
    <n v="571244"/>
    <s v="66.Dengue fever"/>
    <s v="จิรภัทร ศรศาสตร์"/>
    <m/>
    <s v="ชาย"/>
    <n v="10"/>
    <n v="11"/>
    <s v="ไม่ทราบอาชีพ/ในปกครอง"/>
    <s v="225"/>
    <x v="2"/>
    <x v="7"/>
    <x v="4"/>
    <x v="4"/>
    <m/>
    <d v="2024-04-13T00:00:00"/>
    <d v="2024-04-18T00:00:00"/>
    <m/>
    <d v="2024-01-06T00:00:00"/>
    <x v="0"/>
    <n v="15"/>
  </r>
  <r>
    <n v="562357"/>
    <s v="66.Dengue fever"/>
    <s v="อติวิชญ์ ประมวลรัมย์"/>
    <m/>
    <s v="ชาย"/>
    <n v="11"/>
    <n v="3"/>
    <s v="ไม่ทราบอาชีพ/ในปกครอง"/>
    <s v="89"/>
    <x v="1"/>
    <x v="1"/>
    <x v="1"/>
    <x v="1"/>
    <m/>
    <d v="2024-04-21T00:00:00"/>
    <d v="2024-04-24T00:00:00"/>
    <m/>
    <d v="2024-01-06T00:00:00"/>
    <x v="19"/>
    <n v="16"/>
  </r>
  <r>
    <n v="561537"/>
    <s v="66.Dengue fever"/>
    <s v="ชิษณุพงศ์ ภูมิภาค"/>
    <m/>
    <s v="ชาย"/>
    <n v="10"/>
    <n v="7"/>
    <s v="นักเรียน"/>
    <s v="3"/>
    <x v="3"/>
    <x v="62"/>
    <x v="40"/>
    <x v="8"/>
    <m/>
    <d v="2024-04-26T00:00:00"/>
    <d v="2024-04-29T00:00:00"/>
    <m/>
    <d v="2024-01-06T00:00:00"/>
    <x v="14"/>
    <n v="16"/>
  </r>
  <r>
    <n v="594340"/>
    <s v="66.Dengue fever"/>
    <s v="ณริศรา สมสา"/>
    <m/>
    <s v="หญิง"/>
    <n v="21"/>
    <n v="1"/>
    <s v="นักเรียน"/>
    <s v="102"/>
    <x v="3"/>
    <x v="62"/>
    <x v="40"/>
    <x v="8"/>
    <m/>
    <d v="2024-05-01T00:00:00"/>
    <d v="2024-05-05T00:00:00"/>
    <m/>
    <d v="2024-01-06T00:00:00"/>
    <x v="16"/>
    <n v="17"/>
  </r>
  <r>
    <n v="350849"/>
    <s v="66.Dengue fever"/>
    <s v="มนัสนันท์ ชนิดพจน์"/>
    <m/>
    <s v="หญิง"/>
    <n v="27"/>
    <n v="9"/>
    <s v="ไม่ทราบอาชีพ/ในปกครอง"/>
    <s v="76"/>
    <x v="1"/>
    <x v="112"/>
    <x v="66"/>
    <x v="18"/>
    <m/>
    <d v="2024-03-09T00:00:00"/>
    <d v="2024-03-12T00:00:00"/>
    <m/>
    <d v="2024-01-06T00:00:00"/>
    <x v="9"/>
    <n v="10"/>
  </r>
  <r>
    <n v="379061"/>
    <s v="66.Dengue fever"/>
    <s v="ธนภูมิ ไทยกล้า"/>
    <m/>
    <s v="ชาย"/>
    <n v="2"/>
    <n v="6"/>
    <s v="ไม่ทราบอาชีพ/ในปกครอง"/>
    <s v="179"/>
    <x v="4"/>
    <x v="113"/>
    <x v="67"/>
    <x v="17"/>
    <m/>
    <d v="2024-03-10T00:00:00"/>
    <d v="2024-03-10T00:00:00"/>
    <m/>
    <d v="2024-01-06T00:00:00"/>
    <x v="9"/>
    <n v="10"/>
  </r>
  <r>
    <n v="378362"/>
    <s v="66.Dengue fever"/>
    <s v="คำจันทร์ จรบุรมย์"/>
    <m/>
    <s v="ชาย"/>
    <n v="108"/>
    <n v="2"/>
    <s v="ไม่ทราบอาชีพ/ในปกครอง"/>
    <s v="117"/>
    <x v="0"/>
    <x v="114"/>
    <x v="68"/>
    <x v="17"/>
    <m/>
    <d v="2024-03-17T00:00:00"/>
    <d v="2024-03-17T00:00:00"/>
    <m/>
    <d v="2024-01-06T00:00:00"/>
    <x v="3"/>
    <n v="11"/>
  </r>
  <r>
    <n v="373719"/>
    <s v="66.Dengue fever"/>
    <s v="ปุญญพัฒน์ สิงห์บรรณดิษฐ"/>
    <m/>
    <s v="ชาย"/>
    <n v="4"/>
    <n v="3"/>
    <s v="ไม่ทราบอาชีพ/ในปกครอง"/>
    <s v="92"/>
    <x v="9"/>
    <x v="115"/>
    <x v="63"/>
    <x v="4"/>
    <m/>
    <d v="2024-03-01T00:00:00"/>
    <d v="2024-03-03T00:00:00"/>
    <m/>
    <d v="2024-01-06T00:00:00"/>
    <x v="12"/>
    <n v="8"/>
  </r>
  <r>
    <n v="373709"/>
    <s v="66.Dengue fever"/>
    <s v="เกษร พลอาษา"/>
    <m/>
    <s v="หญิง"/>
    <n v="73"/>
    <n v="2"/>
    <s v="รับจ้าง,กรรมกร"/>
    <s v="122"/>
    <x v="11"/>
    <x v="116"/>
    <x v="55"/>
    <x v="4"/>
    <m/>
    <d v="2024-02-20T00:00:00"/>
    <d v="2024-02-25T00:00:00"/>
    <m/>
    <d v="2024-01-06T00:00:00"/>
    <x v="11"/>
    <n v="7"/>
  </r>
  <r>
    <n v="373686"/>
    <s v="66.Dengue fever"/>
    <s v="จิตติพัฒน์ พูนดี"/>
    <m/>
    <s v="ชาย"/>
    <n v="16"/>
    <n v="5"/>
    <s v="ไม่ทราบอาชีพ/ในปกครอง"/>
    <s v="63"/>
    <x v="6"/>
    <x v="29"/>
    <x v="4"/>
    <x v="4"/>
    <m/>
    <d v="2024-03-13T00:00:00"/>
    <d v="2024-03-18T00:00:00"/>
    <m/>
    <d v="2024-01-06T00:00:00"/>
    <x v="3"/>
    <n v="10"/>
  </r>
  <r>
    <n v="373634"/>
    <s v="66.Dengue fever"/>
    <s v="อัยรดา อูปแก้ว"/>
    <m/>
    <s v="หญิง"/>
    <n v="15"/>
    <n v="1"/>
    <s v="ไม่ทราบอาชีพ/ในปกครอง"/>
    <s v="200"/>
    <x v="5"/>
    <x v="5"/>
    <x v="4"/>
    <x v="4"/>
    <m/>
    <d v="2024-03-06T00:00:00"/>
    <d v="2024-03-10T00:00:00"/>
    <m/>
    <d v="2024-01-06T00:00:00"/>
    <x v="9"/>
    <n v="9"/>
  </r>
  <r>
    <n v="369572"/>
    <s v="66.Dengue fever"/>
    <s v="พิมพ์ชนก จำปาไชย"/>
    <m/>
    <s v="หญิง"/>
    <n v="18"/>
    <n v="4"/>
    <s v="ไม่ทราบอาชีพ/ในปกครอง"/>
    <s v="125"/>
    <x v="1"/>
    <x v="30"/>
    <x v="4"/>
    <x v="4"/>
    <m/>
    <d v="2024-03-14T00:00:00"/>
    <d v="2024-03-18T00:00:00"/>
    <m/>
    <d v="2024-01-06T00:00:00"/>
    <x v="3"/>
    <n v="10"/>
  </r>
  <r>
    <n v="663809"/>
    <s v="66.Dengue fever"/>
    <s v="วรันธร คำบุดดี"/>
    <m/>
    <s v="หญิง"/>
    <n v="2"/>
    <n v="11"/>
    <s v="ไม่ทราบอาชีพ/ในปกครอง"/>
    <s v="75"/>
    <x v="17"/>
    <x v="117"/>
    <x v="69"/>
    <x v="19"/>
    <m/>
    <d v="2024-05-10T00:00:00"/>
    <d v="2024-05-14T00:00:00"/>
    <m/>
    <d v="2024-01-06T00:00:00"/>
    <x v="15"/>
    <n v="18"/>
  </r>
  <r>
    <n v="360267"/>
    <s v="66.Dengue fever"/>
    <s v="เกียรติชัย ศรีแสง"/>
    <m/>
    <s v="ชาย"/>
    <n v="11"/>
    <n v="9"/>
    <s v="นักเรียน"/>
    <s v="215"/>
    <x v="17"/>
    <x v="118"/>
    <x v="45"/>
    <x v="5"/>
    <m/>
    <d v="2024-03-13T00:00:00"/>
    <d v="2024-03-16T00:00:00"/>
    <m/>
    <d v="2024-01-06T00:00:00"/>
    <x v="3"/>
    <n v="10"/>
  </r>
  <r>
    <n v="16991"/>
    <s v="66.Dengue fever"/>
    <s v="กัลย์สุดา โพธิ์ขาว"/>
    <m/>
    <s v="หญิง"/>
    <n v="23"/>
    <n v="8"/>
    <s v="รับจ้าง,กรรมกร"/>
    <s v="11"/>
    <x v="13"/>
    <x v="119"/>
    <x v="12"/>
    <x v="9"/>
    <m/>
    <d v="2024-01-04T00:00:00"/>
    <d v="2024-01-06T00:00:00"/>
    <m/>
    <d v="2024-01-06T00:00:00"/>
    <x v="17"/>
    <n v="0"/>
  </r>
  <r>
    <n v="460701"/>
    <s v="66.Dengue fever"/>
    <s v="ประดิษ วะลัยใจ"/>
    <m/>
    <s v="ชาย"/>
    <n v="46"/>
    <n v="2"/>
    <s v="ไม่ทราบอาชีพ/ในปกครอง"/>
    <s v="16"/>
    <x v="1"/>
    <x v="18"/>
    <x v="12"/>
    <x v="9"/>
    <m/>
    <d v="2024-04-05T00:00:00"/>
    <d v="2024-04-10T00:00:00"/>
    <m/>
    <d v="2024-01-06T00:00:00"/>
    <x v="2"/>
    <n v="13"/>
  </r>
  <r>
    <n v="352762"/>
    <s v="66.Dengue fever"/>
    <s v="ปัณณภัทร ปัญโยชัย"/>
    <m/>
    <s v="ชาย"/>
    <n v="6"/>
    <n v="10"/>
    <s v="ไม่ทราบอาชีพ/ในปกครอง"/>
    <s v="79"/>
    <x v="12"/>
    <x v="120"/>
    <x v="70"/>
    <x v="17"/>
    <m/>
    <d v="2024-03-10T00:00:00"/>
    <d v="2024-03-10T00:00:00"/>
    <m/>
    <d v="2024-01-06T00:00:00"/>
    <x v="9"/>
    <n v="10"/>
  </r>
  <r>
    <n v="385505"/>
    <s v="66.Dengue fever"/>
    <s v="ภิญญาพัชร์ ไชยคิรินทร์"/>
    <m/>
    <s v="หญิง"/>
    <n v="29"/>
    <n v="7"/>
    <s v="ข้าราชการ"/>
    <s v="32/1"/>
    <x v="17"/>
    <x v="41"/>
    <x v="71"/>
    <x v="16"/>
    <m/>
    <d v="2024-03-16T00:00:00"/>
    <d v="2024-03-16T00:00:00"/>
    <m/>
    <d v="2024-01-06T00:00:00"/>
    <x v="3"/>
    <n v="11"/>
  </r>
  <r>
    <n v="348201"/>
    <s v="66.Dengue fever"/>
    <s v="สุชัญญา อูปแก้ว"/>
    <m/>
    <s v="หญิง"/>
    <n v="8"/>
    <n v="9"/>
    <s v="ไม่ทราบอาชีพ/ในปกครอง"/>
    <s v="200"/>
    <x v="5"/>
    <x v="5"/>
    <x v="4"/>
    <x v="4"/>
    <m/>
    <d v="2024-03-09T00:00:00"/>
    <d v="2024-03-10T00:00:00"/>
    <m/>
    <d v="2024-01-06T00:00:00"/>
    <x v="9"/>
    <n v="10"/>
  </r>
  <r>
    <n v="346769"/>
    <s v="66.Dengue fever"/>
    <s v="ชัยยะ ไชยโย"/>
    <m/>
    <s v="ชาย"/>
    <n v="15"/>
    <n v="2"/>
    <s v="ไม่ทราบอาชีพ/ในปกครอง"/>
    <s v="47"/>
    <x v="10"/>
    <x v="11"/>
    <x v="8"/>
    <x v="3"/>
    <m/>
    <d v="2024-02-23T00:00:00"/>
    <d v="2024-02-28T00:00:00"/>
    <m/>
    <d v="2024-01-06T00:00:00"/>
    <x v="11"/>
    <n v="7"/>
  </r>
  <r>
    <n v="346746"/>
    <s v="66.Dengue fever"/>
    <s v="ทัศนีย์ บุญธรรม"/>
    <m/>
    <s v="หญิง"/>
    <n v="57"/>
    <n v="8"/>
    <s v="ไม่ทราบอาชีพ/ในปกครอง"/>
    <s v="7"/>
    <x v="7"/>
    <x v="121"/>
    <x v="63"/>
    <x v="4"/>
    <m/>
    <d v="2024-01-03T00:00:00"/>
    <d v="2024-01-08T00:00:00"/>
    <m/>
    <d v="2024-01-06T00:00:00"/>
    <x v="17"/>
    <n v="0"/>
  </r>
  <r>
    <n v="343123"/>
    <s v="66.Dengue fever"/>
    <s v="จิรัฎติกานต์ โคตรเพชร"/>
    <m/>
    <s v="หญิง"/>
    <n v="24"/>
    <n v="5"/>
    <s v="เกษตร"/>
    <s v="69"/>
    <x v="12"/>
    <x v="15"/>
    <x v="10"/>
    <x v="7"/>
    <m/>
    <d v="2024-03-09T00:00:00"/>
    <d v="2024-03-09T00:00:00"/>
    <m/>
    <d v="2024-01-06T00:00:00"/>
    <x v="9"/>
    <n v="10"/>
  </r>
  <r>
    <n v="342857"/>
    <s v="66.Dengue fever"/>
    <s v="นิติกร เต็มฟู"/>
    <m/>
    <s v="ชาย"/>
    <n v="9"/>
    <n v="5"/>
    <s v="ไม่ทราบอาชีพ/ในปกครอง"/>
    <s v="9809"/>
    <x v="2"/>
    <x v="122"/>
    <x v="32"/>
    <x v="12"/>
    <m/>
    <d v="2024-02-29T00:00:00"/>
    <d v="2024-02-29T00:00:00"/>
    <m/>
    <d v="2024-01-06T00:00:00"/>
    <x v="11"/>
    <n v="8"/>
  </r>
  <r>
    <n v="335873"/>
    <s v="66.Dengue fever"/>
    <s v="เสาวลักษณ์ คุ้นเคย"/>
    <m/>
    <s v="หญิง"/>
    <n v="16"/>
    <n v="2"/>
    <s v="นักเรียน"/>
    <s v="59"/>
    <x v="3"/>
    <x v="36"/>
    <x v="21"/>
    <x v="9"/>
    <m/>
    <d v="2024-03-04T00:00:00"/>
    <d v="2024-03-08T00:00:00"/>
    <m/>
    <d v="2024-01-06T00:00:00"/>
    <x v="12"/>
    <n v="9"/>
  </r>
  <r>
    <n v="331719"/>
    <s v="66.Dengue fever"/>
    <s v="ปริวัฒน์ วงศ์เมืองแด"/>
    <m/>
    <s v="ชาย"/>
    <n v="27"/>
    <n v="10"/>
    <s v="ข้าราชการ"/>
    <s v="138"/>
    <x v="0"/>
    <x v="0"/>
    <x v="0"/>
    <x v="0"/>
    <m/>
    <d v="2024-03-08T00:00:00"/>
    <d v="2024-03-08T00:00:00"/>
    <m/>
    <d v="2024-01-06T00:00:00"/>
    <x v="12"/>
    <n v="9"/>
  </r>
  <r>
    <n v="327468"/>
    <s v="66.Dengue fever"/>
    <s v="ธนา โปร่งพรมมา"/>
    <m/>
    <s v="ชาย"/>
    <n v="10"/>
    <n v="7"/>
    <s v="ไม่ทราบอาชีพ/ในปกครอง"/>
    <s v="8"/>
    <x v="2"/>
    <x v="123"/>
    <x v="21"/>
    <x v="9"/>
    <m/>
    <d v="2024-02-14T00:00:00"/>
    <d v="2024-02-19T00:00:00"/>
    <m/>
    <d v="2024-01-06T00:00:00"/>
    <x v="4"/>
    <n v="6"/>
  </r>
  <r>
    <n v="327451"/>
    <s v="66.Dengue fever"/>
    <s v="พุฒิเมธ เฉิดเจือ"/>
    <m/>
    <s v="ชาย"/>
    <n v="8"/>
    <n v="3"/>
    <s v="ไม่ทราบอาชีพ/ในปกครอง"/>
    <s v="47"/>
    <x v="3"/>
    <x v="36"/>
    <x v="21"/>
    <x v="9"/>
    <m/>
    <d v="2024-03-01T00:00:00"/>
    <d v="2024-03-08T00:00:00"/>
    <m/>
    <d v="2024-01-06T00:00:00"/>
    <x v="12"/>
    <n v="8"/>
  </r>
  <r>
    <n v="327431"/>
    <s v="66.Dengue fever"/>
    <s v="พรไพลิน เจริญพันธ์"/>
    <m/>
    <s v="หญิง"/>
    <n v="17"/>
    <n v="5"/>
    <s v="ไม่ทราบอาชีพ/ในปกครอง"/>
    <s v="107"/>
    <x v="2"/>
    <x v="123"/>
    <x v="21"/>
    <x v="9"/>
    <m/>
    <d v="2024-03-04T00:00:00"/>
    <d v="2024-03-07T00:00:00"/>
    <m/>
    <d v="2024-01-06T00:00:00"/>
    <x v="12"/>
    <n v="9"/>
  </r>
  <r>
    <n v="354503"/>
    <s v="66.Dengue fever"/>
    <s v="สุริยา ตรีเมฆ"/>
    <m/>
    <s v="ชาย"/>
    <n v="13"/>
    <n v="11"/>
    <s v="ไม่ทราบอาชีพ/ในปกครอง"/>
    <s v="7"/>
    <x v="13"/>
    <x v="124"/>
    <x v="43"/>
    <x v="8"/>
    <m/>
    <d v="2024-03-10T00:00:00"/>
    <d v="2024-03-15T00:00:00"/>
    <m/>
    <d v="2024-01-06T00:00:00"/>
    <x v="9"/>
    <n v="10"/>
  </r>
  <r>
    <n v="410854"/>
    <s v="66.Dengue fever"/>
    <s v="พัฒนศักดิ์ น้ำคำ"/>
    <m/>
    <s v="ชาย"/>
    <n v="5"/>
    <n v="10"/>
    <s v="ไม่ทราบอาชีพ/ในปกครอง"/>
    <s v="113"/>
    <x v="13"/>
    <x v="60"/>
    <x v="35"/>
    <x v="9"/>
    <m/>
    <d v="2024-03-24T00:00:00"/>
    <d v="2024-03-28T00:00:00"/>
    <m/>
    <d v="2024-01-06T00:00:00"/>
    <x v="10"/>
    <n v="12"/>
  </r>
  <r>
    <n v="317713"/>
    <s v="66.Dengue fever"/>
    <s v="อนุชิต โชคบัณฑิต"/>
    <m/>
    <s v="ชาย"/>
    <n v="29"/>
    <n v="5"/>
    <s v="ไม่ทราบอาชีพ/ในปกครอง"/>
    <s v="48"/>
    <x v="12"/>
    <x v="125"/>
    <x v="72"/>
    <x v="11"/>
    <m/>
    <d v="2024-03-01T00:00:00"/>
    <d v="2024-03-05T00:00:00"/>
    <m/>
    <d v="2024-01-06T00:00:00"/>
    <x v="12"/>
    <n v="8"/>
  </r>
  <r>
    <n v="451515"/>
    <s v="66.Dengue fever"/>
    <s v="อาทิชา อนันตภูมิ"/>
    <m/>
    <s v="หญิง"/>
    <n v="29"/>
    <n v="8"/>
    <s v="รับจ้าง,กรรมกร"/>
    <s v="67"/>
    <x v="3"/>
    <x v="62"/>
    <x v="40"/>
    <x v="8"/>
    <m/>
    <d v="2024-04-07T00:00:00"/>
    <d v="2024-04-09T00:00:00"/>
    <m/>
    <d v="2024-01-06T00:00:00"/>
    <x v="2"/>
    <n v="14"/>
  </r>
  <r>
    <n v="444776"/>
    <s v="66.Dengue fever"/>
    <s v="กมลทิพย์ แสงจันดา"/>
    <m/>
    <s v="หญิง"/>
    <n v="18"/>
    <n v="1"/>
    <s v="นักเรียน"/>
    <s v="96"/>
    <x v="3"/>
    <x v="62"/>
    <x v="40"/>
    <x v="8"/>
    <m/>
    <d v="2024-04-06T00:00:00"/>
    <d v="2024-04-07T00:00:00"/>
    <m/>
    <d v="2024-01-06T00:00:00"/>
    <x v="2"/>
    <n v="14"/>
  </r>
  <r>
    <n v="444772"/>
    <s v="66.Dengue fever"/>
    <s v="ชานนท์ ทิพศาลา"/>
    <m/>
    <s v="ชาย"/>
    <n v="17"/>
    <n v="8"/>
    <s v="รับจ้าง,กรรมกร"/>
    <s v="68"/>
    <x v="10"/>
    <x v="99"/>
    <x v="40"/>
    <x v="8"/>
    <m/>
    <d v="2024-03-31T00:00:00"/>
    <d v="2024-04-07T00:00:00"/>
    <m/>
    <d v="2024-01-06T00:00:00"/>
    <x v="2"/>
    <n v="13"/>
  </r>
  <r>
    <n v="441246"/>
    <s v="66.Dengue fever"/>
    <s v="อภิชญานันท์ พรจิรวัฒน์"/>
    <m/>
    <s v="หญิง"/>
    <n v="14"/>
    <n v="5"/>
    <s v="นักเรียน"/>
    <s v="9"/>
    <x v="7"/>
    <x v="126"/>
    <x v="40"/>
    <x v="8"/>
    <m/>
    <d v="2024-04-02T00:00:00"/>
    <d v="2024-04-05T00:00:00"/>
    <m/>
    <d v="2024-01-06T00:00:00"/>
    <x v="7"/>
    <n v="13"/>
  </r>
  <r>
    <n v="425210"/>
    <s v="66.Dengue fever"/>
    <s v="ชนัญญา พูลดำริห์"/>
    <m/>
    <s v="หญิง"/>
    <n v="16"/>
    <n v="11"/>
    <s v="ไม่ทราบอาชีพ/ในปกครอง"/>
    <s v="41"/>
    <x v="2"/>
    <x v="21"/>
    <x v="14"/>
    <x v="4"/>
    <m/>
    <d v="2024-03-28T00:00:00"/>
    <d v="2024-04-02T00:00:00"/>
    <m/>
    <d v="2024-01-06T00:00:00"/>
    <x v="7"/>
    <n v="12"/>
  </r>
  <r>
    <n v="425128"/>
    <s v="66.Dengue fever"/>
    <s v="นิจฐากร ช่างแกะ"/>
    <m/>
    <s v="หญิง"/>
    <n v="10"/>
    <n v="2"/>
    <s v="ไม่ทราบอาชีพ/ในปกครอง"/>
    <s v="92"/>
    <x v="2"/>
    <x v="21"/>
    <x v="14"/>
    <x v="4"/>
    <m/>
    <d v="2024-03-31T00:00:00"/>
    <d v="2024-03-31T00:00:00"/>
    <m/>
    <d v="2024-01-06T00:00:00"/>
    <x v="7"/>
    <n v="13"/>
  </r>
  <r>
    <n v="425122"/>
    <s v="66.Dengue fever"/>
    <s v="ภูรวิชญ์ รัตนศรี"/>
    <m/>
    <s v="ชาย"/>
    <n v="13"/>
    <n v="5"/>
    <s v="ไม่ทราบอาชีพ/ในปกครอง"/>
    <s v="73"/>
    <x v="3"/>
    <x v="127"/>
    <x v="39"/>
    <x v="4"/>
    <m/>
    <d v="2024-03-27T00:00:00"/>
    <d v="2024-03-28T00:00:00"/>
    <m/>
    <d v="2024-01-06T00:00:00"/>
    <x v="10"/>
    <n v="12"/>
  </r>
  <r>
    <n v="425110"/>
    <s v="66.Dengue fever"/>
    <s v="ธันยพร สุขแสง"/>
    <m/>
    <s v="หญิง"/>
    <n v="10"/>
    <n v="3"/>
    <s v="ไม่ทราบอาชีพ/ในปกครอง"/>
    <s v="27"/>
    <x v="2"/>
    <x v="21"/>
    <x v="14"/>
    <x v="4"/>
    <m/>
    <d v="2024-03-27T00:00:00"/>
    <d v="2024-03-28T00:00:00"/>
    <m/>
    <d v="2024-01-06T00:00:00"/>
    <x v="10"/>
    <n v="12"/>
  </r>
  <r>
    <n v="425069"/>
    <s v="66.Dengue fever"/>
    <s v="พชร จันที"/>
    <m/>
    <s v="ชาย"/>
    <n v="9"/>
    <n v="10"/>
    <s v="ไม่ทราบอาชีพ/ในปกครอง"/>
    <s v="25"/>
    <x v="2"/>
    <x v="21"/>
    <x v="14"/>
    <x v="4"/>
    <m/>
    <d v="2024-03-27T00:00:00"/>
    <d v="2024-03-27T00:00:00"/>
    <m/>
    <d v="2024-01-06T00:00:00"/>
    <x v="10"/>
    <n v="12"/>
  </r>
  <r>
    <n v="380272"/>
    <s v="66.Dengue fever"/>
    <s v="ขวัญชณิตา บุญอาษา"/>
    <m/>
    <s v="หญิง"/>
    <n v="19"/>
    <n v="0"/>
    <s v="นักเรียน"/>
    <s v="10"/>
    <x v="10"/>
    <x v="128"/>
    <x v="48"/>
    <x v="8"/>
    <m/>
    <d v="2024-03-16T00:00:00"/>
    <d v="2024-03-21T00:00:00"/>
    <m/>
    <d v="2024-01-06T00:00:00"/>
    <x v="3"/>
    <n v="11"/>
  </r>
  <r>
    <n v="417097"/>
    <s v="66.Dengue fever"/>
    <s v="พัชรพร ชมบุตรศรี"/>
    <m/>
    <s v="หญิง"/>
    <n v="12"/>
    <n v="1"/>
    <s v="นักเรียน"/>
    <s v="92"/>
    <x v="0"/>
    <x v="0"/>
    <x v="0"/>
    <x v="0"/>
    <m/>
    <d v="2024-03-29T00:00:00"/>
    <d v="2024-03-31T00:00:00"/>
    <m/>
    <d v="2024-01-06T00:00:00"/>
    <x v="7"/>
    <n v="12"/>
  </r>
  <r>
    <n v="383657"/>
    <s v="66.Dengue fever"/>
    <s v="กัญญาภัค เพชรประไพ"/>
    <m/>
    <s v="หญิง"/>
    <n v="7"/>
    <n v="1"/>
    <s v="ไม่ทราบอาชีพ/ในปกครอง"/>
    <s v="62"/>
    <x v="10"/>
    <x v="61"/>
    <x v="73"/>
    <x v="12"/>
    <m/>
    <d v="2024-03-10T00:00:00"/>
    <d v="2024-03-11T00:00:00"/>
    <m/>
    <d v="2024-01-06T00:00:00"/>
    <x v="9"/>
    <n v="10"/>
  </r>
  <r>
    <n v="410821"/>
    <s v="66.Dengue fever"/>
    <s v="ดุลยวัตร ไชยธงรัตน์"/>
    <m/>
    <s v="ชาย"/>
    <n v="26"/>
    <n v="11"/>
    <s v="ไม่ทราบอาชีพ/ในปกครอง"/>
    <s v="13"/>
    <x v="7"/>
    <x v="129"/>
    <x v="12"/>
    <x v="9"/>
    <m/>
    <d v="2024-03-26T00:00:00"/>
    <d v="2024-03-29T00:00:00"/>
    <m/>
    <d v="2024-01-06T00:00:00"/>
    <x v="10"/>
    <n v="12"/>
  </r>
  <r>
    <n v="398111"/>
    <s v="66.Dengue fever"/>
    <s v="สมาน บัวเลิง"/>
    <m/>
    <s v="ชาย"/>
    <n v="78"/>
    <n v="2"/>
    <s v="เกษตร"/>
    <s v="4"/>
    <x v="17"/>
    <x v="130"/>
    <x v="21"/>
    <x v="11"/>
    <m/>
    <d v="2024-03-14T00:00:00"/>
    <d v="2024-03-21T00:00:00"/>
    <m/>
    <d v="2024-01-06T00:00:00"/>
    <x v="3"/>
    <n v="10"/>
  </r>
  <r>
    <n v="395942"/>
    <s v="66.Dengue fever"/>
    <s v="ภูริพัฒน์ สุขจันทร์"/>
    <m/>
    <s v="ชาย"/>
    <n v="1"/>
    <n v="6"/>
    <s v="ไม่ทราบอาชีพ/ในปกครอง"/>
    <s v="67"/>
    <x v="3"/>
    <x v="131"/>
    <x v="67"/>
    <x v="17"/>
    <m/>
    <d v="2024-03-23T00:00:00"/>
    <d v="2024-03-23T00:00:00"/>
    <m/>
    <d v="2024-01-06T00:00:00"/>
    <x v="10"/>
    <n v="12"/>
  </r>
  <r>
    <n v="392960"/>
    <s v="66.Dengue fever"/>
    <s v="ศศิประภา ปัญญาเริง"/>
    <m/>
    <s v="หญิง"/>
    <n v="9"/>
    <n v="4"/>
    <s v="ไม่ทราบอาชีพ/ในปกครอง"/>
    <s v="102"/>
    <x v="2"/>
    <x v="54"/>
    <x v="36"/>
    <x v="12"/>
    <m/>
    <d v="2024-03-18T00:00:00"/>
    <d v="2024-03-20T00:00:00"/>
    <m/>
    <d v="2024-01-06T00:00:00"/>
    <x v="3"/>
    <n v="11"/>
  </r>
  <r>
    <n v="390749"/>
    <s v="66.Dengue fever"/>
    <s v="แพรนภา อ่อนหญิง"/>
    <m/>
    <s v="หญิง"/>
    <n v="16"/>
    <n v="5"/>
    <s v="นักเรียน"/>
    <s v="123"/>
    <x v="4"/>
    <x v="12"/>
    <x v="1"/>
    <x v="1"/>
    <m/>
    <d v="2024-03-23T00:00:00"/>
    <d v="2024-03-23T00:00:00"/>
    <m/>
    <d v="2024-01-06T00:00:00"/>
    <x v="10"/>
    <n v="12"/>
  </r>
  <r>
    <n v="390744"/>
    <s v="66.Dengue fever"/>
    <s v="ปิยะนุช ชาภักดี"/>
    <m/>
    <s v="หญิง"/>
    <n v="26"/>
    <n v="0"/>
    <s v="นักเรียน"/>
    <s v="160"/>
    <x v="1"/>
    <x v="1"/>
    <x v="1"/>
    <x v="1"/>
    <m/>
    <d v="2024-03-20T00:00:00"/>
    <d v="2024-03-20T00:00:00"/>
    <m/>
    <d v="2024-01-06T00:00:00"/>
    <x v="3"/>
    <n v="11"/>
  </r>
  <r>
    <n v="390716"/>
    <s v="66.Dengue fever"/>
    <s v="วรรณภา หงส์พันธุ์"/>
    <m/>
    <s v="หญิง"/>
    <n v="36"/>
    <n v="5"/>
    <s v="รับจ้าง,กรรมกร"/>
    <s v="7"/>
    <x v="4"/>
    <x v="12"/>
    <x v="1"/>
    <x v="1"/>
    <m/>
    <d v="2024-03-14T00:00:00"/>
    <d v="2024-03-19T00:00:00"/>
    <m/>
    <d v="2024-01-06T00:00:00"/>
    <x v="3"/>
    <n v="10"/>
  </r>
  <r>
    <n v="390710"/>
    <s v="66.Dengue fever"/>
    <s v="พิมพกานต์ อ่อนหญิง"/>
    <m/>
    <s v="หญิง"/>
    <n v="23"/>
    <n v="6"/>
    <s v="รับจ้าง,กรรมกร"/>
    <s v="123"/>
    <x v="4"/>
    <x v="12"/>
    <x v="1"/>
    <x v="1"/>
    <m/>
    <d v="2024-03-16T00:00:00"/>
    <d v="2024-03-17T00:00:00"/>
    <m/>
    <d v="2024-01-06T00:00:00"/>
    <x v="3"/>
    <n v="11"/>
  </r>
  <r>
    <n v="388567"/>
    <s v="66.Dengue fever"/>
    <s v="อภิรักษ์ จันทรี"/>
    <m/>
    <s v="ชาย"/>
    <n v="14"/>
    <n v="9"/>
    <s v="ไม่ทราบอาชีพ/ในปกครอง"/>
    <s v="25"/>
    <x v="2"/>
    <x v="21"/>
    <x v="14"/>
    <x v="4"/>
    <m/>
    <d v="2024-03-21T00:00:00"/>
    <d v="2024-03-22T00:00:00"/>
    <m/>
    <d v="2024-01-06T00:00:00"/>
    <x v="3"/>
    <n v="11"/>
  </r>
  <r>
    <n v="425026"/>
    <s v="66.Dengue fever"/>
    <s v="ปิยะวัชร์ มูลรัตน์"/>
    <m/>
    <s v="ชาย"/>
    <n v="14"/>
    <n v="9"/>
    <s v="ไม่ทราบอาชีพ/ในปกครอง"/>
    <s v="70"/>
    <x v="6"/>
    <x v="29"/>
    <x v="4"/>
    <x v="4"/>
    <m/>
    <d v="2024-03-12T00:00:00"/>
    <d v="2024-03-18T00:00:00"/>
    <m/>
    <d v="2024-01-06T00:00:00"/>
    <x v="3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6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X23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17"/>
        <item x="1"/>
        <item sd="0" x="2"/>
        <item sd="0" x="12"/>
        <item x="10"/>
        <item x="3"/>
        <item x="4"/>
        <item sd="0" x="0"/>
        <item x="7"/>
        <item x="16"/>
        <item x="11"/>
        <item x="15"/>
        <item x="13"/>
        <item x="8"/>
        <item x="9"/>
        <item x="18"/>
        <item x="5"/>
        <item x="6"/>
        <item x="19"/>
        <item x="14"/>
        <item t="default"/>
      </items>
    </pivotField>
    <pivotField axis="axisRow" compact="0" outline="0" subtotalTop="0" showAll="0" includeNewItemsInFilter="1" sortType="ascending">
      <items count="133">
        <item x="18"/>
        <item x="23"/>
        <item x="9"/>
        <item x="50"/>
        <item x="56"/>
        <item x="42"/>
        <item x="77"/>
        <item x="78"/>
        <item x="57"/>
        <item x="100"/>
        <item x="127"/>
        <item x="65"/>
        <item x="68"/>
        <item x="26"/>
        <item x="43"/>
        <item x="32"/>
        <item x="67"/>
        <item x="90"/>
        <item x="28"/>
        <item x="7"/>
        <item x="30"/>
        <item x="70"/>
        <item x="101"/>
        <item x="45"/>
        <item x="125"/>
        <item x="114"/>
        <item x="128"/>
        <item x="94"/>
        <item x="129"/>
        <item x="106"/>
        <item x="83"/>
        <item x="37"/>
        <item x="41"/>
        <item x="75"/>
        <item x="89"/>
        <item x="11"/>
        <item x="19"/>
        <item x="29"/>
        <item x="102"/>
        <item x="24"/>
        <item x="116"/>
        <item x="15"/>
        <item x="92"/>
        <item x="39"/>
        <item x="108"/>
        <item x="119"/>
        <item x="113"/>
        <item x="91"/>
        <item x="130"/>
        <item x="131"/>
        <item x="118"/>
        <item x="126"/>
        <item x="54"/>
        <item x="62"/>
        <item x="88"/>
        <item x="63"/>
        <item x="17"/>
        <item x="71"/>
        <item x="61"/>
        <item x="105"/>
        <item x="34"/>
        <item x="44"/>
        <item x="104"/>
        <item x="110"/>
        <item x="60"/>
        <item x="51"/>
        <item x="1"/>
        <item x="111"/>
        <item x="2"/>
        <item x="10"/>
        <item x="103"/>
        <item x="97"/>
        <item x="84"/>
        <item x="46"/>
        <item x="115"/>
        <item x="86"/>
        <item x="109"/>
        <item x="33"/>
        <item x="99"/>
        <item x="47"/>
        <item x="59"/>
        <item x="72"/>
        <item x="27"/>
        <item x="22"/>
        <item x="52"/>
        <item x="79"/>
        <item x="107"/>
        <item x="12"/>
        <item x="81"/>
        <item x="66"/>
        <item x="124"/>
        <item x="120"/>
        <item x="3"/>
        <item x="38"/>
        <item x="8"/>
        <item x="5"/>
        <item x="25"/>
        <item x="123"/>
        <item x="36"/>
        <item x="98"/>
        <item x="73"/>
        <item x="87"/>
        <item x="58"/>
        <item x="31"/>
        <item x="4"/>
        <item x="93"/>
        <item x="85"/>
        <item x="6"/>
        <item x="35"/>
        <item x="21"/>
        <item x="16"/>
        <item x="55"/>
        <item x="0"/>
        <item x="14"/>
        <item x="122"/>
        <item x="112"/>
        <item x="121"/>
        <item x="49"/>
        <item x="64"/>
        <item x="80"/>
        <item x="20"/>
        <item x="82"/>
        <item x="117"/>
        <item x="13"/>
        <item x="48"/>
        <item x="40"/>
        <item x="95"/>
        <item x="76"/>
        <item x="74"/>
        <item x="53"/>
        <item x="69"/>
        <item x="96"/>
        <item t="default"/>
      </items>
    </pivotField>
    <pivotField axis="axisRow" compact="0" outline="0" subtotalTop="0" showAll="0" includeNewItemsInFilter="1" sortType="descending">
      <items count="75">
        <item x="0"/>
        <item x="34"/>
        <item x="20"/>
        <item x="2"/>
        <item x="26"/>
        <item x="5"/>
        <item x="6"/>
        <item x="58"/>
        <item x="41"/>
        <item x="50"/>
        <item x="1"/>
        <item x="3"/>
        <item x="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2"/>
        <item x="5"/>
        <item x="6"/>
        <item x="19"/>
        <item x="11"/>
        <item x="16"/>
        <item x="13"/>
        <item x="15"/>
        <item x="17"/>
        <item x="3"/>
        <item x="8"/>
        <item x="0"/>
        <item x="2"/>
        <item x="1"/>
        <item x="18"/>
        <item x="4"/>
        <item x="7"/>
        <item x="9"/>
        <item x="10"/>
        <item x="14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1">
        <item x="18"/>
        <item x="17"/>
        <item x="6"/>
        <item x="13"/>
        <item x="5"/>
        <item x="8"/>
        <item x="1"/>
        <item x="4"/>
        <item x="11"/>
        <item x="12"/>
        <item x="9"/>
        <item x="3"/>
        <item x="10"/>
        <item x="7"/>
        <item x="2"/>
        <item x="0"/>
        <item x="19"/>
        <item x="14"/>
        <item x="16"/>
        <item x="15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34">
    <i>
      <x/>
      <x v="36"/>
      <x v="6"/>
    </i>
    <i r="2">
      <x v="7"/>
    </i>
    <i r="2">
      <x v="8"/>
    </i>
    <i r="2">
      <x v="114"/>
    </i>
    <i r="2">
      <x v="117"/>
    </i>
    <i t="default" r="1">
      <x v="36"/>
    </i>
    <i r="1">
      <x v="39"/>
      <x v="52"/>
    </i>
    <i t="default" r="1">
      <x v="39"/>
    </i>
    <i r="1">
      <x v="60"/>
      <x v="22"/>
    </i>
    <i t="default" r="1">
      <x v="60"/>
    </i>
    <i r="1">
      <x v="33"/>
      <x v="73"/>
    </i>
    <i t="default" r="1">
      <x v="33"/>
    </i>
    <i r="1">
      <x v="73"/>
      <x v="58"/>
    </i>
    <i t="default" r="1">
      <x v="73"/>
    </i>
    <i r="1">
      <x v="28"/>
      <x v="93"/>
    </i>
    <i t="default" r="1">
      <x v="28"/>
    </i>
    <i r="1">
      <x v="49"/>
      <x v="128"/>
    </i>
    <i t="default" r="1">
      <x v="49"/>
    </i>
    <i t="default">
      <x/>
    </i>
    <i>
      <x v="1"/>
      <x v="13"/>
      <x v="2"/>
    </i>
    <i r="2">
      <x v="27"/>
    </i>
    <i r="2">
      <x v="69"/>
    </i>
    <i r="2">
      <x v="110"/>
    </i>
    <i t="default" r="1">
      <x v="13"/>
    </i>
    <i r="1">
      <x v="53"/>
      <x v="30"/>
    </i>
    <i r="2">
      <x v="38"/>
    </i>
    <i t="default" r="1">
      <x v="53"/>
    </i>
    <i r="1">
      <x v="35"/>
      <x v="21"/>
    </i>
    <i r="2">
      <x v="124"/>
    </i>
    <i r="2">
      <x v="131"/>
    </i>
    <i t="default" r="1">
      <x v="35"/>
    </i>
    <i r="1">
      <x v="47"/>
      <x v="50"/>
    </i>
    <i r="2">
      <x v="81"/>
    </i>
    <i t="default" r="1">
      <x v="47"/>
    </i>
    <i r="1">
      <x v="58"/>
      <x v="105"/>
    </i>
    <i t="default" r="1">
      <x v="58"/>
    </i>
    <i r="1">
      <x v="10"/>
      <x v="106"/>
    </i>
    <i t="default" r="1">
      <x v="10"/>
    </i>
    <i t="default">
      <x v="1"/>
    </i>
    <i>
      <x v="2"/>
      <x v="15"/>
      <x v="123"/>
    </i>
    <i t="default" r="1">
      <x v="15"/>
    </i>
    <i r="1">
      <x v="57"/>
      <x v="42"/>
    </i>
    <i t="default" r="1">
      <x v="57"/>
    </i>
    <i r="1">
      <x v="30"/>
      <x v="32"/>
    </i>
    <i t="default" r="1">
      <x v="30"/>
    </i>
    <i t="default">
      <x v="2"/>
    </i>
    <i>
      <x v="3"/>
      <x v="69"/>
      <x v="122"/>
    </i>
    <i t="default" r="1">
      <x v="69"/>
    </i>
    <i t="default">
      <x v="3"/>
    </i>
    <i>
      <x v="4"/>
      <x v="22"/>
      <x v="82"/>
    </i>
    <i r="2">
      <x v="121"/>
    </i>
    <i t="default" r="1">
      <x v="22"/>
    </i>
    <i r="1">
      <x v="72"/>
      <x v="24"/>
    </i>
    <i t="default" r="1">
      <x v="72"/>
    </i>
    <i r="1">
      <x v="26"/>
      <x v="48"/>
    </i>
    <i t="default" r="1">
      <x v="26"/>
    </i>
    <i t="default">
      <x v="4"/>
    </i>
    <i>
      <x v="5"/>
      <x v="48"/>
      <x v="100"/>
    </i>
    <i t="default" r="1">
      <x v="48"/>
    </i>
    <i r="1">
      <x v="71"/>
      <x v="32"/>
    </i>
    <i t="default" r="1">
      <x v="71"/>
    </i>
    <i t="default">
      <x v="5"/>
    </i>
    <i>
      <x v="6"/>
      <x v="46"/>
      <x v="57"/>
    </i>
    <i t="default" r="1">
      <x v="46"/>
    </i>
    <i r="1">
      <x v="31"/>
      <x v="61"/>
    </i>
    <i t="default" r="1">
      <x v="31"/>
    </i>
    <i t="default">
      <x v="6"/>
    </i>
    <i>
      <x v="7"/>
      <x v="61"/>
      <x v="70"/>
    </i>
    <i t="default" r="1">
      <x v="61"/>
    </i>
    <i r="1">
      <x v="44"/>
      <x v="16"/>
    </i>
    <i r="2">
      <x v="17"/>
    </i>
    <i t="default" r="1">
      <x v="44"/>
    </i>
    <i t="default">
      <x v="7"/>
    </i>
    <i>
      <x v="8"/>
      <x v="54"/>
      <x v="63"/>
    </i>
    <i r="2">
      <x v="75"/>
    </i>
    <i t="default" r="1">
      <x v="54"/>
    </i>
    <i r="1">
      <x v="67"/>
      <x v="46"/>
    </i>
    <i r="2">
      <x v="49"/>
    </i>
    <i t="default" r="1">
      <x v="67"/>
    </i>
    <i r="1">
      <x v="62"/>
      <x v="62"/>
    </i>
    <i t="default" r="1">
      <x v="62"/>
    </i>
    <i r="1">
      <x v="70"/>
      <x v="91"/>
    </i>
    <i t="default" r="1">
      <x v="70"/>
    </i>
    <i r="1">
      <x v="68"/>
      <x v="25"/>
    </i>
    <i t="default" r="1">
      <x v="68"/>
    </i>
    <i t="default">
      <x v="8"/>
    </i>
    <i>
      <x v="9"/>
      <x v="11"/>
      <x v="72"/>
    </i>
    <i r="2">
      <x v="94"/>
    </i>
    <i r="2">
      <x v="104"/>
    </i>
    <i t="default" r="1">
      <x v="11"/>
    </i>
    <i r="1">
      <x v="14"/>
      <x v="35"/>
    </i>
    <i t="default" r="1">
      <x v="14"/>
    </i>
    <i t="default">
      <x v="9"/>
    </i>
    <i>
      <x v="10"/>
      <x v="43"/>
      <x v="51"/>
    </i>
    <i r="2">
      <x v="53"/>
    </i>
    <i r="2">
      <x v="78"/>
    </i>
    <i t="default" r="1">
      <x v="43"/>
    </i>
    <i r="1">
      <x v="17"/>
      <x v="56"/>
    </i>
    <i t="default" r="1">
      <x v="17"/>
    </i>
    <i r="1">
      <x v="50"/>
      <x v="26"/>
    </i>
    <i r="2">
      <x v="33"/>
    </i>
    <i t="default" r="1">
      <x v="50"/>
    </i>
    <i r="1">
      <x v="45"/>
      <x v="90"/>
    </i>
    <i r="2">
      <x v="130"/>
    </i>
    <i t="default" r="1">
      <x v="45"/>
    </i>
    <i r="1">
      <x v="52"/>
      <x v="88"/>
    </i>
    <i t="default" r="1">
      <x v="52"/>
    </i>
    <i r="1">
      <x v="25"/>
      <x v="60"/>
    </i>
    <i t="default" r="1">
      <x v="25"/>
    </i>
    <i t="default">
      <x v="10"/>
    </i>
    <i>
      <x v="11"/>
      <x/>
      <x v="13"/>
    </i>
    <i r="2">
      <x v="68"/>
    </i>
    <i r="2">
      <x v="112"/>
    </i>
    <i t="default" r="1">
      <x/>
    </i>
    <i r="1">
      <x v="1"/>
      <x v="12"/>
    </i>
    <i r="2">
      <x v="84"/>
    </i>
    <i t="default" r="1">
      <x v="1"/>
    </i>
    <i t="default">
      <x v="11"/>
    </i>
    <i>
      <x v="12"/>
      <x v="2"/>
      <x v="9"/>
    </i>
    <i r="2">
      <x v="44"/>
    </i>
    <i r="2">
      <x v="101"/>
    </i>
    <i r="2">
      <x v="119"/>
    </i>
    <i t="default" r="1">
      <x v="2"/>
    </i>
    <i r="1">
      <x v="4"/>
      <x v="5"/>
    </i>
    <i r="2">
      <x v="102"/>
    </i>
    <i t="default" r="1">
      <x v="4"/>
    </i>
    <i r="1">
      <x v="3"/>
      <x v="3"/>
    </i>
    <i r="2">
      <x v="80"/>
    </i>
    <i r="2">
      <x v="92"/>
    </i>
    <i t="default" r="1">
      <x v="3"/>
    </i>
    <i r="1">
      <x v="5"/>
      <x v="103"/>
    </i>
    <i r="2">
      <x v="107"/>
    </i>
    <i t="default" r="1">
      <x v="5"/>
    </i>
    <i r="1">
      <x v="9"/>
      <x v="85"/>
    </i>
    <i t="default" r="1">
      <x v="9"/>
    </i>
    <i r="1">
      <x v="8"/>
      <x v="55"/>
    </i>
    <i t="default" r="1">
      <x v="8"/>
    </i>
    <i r="1">
      <x v="6"/>
      <x v="66"/>
    </i>
    <i t="default" r="1">
      <x v="6"/>
    </i>
    <i r="1">
      <x v="7"/>
      <x v="126"/>
    </i>
    <i t="default" r="1">
      <x v="7"/>
    </i>
    <i t="default">
      <x v="12"/>
    </i>
    <i>
      <x v="13"/>
      <x v="10"/>
      <x v="66"/>
    </i>
    <i r="2">
      <x v="87"/>
    </i>
    <i r="2">
      <x v="113"/>
    </i>
    <i t="default" r="1">
      <x v="10"/>
    </i>
    <i t="default">
      <x v="13"/>
    </i>
    <i>
      <x v="14"/>
      <x v="66"/>
      <x v="115"/>
    </i>
    <i t="default" r="1">
      <x v="66"/>
    </i>
    <i r="1">
      <x v="55"/>
      <x v="54"/>
    </i>
    <i t="default" r="1">
      <x v="55"/>
    </i>
    <i t="default">
      <x v="14"/>
    </i>
    <i>
      <x v="15"/>
      <x v="12"/>
      <x v="1"/>
    </i>
    <i r="2">
      <x v="14"/>
    </i>
    <i r="2">
      <x v="17"/>
    </i>
    <i r="2">
      <x v="18"/>
    </i>
    <i r="2">
      <x v="19"/>
    </i>
    <i r="2">
      <x v="20"/>
    </i>
    <i r="2">
      <x v="34"/>
    </i>
    <i r="2">
      <x v="36"/>
    </i>
    <i r="2">
      <x v="37"/>
    </i>
    <i r="2">
      <x v="95"/>
    </i>
    <i t="default" r="1">
      <x v="12"/>
    </i>
    <i r="1">
      <x v="20"/>
      <x v="39"/>
    </i>
    <i r="2">
      <x v="109"/>
    </i>
    <i r="2">
      <x v="125"/>
    </i>
    <i t="default" r="1">
      <x v="20"/>
    </i>
    <i r="1">
      <x v="63"/>
      <x v="74"/>
    </i>
    <i r="2">
      <x v="86"/>
    </i>
    <i r="2">
      <x v="116"/>
    </i>
    <i t="default" r="1">
      <x v="63"/>
    </i>
    <i r="1">
      <x v="42"/>
      <x v="10"/>
    </i>
    <i r="2">
      <x v="58"/>
    </i>
    <i t="default" r="1">
      <x v="42"/>
    </i>
    <i r="1">
      <x v="56"/>
      <x v="40"/>
    </i>
    <i r="2">
      <x v="47"/>
    </i>
    <i t="default" r="1">
      <x v="56"/>
    </i>
    <i r="1">
      <x v="21"/>
      <x v="83"/>
    </i>
    <i t="default" r="1">
      <x v="21"/>
    </i>
    <i r="1">
      <x v="29"/>
      <x v="43"/>
    </i>
    <i t="default" r="1">
      <x v="29"/>
    </i>
    <i r="1">
      <x v="65"/>
      <x v="67"/>
    </i>
    <i t="default" r="1">
      <x v="65"/>
    </i>
    <i r="1">
      <x v="40"/>
      <x v="111"/>
    </i>
    <i t="default" r="1">
      <x v="40"/>
    </i>
    <i r="1">
      <x v="27"/>
      <x v="31"/>
    </i>
    <i t="default" r="1">
      <x v="27"/>
    </i>
    <i r="1">
      <x v="23"/>
      <x v="15"/>
    </i>
    <i t="default" r="1">
      <x v="23"/>
    </i>
    <i t="default">
      <x v="15"/>
    </i>
    <i>
      <x v="16"/>
      <x v="16"/>
      <x v="41"/>
    </i>
    <i t="default" r="1">
      <x v="16"/>
    </i>
    <i r="1">
      <x v="32"/>
      <x v="23"/>
    </i>
    <i t="default" r="1">
      <x v="32"/>
    </i>
    <i r="1">
      <x v="24"/>
      <x v="77"/>
    </i>
    <i t="default" r="1">
      <x v="24"/>
    </i>
    <i t="default">
      <x v="16"/>
    </i>
    <i>
      <x v="17"/>
      <x v="18"/>
      <x/>
    </i>
    <i r="2">
      <x v="28"/>
    </i>
    <i r="2">
      <x v="29"/>
    </i>
    <i r="2">
      <x v="45"/>
    </i>
    <i r="2">
      <x v="96"/>
    </i>
    <i t="default" r="1">
      <x v="18"/>
    </i>
    <i r="1">
      <x v="38"/>
      <x v="59"/>
    </i>
    <i r="2">
      <x v="64"/>
    </i>
    <i r="2">
      <x v="118"/>
    </i>
    <i r="2">
      <x v="129"/>
    </i>
    <i t="default" r="1">
      <x v="38"/>
    </i>
    <i r="1">
      <x v="26"/>
      <x v="97"/>
    </i>
    <i r="2">
      <x v="98"/>
    </i>
    <i t="default" r="1">
      <x v="26"/>
    </i>
    <i r="1">
      <x v="41"/>
      <x v="4"/>
    </i>
    <i r="2">
      <x v="11"/>
    </i>
    <i t="default" r="1">
      <x v="41"/>
    </i>
    <i r="1">
      <x v="37"/>
      <x v="65"/>
    </i>
    <i t="default" r="1">
      <x v="37"/>
    </i>
    <i r="1">
      <x v="2"/>
      <x v="71"/>
    </i>
    <i r="2">
      <x v="108"/>
    </i>
    <i t="default" r="1">
      <x v="2"/>
    </i>
    <i t="default">
      <x v="17"/>
    </i>
    <i>
      <x v="18"/>
      <x v="19"/>
      <x v="89"/>
    </i>
    <i r="2">
      <x v="120"/>
    </i>
    <i t="default" r="1">
      <x v="19"/>
    </i>
    <i r="1">
      <x v="59"/>
      <x v="99"/>
    </i>
    <i t="default" r="1">
      <x v="59"/>
    </i>
    <i t="default">
      <x v="18"/>
    </i>
    <i>
      <x v="19"/>
      <x v="34"/>
      <x v="79"/>
    </i>
    <i t="default" r="1">
      <x v="34"/>
    </i>
    <i r="1">
      <x v="64"/>
      <x v="76"/>
    </i>
    <i t="default" r="1">
      <x v="64"/>
    </i>
    <i r="1">
      <x v="51"/>
      <x v="127"/>
    </i>
    <i t="default" r="1">
      <x v="51"/>
    </i>
    <i t="default">
      <x v="19"/>
    </i>
    <i t="grand">
      <x/>
    </i>
  </rowItems>
  <colFields count="1">
    <field x="18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74" t="s">
        <v>381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19"/>
    </row>
    <row r="2" spans="1:30" ht="24">
      <c r="A2" s="21"/>
      <c r="B2" s="21"/>
      <c r="C2" s="22" t="s">
        <v>669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62</v>
      </c>
      <c r="F13" s="49">
        <v>17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240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507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223</v>
      </c>
      <c r="F14" s="55">
        <f>SUM(B13:F13)</f>
        <v>240</v>
      </c>
      <c r="G14" s="55">
        <f>SUM(B13:G13)</f>
        <v>240</v>
      </c>
      <c r="H14" s="55">
        <f>SUM(B13:H13)</f>
        <v>240</v>
      </c>
      <c r="I14" s="55">
        <f>SUM(B13:I13)</f>
        <v>240</v>
      </c>
      <c r="J14" s="55">
        <f>SUM(B13:J13)</f>
        <v>240</v>
      </c>
      <c r="K14" s="55">
        <f>SUM(B13:K13)</f>
        <v>240</v>
      </c>
      <c r="L14" s="55">
        <f>SUM(B13:L13)</f>
        <v>240</v>
      </c>
      <c r="M14" s="55">
        <f>SUM(B13:M13)</f>
        <v>240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526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75"/>
      <c r="E31" s="375"/>
      <c r="F31" s="375"/>
      <c r="G31" s="375"/>
      <c r="H31" s="375"/>
      <c r="I31" s="375"/>
      <c r="J31" s="375"/>
      <c r="K31" s="375"/>
    </row>
    <row r="32" spans="1:19">
      <c r="D32" s="375"/>
      <c r="E32" s="375"/>
      <c r="F32" s="375"/>
      <c r="G32" s="375"/>
      <c r="H32" s="375"/>
      <c r="I32" s="375"/>
      <c r="J32" s="375"/>
      <c r="K32" s="375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4" zoomScale="90" zoomScaleNormal="90" workbookViewId="0">
      <selection activeCell="F25" sqref="F25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79" t="s">
        <v>330</v>
      </c>
      <c r="S1" s="379"/>
      <c r="T1" s="379"/>
      <c r="U1" s="379"/>
      <c r="V1" s="379"/>
      <c r="W1" s="379"/>
    </row>
    <row r="2" spans="1:26">
      <c r="B2" s="73" t="s">
        <v>670</v>
      </c>
      <c r="R2" s="74"/>
      <c r="S2" s="74"/>
      <c r="T2" s="380" t="s">
        <v>337</v>
      </c>
      <c r="U2" s="381"/>
      <c r="V2" s="381"/>
      <c r="W2" s="382"/>
    </row>
    <row r="3" spans="1:26">
      <c r="A3" s="75" t="s">
        <v>9</v>
      </c>
      <c r="B3" s="376" t="s">
        <v>43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8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65">
        <v>5</v>
      </c>
      <c r="C5" s="365">
        <v>3</v>
      </c>
      <c r="D5" s="365">
        <v>1</v>
      </c>
      <c r="E5" s="366">
        <v>6</v>
      </c>
      <c r="F5" s="87">
        <v>2</v>
      </c>
      <c r="G5" s="87"/>
      <c r="H5" s="87"/>
      <c r="I5" s="87"/>
      <c r="J5" s="87"/>
      <c r="K5" s="87"/>
      <c r="L5" s="88"/>
      <c r="M5" s="87"/>
      <c r="N5" s="89">
        <f t="shared" ref="N5:N26" si="0">SUM(B5:M5)</f>
        <v>17</v>
      </c>
      <c r="O5" s="90">
        <f t="shared" ref="O5:O27" si="1">V5</f>
        <v>10.736525660296328</v>
      </c>
      <c r="R5" s="91" t="s">
        <v>331</v>
      </c>
      <c r="S5" s="92">
        <v>158338</v>
      </c>
      <c r="T5" s="93">
        <f>T6+T7</f>
        <v>17</v>
      </c>
      <c r="U5" s="94">
        <v>0</v>
      </c>
      <c r="V5" s="95">
        <f>T5*100000/S5</f>
        <v>10.736525660296328</v>
      </c>
      <c r="W5" s="96">
        <f>(U5/T5)*100</f>
        <v>0</v>
      </c>
      <c r="X5" s="97"/>
    </row>
    <row r="6" spans="1:26">
      <c r="A6" s="98" t="s">
        <v>57</v>
      </c>
      <c r="B6" s="367">
        <v>1</v>
      </c>
      <c r="C6" s="367">
        <v>0</v>
      </c>
      <c r="D6" s="367">
        <v>0</v>
      </c>
      <c r="E6" s="368">
        <v>0</v>
      </c>
      <c r="F6" s="99">
        <v>0</v>
      </c>
      <c r="G6" s="99"/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8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67">
        <v>4</v>
      </c>
      <c r="C7" s="367">
        <v>3</v>
      </c>
      <c r="D7" s="367">
        <v>1</v>
      </c>
      <c r="E7" s="368">
        <v>6</v>
      </c>
      <c r="F7" s="99">
        <v>2</v>
      </c>
      <c r="G7" s="99"/>
      <c r="H7" s="99"/>
      <c r="I7" s="100"/>
      <c r="J7" s="101"/>
      <c r="K7" s="101"/>
      <c r="L7" s="101"/>
      <c r="M7" s="101"/>
      <c r="N7" s="102">
        <f t="shared" si="0"/>
        <v>16</v>
      </c>
      <c r="O7" s="103">
        <f t="shared" si="1"/>
        <v>13.006543917408447</v>
      </c>
      <c r="R7" s="298" t="s">
        <v>77</v>
      </c>
      <c r="S7" s="105">
        <v>123015</v>
      </c>
      <c r="T7" s="106">
        <f t="shared" ref="T7:T26" si="3">N7</f>
        <v>16</v>
      </c>
      <c r="U7" s="107">
        <v>0</v>
      </c>
      <c r="V7" s="108">
        <f t="shared" ref="V7:V26" si="4">T7*100000/S7</f>
        <v>13.006543917408447</v>
      </c>
      <c r="W7" s="96">
        <f t="shared" si="2"/>
        <v>0</v>
      </c>
      <c r="X7" s="97"/>
      <c r="Z7" s="109"/>
    </row>
    <row r="8" spans="1:26">
      <c r="A8" s="98" t="s">
        <v>23</v>
      </c>
      <c r="B8" s="367">
        <v>10</v>
      </c>
      <c r="C8" s="367">
        <v>3</v>
      </c>
      <c r="D8" s="367">
        <v>2</v>
      </c>
      <c r="E8" s="368">
        <v>1</v>
      </c>
      <c r="F8" s="99">
        <v>0</v>
      </c>
      <c r="G8" s="99"/>
      <c r="H8" s="99"/>
      <c r="I8" s="100"/>
      <c r="J8" s="101"/>
      <c r="K8" s="101"/>
      <c r="L8" s="101"/>
      <c r="M8" s="101"/>
      <c r="N8" s="102">
        <f t="shared" si="0"/>
        <v>16</v>
      </c>
      <c r="O8" s="103">
        <f t="shared" si="1"/>
        <v>16.42052976734162</v>
      </c>
      <c r="R8" s="110" t="s">
        <v>23</v>
      </c>
      <c r="S8" s="111">
        <v>97439</v>
      </c>
      <c r="T8" s="106">
        <f t="shared" si="3"/>
        <v>16</v>
      </c>
      <c r="U8" s="112">
        <v>0</v>
      </c>
      <c r="V8" s="108">
        <f t="shared" si="4"/>
        <v>16.42052976734162</v>
      </c>
      <c r="W8" s="96">
        <f t="shared" si="2"/>
        <v>0</v>
      </c>
      <c r="X8" s="97"/>
      <c r="Z8" s="109"/>
    </row>
    <row r="9" spans="1:26">
      <c r="A9" s="98" t="s">
        <v>31</v>
      </c>
      <c r="B9" s="367">
        <v>0</v>
      </c>
      <c r="C9" s="367">
        <v>1</v>
      </c>
      <c r="D9" s="367">
        <v>1</v>
      </c>
      <c r="E9" s="369">
        <v>0</v>
      </c>
      <c r="F9" s="99">
        <v>0</v>
      </c>
      <c r="G9" s="99"/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67">
        <v>4</v>
      </c>
      <c r="C10" s="367">
        <v>11</v>
      </c>
      <c r="D10" s="367">
        <v>1</v>
      </c>
      <c r="E10" s="369">
        <v>2</v>
      </c>
      <c r="F10" s="99">
        <v>1</v>
      </c>
      <c r="G10" s="99"/>
      <c r="H10" s="113"/>
      <c r="I10" s="100"/>
      <c r="J10" s="101"/>
      <c r="K10" s="101"/>
      <c r="L10" s="101"/>
      <c r="M10" s="101"/>
      <c r="N10" s="102">
        <f t="shared" si="0"/>
        <v>19</v>
      </c>
      <c r="O10" s="103">
        <f t="shared" si="1"/>
        <v>23.998686387692462</v>
      </c>
      <c r="R10" s="110" t="s">
        <v>24</v>
      </c>
      <c r="S10" s="111">
        <v>79171</v>
      </c>
      <c r="T10" s="106">
        <f t="shared" si="3"/>
        <v>19</v>
      </c>
      <c r="U10" s="112">
        <v>0</v>
      </c>
      <c r="V10" s="108">
        <f t="shared" si="4"/>
        <v>23.998686387692462</v>
      </c>
      <c r="W10" s="96">
        <f t="shared" si="2"/>
        <v>0</v>
      </c>
      <c r="X10" s="97"/>
      <c r="Z10" s="109"/>
    </row>
    <row r="11" spans="1:26">
      <c r="A11" s="98" t="s">
        <v>25</v>
      </c>
      <c r="B11" s="367">
        <v>1</v>
      </c>
      <c r="C11" s="367">
        <v>1</v>
      </c>
      <c r="D11" s="367">
        <v>1</v>
      </c>
      <c r="E11" s="369">
        <v>0</v>
      </c>
      <c r="F11" s="99">
        <v>0</v>
      </c>
      <c r="G11" s="99"/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67">
        <v>0</v>
      </c>
      <c r="C12" s="367">
        <v>1</v>
      </c>
      <c r="D12" s="367">
        <v>0</v>
      </c>
      <c r="E12" s="369">
        <v>1</v>
      </c>
      <c r="F12" s="99">
        <v>2</v>
      </c>
      <c r="G12" s="99"/>
      <c r="H12" s="113"/>
      <c r="I12" s="100"/>
      <c r="J12" s="101"/>
      <c r="K12" s="101"/>
      <c r="L12" s="101"/>
      <c r="M12" s="101"/>
      <c r="N12" s="102">
        <f t="shared" si="0"/>
        <v>4</v>
      </c>
      <c r="O12" s="103">
        <f t="shared" si="1"/>
        <v>5.6247714936580699</v>
      </c>
      <c r="R12" s="110" t="s">
        <v>26</v>
      </c>
      <c r="S12" s="111">
        <v>71114</v>
      </c>
      <c r="T12" s="106">
        <f t="shared" si="3"/>
        <v>4</v>
      </c>
      <c r="U12" s="112">
        <v>0</v>
      </c>
      <c r="V12" s="108">
        <f t="shared" si="4"/>
        <v>5.6247714936580699</v>
      </c>
      <c r="W12" s="96">
        <f t="shared" si="2"/>
        <v>0</v>
      </c>
      <c r="Z12" s="109"/>
    </row>
    <row r="13" spans="1:26">
      <c r="A13" s="98" t="s">
        <v>27</v>
      </c>
      <c r="B13" s="367">
        <v>1</v>
      </c>
      <c r="C13" s="367">
        <v>2</v>
      </c>
      <c r="D13" s="367">
        <v>4</v>
      </c>
      <c r="E13" s="369">
        <v>15</v>
      </c>
      <c r="F13" s="99">
        <v>3</v>
      </c>
      <c r="G13" s="99"/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67">
        <v>1</v>
      </c>
      <c r="C14" s="367">
        <v>0</v>
      </c>
      <c r="D14" s="367">
        <v>4</v>
      </c>
      <c r="E14" s="369">
        <v>2</v>
      </c>
      <c r="F14" s="99">
        <v>0</v>
      </c>
      <c r="G14" s="99"/>
      <c r="H14" s="113"/>
      <c r="I14" s="100"/>
      <c r="J14" s="101"/>
      <c r="K14" s="101"/>
      <c r="L14" s="101"/>
      <c r="M14" s="101"/>
      <c r="N14" s="102">
        <f t="shared" si="0"/>
        <v>7</v>
      </c>
      <c r="O14" s="103">
        <f t="shared" si="1"/>
        <v>12.052341597796143</v>
      </c>
      <c r="R14" s="110" t="s">
        <v>34</v>
      </c>
      <c r="S14" s="111">
        <v>58080</v>
      </c>
      <c r="T14" s="106">
        <f t="shared" si="3"/>
        <v>7</v>
      </c>
      <c r="U14" s="112">
        <v>0</v>
      </c>
      <c r="V14" s="108">
        <f t="shared" si="4"/>
        <v>12.052341597796143</v>
      </c>
      <c r="W14" s="96">
        <f t="shared" si="2"/>
        <v>0</v>
      </c>
      <c r="Z14" s="109"/>
    </row>
    <row r="15" spans="1:26">
      <c r="A15" s="98" t="s">
        <v>32</v>
      </c>
      <c r="B15" s="367">
        <v>6</v>
      </c>
      <c r="C15" s="367">
        <v>5</v>
      </c>
      <c r="D15" s="367">
        <v>10</v>
      </c>
      <c r="E15" s="369">
        <v>15</v>
      </c>
      <c r="F15" s="99">
        <v>4</v>
      </c>
      <c r="G15" s="99"/>
      <c r="H15" s="113"/>
      <c r="I15" s="100"/>
      <c r="J15" s="101"/>
      <c r="K15" s="101"/>
      <c r="L15" s="101"/>
      <c r="M15" s="101"/>
      <c r="N15" s="102">
        <f t="shared" si="0"/>
        <v>40</v>
      </c>
      <c r="O15" s="103">
        <f t="shared" si="1"/>
        <v>60.178429042109855</v>
      </c>
      <c r="R15" s="110" t="s">
        <v>32</v>
      </c>
      <c r="S15" s="111">
        <v>66469</v>
      </c>
      <c r="T15" s="106">
        <f t="shared" si="3"/>
        <v>40</v>
      </c>
      <c r="U15" s="112">
        <v>0</v>
      </c>
      <c r="V15" s="108">
        <f t="shared" si="4"/>
        <v>60.178429042109855</v>
      </c>
      <c r="W15" s="96">
        <f t="shared" si="2"/>
        <v>0</v>
      </c>
      <c r="Z15" s="109"/>
    </row>
    <row r="16" spans="1:26">
      <c r="A16" s="98" t="s">
        <v>28</v>
      </c>
      <c r="B16" s="367">
        <v>0</v>
      </c>
      <c r="C16" s="367">
        <v>2</v>
      </c>
      <c r="D16" s="367">
        <v>3</v>
      </c>
      <c r="E16" s="369">
        <v>0</v>
      </c>
      <c r="F16" s="99">
        <v>1</v>
      </c>
      <c r="G16" s="99"/>
      <c r="H16" s="113"/>
      <c r="I16" s="100"/>
      <c r="J16" s="101"/>
      <c r="K16" s="101"/>
      <c r="L16" s="101"/>
      <c r="M16" s="101"/>
      <c r="N16" s="102">
        <f t="shared" si="0"/>
        <v>6</v>
      </c>
      <c r="O16" s="103">
        <f t="shared" si="1"/>
        <v>5.0752404395158219</v>
      </c>
      <c r="R16" s="110" t="s">
        <v>28</v>
      </c>
      <c r="S16" s="111">
        <v>118221</v>
      </c>
      <c r="T16" s="106">
        <f t="shared" si="3"/>
        <v>6</v>
      </c>
      <c r="U16" s="112">
        <v>0</v>
      </c>
      <c r="V16" s="108">
        <f t="shared" si="4"/>
        <v>5.0752404395158219</v>
      </c>
      <c r="W16" s="96">
        <f t="shared" si="2"/>
        <v>0</v>
      </c>
      <c r="Z16" s="109"/>
    </row>
    <row r="17" spans="1:26">
      <c r="A17" s="98" t="s">
        <v>29</v>
      </c>
      <c r="B17" s="367">
        <v>10</v>
      </c>
      <c r="C17" s="367">
        <v>11</v>
      </c>
      <c r="D17" s="367">
        <v>21</v>
      </c>
      <c r="E17" s="369">
        <v>13</v>
      </c>
      <c r="F17" s="99">
        <v>1</v>
      </c>
      <c r="G17" s="99"/>
      <c r="H17" s="113"/>
      <c r="I17" s="100"/>
      <c r="J17" s="101"/>
      <c r="K17" s="101"/>
      <c r="L17" s="101"/>
      <c r="M17" s="101"/>
      <c r="N17" s="102">
        <f t="shared" si="0"/>
        <v>56</v>
      </c>
      <c r="O17" s="103">
        <f t="shared" si="1"/>
        <v>48.99559039686428</v>
      </c>
      <c r="R17" s="110" t="s">
        <v>29</v>
      </c>
      <c r="S17" s="111">
        <v>114296</v>
      </c>
      <c r="T17" s="106">
        <f t="shared" si="3"/>
        <v>56</v>
      </c>
      <c r="U17" s="112">
        <v>0</v>
      </c>
      <c r="V17" s="108">
        <f t="shared" si="4"/>
        <v>48.99559039686428</v>
      </c>
      <c r="W17" s="96">
        <f t="shared" si="2"/>
        <v>0</v>
      </c>
      <c r="Z17" s="109"/>
    </row>
    <row r="18" spans="1:26">
      <c r="A18" s="98" t="s">
        <v>33</v>
      </c>
      <c r="B18" s="367">
        <v>1</v>
      </c>
      <c r="C18" s="367">
        <v>0</v>
      </c>
      <c r="D18" s="367">
        <v>6</v>
      </c>
      <c r="E18" s="369">
        <v>2</v>
      </c>
      <c r="F18" s="99">
        <v>0</v>
      </c>
      <c r="G18" s="99"/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67">
        <v>4</v>
      </c>
      <c r="C19" s="367">
        <v>1</v>
      </c>
      <c r="D19" s="367">
        <v>1</v>
      </c>
      <c r="E19" s="368">
        <v>0</v>
      </c>
      <c r="F19" s="99">
        <v>0</v>
      </c>
      <c r="G19" s="99"/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67">
        <v>1</v>
      </c>
      <c r="C20" s="367">
        <v>1</v>
      </c>
      <c r="D20" s="367">
        <v>0</v>
      </c>
      <c r="E20" s="369">
        <v>0</v>
      </c>
      <c r="F20" s="99">
        <v>1</v>
      </c>
      <c r="G20" s="99"/>
      <c r="H20" s="113"/>
      <c r="I20" s="100"/>
      <c r="J20" s="101"/>
      <c r="K20" s="101"/>
      <c r="L20" s="101"/>
      <c r="M20" s="101"/>
      <c r="N20" s="102">
        <f t="shared" si="0"/>
        <v>3</v>
      </c>
      <c r="O20" s="103">
        <f t="shared" si="1"/>
        <v>4.0696175916003092</v>
      </c>
      <c r="R20" s="110" t="s">
        <v>30</v>
      </c>
      <c r="S20" s="111">
        <v>73717</v>
      </c>
      <c r="T20" s="106">
        <f t="shared" si="3"/>
        <v>3</v>
      </c>
      <c r="U20" s="112">
        <v>0</v>
      </c>
      <c r="V20" s="108">
        <f t="shared" si="4"/>
        <v>4.0696175916003092</v>
      </c>
      <c r="W20" s="96">
        <f t="shared" si="2"/>
        <v>0</v>
      </c>
      <c r="Z20" s="109"/>
    </row>
    <row r="21" spans="1:26">
      <c r="A21" s="98" t="s">
        <v>35</v>
      </c>
      <c r="B21" s="367">
        <v>1</v>
      </c>
      <c r="C21" s="367">
        <v>4</v>
      </c>
      <c r="D21" s="367">
        <v>4</v>
      </c>
      <c r="E21" s="369">
        <v>4</v>
      </c>
      <c r="F21" s="99">
        <v>0</v>
      </c>
      <c r="G21" s="99"/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67">
        <v>1</v>
      </c>
      <c r="C22" s="367">
        <v>0</v>
      </c>
      <c r="D22" s="367">
        <v>1</v>
      </c>
      <c r="E22" s="369">
        <v>0</v>
      </c>
      <c r="F22" s="99">
        <v>0</v>
      </c>
      <c r="G22" s="99"/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67">
        <v>1</v>
      </c>
      <c r="C23" s="367">
        <v>1</v>
      </c>
      <c r="D23" s="367">
        <v>0</v>
      </c>
      <c r="E23" s="369">
        <v>1</v>
      </c>
      <c r="F23" s="99">
        <v>0</v>
      </c>
      <c r="G23" s="99"/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67">
        <v>0</v>
      </c>
      <c r="C24" s="367">
        <v>0</v>
      </c>
      <c r="D24" s="367">
        <v>0</v>
      </c>
      <c r="E24" s="369">
        <v>0</v>
      </c>
      <c r="F24" s="99">
        <v>1</v>
      </c>
      <c r="G24" s="99"/>
      <c r="H24" s="113"/>
      <c r="I24" s="100"/>
      <c r="J24" s="101"/>
      <c r="K24" s="101"/>
      <c r="L24" s="101"/>
      <c r="M24" s="101"/>
      <c r="N24" s="102">
        <f t="shared" si="0"/>
        <v>1</v>
      </c>
      <c r="O24" s="103">
        <f t="shared" si="1"/>
        <v>3.6543029417138682</v>
      </c>
      <c r="R24" s="114" t="s">
        <v>61</v>
      </c>
      <c r="S24" s="111">
        <v>27365</v>
      </c>
      <c r="T24" s="106">
        <f t="shared" si="3"/>
        <v>1</v>
      </c>
      <c r="U24" s="112">
        <v>0</v>
      </c>
      <c r="V24" s="108">
        <f t="shared" si="4"/>
        <v>3.6543029417138682</v>
      </c>
      <c r="W24" s="96">
        <f t="shared" si="2"/>
        <v>0</v>
      </c>
      <c r="Z24" s="109"/>
    </row>
    <row r="25" spans="1:26">
      <c r="A25" s="98" t="s">
        <v>62</v>
      </c>
      <c r="B25" s="367">
        <v>1</v>
      </c>
      <c r="C25" s="367">
        <v>3</v>
      </c>
      <c r="D25" s="367">
        <v>0</v>
      </c>
      <c r="E25" s="369">
        <v>0</v>
      </c>
      <c r="F25" s="99">
        <v>0</v>
      </c>
      <c r="G25" s="99"/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67">
        <v>0</v>
      </c>
      <c r="C26" s="367">
        <v>1</v>
      </c>
      <c r="D26" s="367">
        <v>2</v>
      </c>
      <c r="E26" s="369">
        <v>0</v>
      </c>
      <c r="F26" s="99">
        <v>1</v>
      </c>
      <c r="G26" s="99"/>
      <c r="H26" s="113"/>
      <c r="I26" s="100"/>
      <c r="J26" s="116"/>
      <c r="K26" s="116"/>
      <c r="L26" s="116"/>
      <c r="M26" s="116"/>
      <c r="N26" s="102">
        <f t="shared" si="0"/>
        <v>4</v>
      </c>
      <c r="O26" s="117">
        <f t="shared" si="1"/>
        <v>17.249557980076762</v>
      </c>
      <c r="R26" s="118" t="s">
        <v>63</v>
      </c>
      <c r="S26" s="111">
        <v>23189</v>
      </c>
      <c r="T26" s="106">
        <f t="shared" si="3"/>
        <v>4</v>
      </c>
      <c r="U26" s="119">
        <v>0</v>
      </c>
      <c r="V26" s="108">
        <f t="shared" si="4"/>
        <v>17.249557980076762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62</v>
      </c>
      <c r="F27" s="121">
        <f t="shared" si="5"/>
        <v>17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240</v>
      </c>
      <c r="O27" s="122">
        <f t="shared" si="1"/>
        <v>18.518332763637403</v>
      </c>
      <c r="R27" s="120" t="s">
        <v>64</v>
      </c>
      <c r="S27" s="121">
        <f>SUM(S6:S26)</f>
        <v>1296013</v>
      </c>
      <c r="T27" s="121">
        <f>SUM(T6:T26)</f>
        <v>240</v>
      </c>
      <c r="U27" s="121">
        <f>SUM(U6:U26)</f>
        <v>0</v>
      </c>
      <c r="V27" s="122">
        <f>T27*100000/S27</f>
        <v>18.518332763637403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M4" workbookViewId="0">
      <selection activeCell="O15" sqref="O15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9" t="s">
        <v>443</v>
      </c>
    </row>
    <row r="2" spans="1:22">
      <c r="A2" s="128"/>
      <c r="B2" s="73" t="s">
        <v>671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12</v>
      </c>
      <c r="P4" s="135">
        <f t="shared" ref="P4:P10" si="0">O4*100000/N4</f>
        <v>22.414404990940845</v>
      </c>
      <c r="Q4" s="130"/>
      <c r="R4" s="136">
        <f>O4*100/O10</f>
        <v>5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31</v>
      </c>
      <c r="P5" s="135">
        <f t="shared" si="0"/>
        <v>46.930588146241767</v>
      </c>
      <c r="R5" s="136">
        <f>O5*100/O10</f>
        <v>12.916666666666666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9</v>
      </c>
      <c r="D6" s="143">
        <v>0</v>
      </c>
      <c r="E6" s="144">
        <f>C6+D6</f>
        <v>9</v>
      </c>
      <c r="F6" s="145">
        <f>E6*100000/B6</f>
        <v>5.6840429966274675</v>
      </c>
      <c r="G6" s="143">
        <v>8</v>
      </c>
      <c r="H6" s="146">
        <f>C6+D6+G6</f>
        <v>17</v>
      </c>
      <c r="I6" s="147">
        <f>H6*100000/B6</f>
        <v>10.736525660296328</v>
      </c>
      <c r="L6" s="141"/>
      <c r="M6" s="133" t="s">
        <v>36</v>
      </c>
      <c r="N6" s="134">
        <v>70853</v>
      </c>
      <c r="O6" s="133">
        <v>68</v>
      </c>
      <c r="P6" s="135">
        <f t="shared" si="0"/>
        <v>95.973353280736177</v>
      </c>
      <c r="R6" s="136">
        <f>O6*100/O10</f>
        <v>28.333333333333332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58</v>
      </c>
      <c r="P7" s="135">
        <f t="shared" si="0"/>
        <v>36.901777647702545</v>
      </c>
      <c r="R7" s="136">
        <f>O7*100/O10</f>
        <v>24.166666666666668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9</v>
      </c>
      <c r="D8" s="150">
        <v>0</v>
      </c>
      <c r="E8" s="151">
        <f t="shared" ref="E8:E27" si="1">C8+D8</f>
        <v>9</v>
      </c>
      <c r="F8" s="152">
        <f t="shared" ref="F8:F27" si="2">E8*100000/B8</f>
        <v>7.3161809535422506</v>
      </c>
      <c r="G8" s="150">
        <v>7</v>
      </c>
      <c r="H8" s="153">
        <f t="shared" ref="H8:H27" si="3">C8+D8+G8</f>
        <v>16</v>
      </c>
      <c r="I8" s="154">
        <f t="shared" ref="I8:I27" si="4">H8*100000/B8</f>
        <v>13.006543917408447</v>
      </c>
      <c r="M8" s="133" t="s">
        <v>38</v>
      </c>
      <c r="N8" s="134">
        <v>382915</v>
      </c>
      <c r="O8" s="133">
        <v>46</v>
      </c>
      <c r="P8" s="135">
        <f t="shared" si="0"/>
        <v>12.013109959129311</v>
      </c>
      <c r="R8" s="136">
        <f>O8*100/O10</f>
        <v>19.166666666666668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9</v>
      </c>
      <c r="H9" s="153">
        <f t="shared" si="3"/>
        <v>16</v>
      </c>
      <c r="I9" s="154">
        <f t="shared" si="4"/>
        <v>16.42052976734162</v>
      </c>
      <c r="M9" s="133" t="s">
        <v>39</v>
      </c>
      <c r="N9" s="134">
        <v>565479</v>
      </c>
      <c r="O9" s="133">
        <v>25</v>
      </c>
      <c r="P9" s="135">
        <f t="shared" si="0"/>
        <v>4.4210306660371117</v>
      </c>
      <c r="R9" s="136">
        <f>O9*100/O10</f>
        <v>10.416666666666666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240</v>
      </c>
      <c r="P10" s="157">
        <f t="shared" si="0"/>
        <v>18.518332763637403</v>
      </c>
      <c r="R10" s="158">
        <f>SUM(R4:R9)</f>
        <v>100.00000000000001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13</v>
      </c>
      <c r="H11" s="153">
        <f t="shared" si="3"/>
        <v>19</v>
      </c>
      <c r="I11" s="154">
        <f t="shared" si="4"/>
        <v>23.998686387692462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4</v>
      </c>
      <c r="H13" s="153">
        <f t="shared" si="3"/>
        <v>4</v>
      </c>
      <c r="I13" s="154">
        <f t="shared" si="4"/>
        <v>5.6247714936580699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125</v>
      </c>
      <c r="P14" s="135">
        <f>O14*100000/N14</f>
        <v>19.473953976036132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7</v>
      </c>
      <c r="H15" s="153">
        <f t="shared" si="3"/>
        <v>7</v>
      </c>
      <c r="I15" s="154">
        <f t="shared" si="4"/>
        <v>12.052341597796143</v>
      </c>
      <c r="M15" s="162" t="s">
        <v>71</v>
      </c>
      <c r="N15" s="163">
        <v>654130</v>
      </c>
      <c r="O15" s="163">
        <f>O10-O14</f>
        <v>115</v>
      </c>
      <c r="P15" s="135">
        <f>O15*100000/N15</f>
        <v>17.580603244003484</v>
      </c>
    </row>
    <row r="16" spans="1:22">
      <c r="A16" s="110" t="s">
        <v>32</v>
      </c>
      <c r="B16" s="111">
        <v>66469</v>
      </c>
      <c r="C16" s="150">
        <v>19</v>
      </c>
      <c r="D16" s="150">
        <v>0</v>
      </c>
      <c r="E16" s="151">
        <f t="shared" si="1"/>
        <v>19</v>
      </c>
      <c r="F16" s="152">
        <f t="shared" si="2"/>
        <v>28.584753795002182</v>
      </c>
      <c r="G16" s="150">
        <v>21</v>
      </c>
      <c r="H16" s="153">
        <f t="shared" si="3"/>
        <v>40</v>
      </c>
      <c r="I16" s="154">
        <f t="shared" si="4"/>
        <v>60.178429042109855</v>
      </c>
      <c r="M16" s="164" t="s">
        <v>41</v>
      </c>
      <c r="N16" s="165">
        <f>N14+N15</f>
        <v>1296013</v>
      </c>
      <c r="O16" s="166">
        <f>O14+O15</f>
        <v>240</v>
      </c>
      <c r="P16" s="167">
        <f>O16*100000/N16</f>
        <v>18.518332763637403</v>
      </c>
    </row>
    <row r="17" spans="1:22">
      <c r="A17" s="110" t="s">
        <v>28</v>
      </c>
      <c r="B17" s="111">
        <v>118221</v>
      </c>
      <c r="C17" s="150">
        <v>4</v>
      </c>
      <c r="D17" s="150">
        <v>0</v>
      </c>
      <c r="E17" s="151">
        <f t="shared" si="1"/>
        <v>4</v>
      </c>
      <c r="F17" s="152">
        <f t="shared" si="2"/>
        <v>3.3834936263438813</v>
      </c>
      <c r="G17" s="150">
        <v>2</v>
      </c>
      <c r="H17" s="153">
        <f t="shared" si="3"/>
        <v>6</v>
      </c>
      <c r="I17" s="154">
        <f t="shared" si="4"/>
        <v>5.0752404395158219</v>
      </c>
      <c r="O17" s="97">
        <f>O14/O15</f>
        <v>1.0869565217391304</v>
      </c>
    </row>
    <row r="18" spans="1:22">
      <c r="A18" s="110" t="s">
        <v>29</v>
      </c>
      <c r="B18" s="111">
        <v>114296</v>
      </c>
      <c r="C18" s="150">
        <v>24</v>
      </c>
      <c r="D18" s="150">
        <v>0</v>
      </c>
      <c r="E18" s="151">
        <f t="shared" si="1"/>
        <v>24</v>
      </c>
      <c r="F18" s="152">
        <f t="shared" si="2"/>
        <v>20.998110170084693</v>
      </c>
      <c r="G18" s="150">
        <v>32</v>
      </c>
      <c r="H18" s="153">
        <f t="shared" si="3"/>
        <v>56</v>
      </c>
      <c r="I18" s="154">
        <f t="shared" si="4"/>
        <v>48.99559039686428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2</v>
      </c>
      <c r="H21" s="153">
        <f t="shared" si="3"/>
        <v>3</v>
      </c>
      <c r="I21" s="154">
        <f t="shared" si="4"/>
        <v>4.0696175916003092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1</v>
      </c>
      <c r="H25" s="153">
        <f t="shared" si="3"/>
        <v>1</v>
      </c>
      <c r="I25" s="154">
        <f t="shared" si="4"/>
        <v>3.6543029417138682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3</v>
      </c>
      <c r="H27" s="153">
        <f t="shared" si="3"/>
        <v>4</v>
      </c>
      <c r="I27" s="154">
        <f t="shared" si="4"/>
        <v>17.249557980076762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90</v>
      </c>
      <c r="D28" s="172">
        <f>SUM(D7:D27)</f>
        <v>1</v>
      </c>
      <c r="E28" s="172">
        <f>SUM(E7:E27)</f>
        <v>91</v>
      </c>
      <c r="F28" s="173">
        <f>E28*100000/B28</f>
        <v>7.0215345062125145</v>
      </c>
      <c r="G28" s="172">
        <f>SUM(G7:G27)</f>
        <v>149</v>
      </c>
      <c r="H28" s="172">
        <f>C28+D28+G28</f>
        <v>240</v>
      </c>
      <c r="I28" s="173">
        <f>H28*100000/B28</f>
        <v>18.518332763637403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H19" zoomScale="90" zoomScaleNormal="90" workbookViewId="0">
      <selection activeCell="U23" sqref="U23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673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17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16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19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4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7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40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>
        <v>4</v>
      </c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56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1</v>
      </c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3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4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1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240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11</v>
      </c>
      <c r="T25" s="190">
        <f t="shared" si="2"/>
        <v>5</v>
      </c>
      <c r="U25" s="190">
        <f t="shared" si="2"/>
        <v>10</v>
      </c>
      <c r="V25" s="190">
        <f t="shared" si="2"/>
        <v>0</v>
      </c>
      <c r="W25" s="190">
        <f t="shared" si="2"/>
        <v>0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672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240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11</v>
      </c>
      <c r="T31" s="206">
        <f t="shared" si="4"/>
        <v>5</v>
      </c>
      <c r="U31" s="206">
        <f t="shared" si="4"/>
        <v>10</v>
      </c>
      <c r="V31" s="206">
        <f t="shared" si="4"/>
        <v>0</v>
      </c>
      <c r="W31" s="206">
        <f t="shared" si="4"/>
        <v>0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4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5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7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7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7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D14" sqref="D14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674</v>
      </c>
    </row>
    <row r="2" spans="1:17">
      <c r="A2" s="2" t="s">
        <v>192</v>
      </c>
      <c r="B2" s="2" t="s">
        <v>193</v>
      </c>
      <c r="C2" s="3" t="s">
        <v>675</v>
      </c>
      <c r="D2" s="4" t="s">
        <v>676</v>
      </c>
      <c r="E2" s="4" t="s">
        <v>651</v>
      </c>
      <c r="F2" s="4" t="s">
        <v>657</v>
      </c>
      <c r="G2" s="4" t="s">
        <v>665</v>
      </c>
      <c r="H2" s="4" t="s">
        <v>677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73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3</v>
      </c>
      <c r="D4" s="16">
        <v>2</v>
      </c>
      <c r="E4" s="16">
        <v>1</v>
      </c>
      <c r="F4" s="16">
        <v>0</v>
      </c>
      <c r="G4" s="16">
        <v>1</v>
      </c>
      <c r="H4" s="16">
        <v>0</v>
      </c>
      <c r="I4" s="372">
        <v>3</v>
      </c>
      <c r="J4" s="229"/>
      <c r="K4" s="383" t="s">
        <v>196</v>
      </c>
      <c r="L4" s="383"/>
      <c r="M4" s="383"/>
      <c r="N4" s="383"/>
      <c r="O4" s="383"/>
      <c r="P4" s="383"/>
      <c r="Q4" s="383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7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7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1</v>
      </c>
      <c r="D8" s="16">
        <v>2</v>
      </c>
      <c r="E8" s="16">
        <v>1</v>
      </c>
      <c r="F8" s="16">
        <v>1</v>
      </c>
      <c r="G8" s="16">
        <v>0</v>
      </c>
      <c r="H8" s="16">
        <v>0</v>
      </c>
      <c r="I8" s="371">
        <v>2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70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2</v>
      </c>
      <c r="D13" s="16">
        <v>1</v>
      </c>
      <c r="E13" s="16">
        <v>1</v>
      </c>
      <c r="F13" s="16">
        <v>0</v>
      </c>
      <c r="G13" s="16">
        <v>0</v>
      </c>
      <c r="H13" s="16">
        <v>0</v>
      </c>
      <c r="I13" s="371">
        <v>2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7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7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1</v>
      </c>
      <c r="E20" s="16">
        <v>0</v>
      </c>
      <c r="F20" s="16">
        <v>1</v>
      </c>
      <c r="G20" s="16">
        <v>0</v>
      </c>
      <c r="H20" s="16">
        <v>0</v>
      </c>
      <c r="I20" s="371">
        <v>2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7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7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7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7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7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7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7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2</v>
      </c>
      <c r="D39" s="16">
        <v>1</v>
      </c>
      <c r="E39" s="16">
        <v>0</v>
      </c>
      <c r="F39" s="16">
        <v>1</v>
      </c>
      <c r="G39" s="16">
        <v>0</v>
      </c>
      <c r="H39" s="16">
        <v>0</v>
      </c>
      <c r="I39" s="371">
        <v>2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7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7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70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7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1</v>
      </c>
      <c r="E49" s="16">
        <v>1</v>
      </c>
      <c r="F49" s="16">
        <v>0</v>
      </c>
      <c r="G49" s="16">
        <v>0</v>
      </c>
      <c r="H49" s="16">
        <v>0</v>
      </c>
      <c r="I49" s="371">
        <v>2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7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7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1</v>
      </c>
      <c r="E63" s="16">
        <v>0</v>
      </c>
      <c r="F63" s="16">
        <v>0</v>
      </c>
      <c r="G63" s="16">
        <v>0</v>
      </c>
      <c r="H63" s="16">
        <v>1</v>
      </c>
      <c r="I63" s="372">
        <v>3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1</v>
      </c>
      <c r="D66" s="16">
        <v>1</v>
      </c>
      <c r="E66" s="16">
        <v>0</v>
      </c>
      <c r="F66" s="16">
        <v>0</v>
      </c>
      <c r="G66" s="16">
        <v>1</v>
      </c>
      <c r="H66" s="16">
        <v>0</v>
      </c>
      <c r="I66" s="372">
        <v>3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7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7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7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70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10</v>
      </c>
      <c r="D87" s="16">
        <v>7</v>
      </c>
      <c r="E87" s="16">
        <v>3</v>
      </c>
      <c r="F87" s="16">
        <v>3</v>
      </c>
      <c r="G87" s="16">
        <v>1</v>
      </c>
      <c r="H87" s="16">
        <v>0</v>
      </c>
      <c r="I87" s="372">
        <v>3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7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70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70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7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7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1</v>
      </c>
      <c r="E95" s="16">
        <v>0</v>
      </c>
      <c r="F95" s="16">
        <v>1</v>
      </c>
      <c r="G95" s="16">
        <v>0</v>
      </c>
      <c r="H95" s="16">
        <v>0</v>
      </c>
      <c r="I95" s="371">
        <v>2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1</v>
      </c>
      <c r="E99" s="16">
        <v>1</v>
      </c>
      <c r="F99" s="16">
        <v>0</v>
      </c>
      <c r="G99" s="16">
        <v>0</v>
      </c>
      <c r="H99" s="16">
        <v>0</v>
      </c>
      <c r="I99" s="371">
        <v>2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7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5</v>
      </c>
      <c r="D101" s="16">
        <v>5</v>
      </c>
      <c r="E101" s="16">
        <v>3</v>
      </c>
      <c r="F101" s="16">
        <v>0</v>
      </c>
      <c r="G101" s="16">
        <v>0</v>
      </c>
      <c r="H101" s="16">
        <v>2</v>
      </c>
      <c r="I101" s="372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1</v>
      </c>
      <c r="E102" s="16">
        <v>1</v>
      </c>
      <c r="F102" s="16">
        <v>0</v>
      </c>
      <c r="G102" s="16">
        <v>0</v>
      </c>
      <c r="H102" s="16">
        <v>0</v>
      </c>
      <c r="I102" s="371">
        <v>2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10</v>
      </c>
      <c r="D104" s="16">
        <v>3</v>
      </c>
      <c r="E104" s="16">
        <v>1</v>
      </c>
      <c r="F104" s="16">
        <v>0</v>
      </c>
      <c r="G104" s="16">
        <v>2</v>
      </c>
      <c r="H104" s="16">
        <v>0</v>
      </c>
      <c r="I104" s="372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7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1</v>
      </c>
      <c r="I108" s="372">
        <v>3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7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7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24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371">
        <v>2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7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370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1</v>
      </c>
      <c r="E129" s="16">
        <v>0</v>
      </c>
      <c r="F129" s="16">
        <v>0</v>
      </c>
      <c r="G129" s="16">
        <v>1</v>
      </c>
      <c r="H129" s="16">
        <v>0</v>
      </c>
      <c r="I129" s="372">
        <v>3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70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1</v>
      </c>
      <c r="E132" s="16">
        <v>1</v>
      </c>
      <c r="F132" s="16">
        <v>0</v>
      </c>
      <c r="G132" s="16">
        <v>0</v>
      </c>
      <c r="H132" s="16">
        <v>0</v>
      </c>
      <c r="I132" s="371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7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7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70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70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7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8</v>
      </c>
      <c r="D141" s="16">
        <v>1</v>
      </c>
      <c r="E141" s="16">
        <v>1</v>
      </c>
      <c r="F141" s="16">
        <v>0</v>
      </c>
      <c r="G141" s="16">
        <v>0</v>
      </c>
      <c r="H141" s="16">
        <v>0</v>
      </c>
      <c r="I141" s="371">
        <v>2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7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7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7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1</v>
      </c>
      <c r="E155" s="16">
        <v>0</v>
      </c>
      <c r="F155" s="16">
        <v>1</v>
      </c>
      <c r="G155" s="16">
        <v>0</v>
      </c>
      <c r="H155" s="16">
        <v>0</v>
      </c>
      <c r="I155" s="371">
        <v>2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7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7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70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7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7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70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7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7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1</v>
      </c>
      <c r="E185" s="16">
        <v>0</v>
      </c>
      <c r="F185" s="16">
        <v>0</v>
      </c>
      <c r="G185" s="16">
        <v>0</v>
      </c>
      <c r="H185" s="16">
        <v>1</v>
      </c>
      <c r="I185" s="372">
        <v>3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7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7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7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1</v>
      </c>
      <c r="E192" s="16">
        <v>0</v>
      </c>
      <c r="F192" s="16">
        <v>0</v>
      </c>
      <c r="G192" s="16">
        <v>1</v>
      </c>
      <c r="H192" s="16">
        <v>0</v>
      </c>
      <c r="I192" s="372">
        <v>3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7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204</v>
      </c>
      <c r="D196" s="234">
        <f>E196+F196+G196+H196</f>
        <v>36</v>
      </c>
      <c r="E196" s="9">
        <f>SUM(E3:E195)</f>
        <v>16</v>
      </c>
      <c r="F196" s="9">
        <f>SUM(F3:F195)</f>
        <v>8</v>
      </c>
      <c r="G196" s="9">
        <f>SUM(G3:G195)</f>
        <v>7</v>
      </c>
      <c r="H196" s="9">
        <f>SUM(H3:H195)</f>
        <v>5</v>
      </c>
      <c r="I196" s="230"/>
      <c r="J196" s="10"/>
    </row>
    <row r="197" spans="1:10">
      <c r="A197" s="11" t="s">
        <v>678</v>
      </c>
      <c r="B197" s="12"/>
      <c r="C197" s="384">
        <f>C196+D196</f>
        <v>240</v>
      </c>
      <c r="D197" s="385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X239"/>
  <sheetViews>
    <sheetView topLeftCell="A112" zoomScale="70" zoomScaleNormal="70" workbookViewId="0">
      <selection activeCell="T213" sqref="T213:V213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3" width="4.59765625" style="18" customWidth="1"/>
    <col min="24" max="24" width="9.69921875" style="18" bestFit="1" customWidth="1"/>
    <col min="25" max="55" width="4.3984375" style="18" customWidth="1"/>
    <col min="56" max="56" width="15.59765625" style="18" bestFit="1" customWidth="1"/>
    <col min="57" max="16384" width="9.09765625" style="18"/>
  </cols>
  <sheetData>
    <row r="1" spans="1:24" s="296" customFormat="1" ht="30.75">
      <c r="A1" s="295" t="s">
        <v>334</v>
      </c>
      <c r="B1" s="295"/>
    </row>
    <row r="2" spans="1:24" s="296" customFormat="1" ht="30.75">
      <c r="B2" s="297" t="s">
        <v>688</v>
      </c>
    </row>
    <row r="4" spans="1:24">
      <c r="A4" s="347" t="s">
        <v>326</v>
      </c>
      <c r="B4" s="348"/>
      <c r="C4" s="348"/>
      <c r="D4" s="347" t="s">
        <v>327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9"/>
    </row>
    <row r="5" spans="1:24">
      <c r="A5" s="347" t="s">
        <v>9</v>
      </c>
      <c r="B5" s="347" t="s">
        <v>42</v>
      </c>
      <c r="C5" s="347" t="s">
        <v>325</v>
      </c>
      <c r="D5" s="347">
        <v>0</v>
      </c>
      <c r="E5" s="350">
        <v>1</v>
      </c>
      <c r="F5" s="350">
        <v>2</v>
      </c>
      <c r="G5" s="350">
        <v>3</v>
      </c>
      <c r="H5" s="350">
        <v>4</v>
      </c>
      <c r="I5" s="350">
        <v>5</v>
      </c>
      <c r="J5" s="350">
        <v>6</v>
      </c>
      <c r="K5" s="350">
        <v>7</v>
      </c>
      <c r="L5" s="350">
        <v>8</v>
      </c>
      <c r="M5" s="350">
        <v>9</v>
      </c>
      <c r="N5" s="350">
        <v>10</v>
      </c>
      <c r="O5" s="350">
        <v>11</v>
      </c>
      <c r="P5" s="350">
        <v>12</v>
      </c>
      <c r="Q5" s="350">
        <v>13</v>
      </c>
      <c r="R5" s="350">
        <v>14</v>
      </c>
      <c r="S5" s="350">
        <v>15</v>
      </c>
      <c r="T5" s="350">
        <v>16</v>
      </c>
      <c r="U5" s="350">
        <v>17</v>
      </c>
      <c r="V5" s="350">
        <v>18</v>
      </c>
      <c r="W5" s="350">
        <v>19</v>
      </c>
      <c r="X5" s="351" t="s">
        <v>353</v>
      </c>
    </row>
    <row r="6" spans="1:24">
      <c r="A6" s="336" t="s">
        <v>23</v>
      </c>
      <c r="B6" s="336" t="s">
        <v>23</v>
      </c>
      <c r="C6" s="336" t="s">
        <v>346</v>
      </c>
      <c r="D6" s="337"/>
      <c r="E6" s="338"/>
      <c r="F6" s="338"/>
      <c r="G6" s="338">
        <v>1</v>
      </c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9">
        <v>1</v>
      </c>
    </row>
    <row r="7" spans="1:24">
      <c r="A7" s="340"/>
      <c r="B7" s="340"/>
      <c r="C7" s="341" t="s">
        <v>356</v>
      </c>
      <c r="D7" s="342"/>
      <c r="E7" s="343"/>
      <c r="F7" s="343"/>
      <c r="G7" s="343"/>
      <c r="H7" s="343">
        <v>1</v>
      </c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4">
        <v>1</v>
      </c>
    </row>
    <row r="8" spans="1:24">
      <c r="A8" s="340"/>
      <c r="B8" s="340"/>
      <c r="C8" s="341" t="s">
        <v>23</v>
      </c>
      <c r="D8" s="342"/>
      <c r="E8" s="343"/>
      <c r="F8" s="343"/>
      <c r="G8" s="343">
        <v>2</v>
      </c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4">
        <v>2</v>
      </c>
    </row>
    <row r="9" spans="1:24">
      <c r="A9" s="340"/>
      <c r="B9" s="340"/>
      <c r="C9" s="341" t="s">
        <v>170</v>
      </c>
      <c r="D9" s="342"/>
      <c r="E9" s="343"/>
      <c r="F9" s="343"/>
      <c r="G9" s="343"/>
      <c r="H9" s="343"/>
      <c r="I9" s="343"/>
      <c r="J9" s="343"/>
      <c r="K9" s="343"/>
      <c r="L9" s="343">
        <v>1</v>
      </c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4">
        <v>1</v>
      </c>
    </row>
    <row r="10" spans="1:24">
      <c r="A10" s="340"/>
      <c r="B10" s="340"/>
      <c r="C10" s="341" t="s">
        <v>340</v>
      </c>
      <c r="D10" s="342">
        <v>1</v>
      </c>
      <c r="E10" s="343"/>
      <c r="F10" s="343">
        <v>1</v>
      </c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4">
        <v>2</v>
      </c>
    </row>
    <row r="11" spans="1:24">
      <c r="A11" s="340"/>
      <c r="B11" s="352" t="s">
        <v>404</v>
      </c>
      <c r="C11" s="353"/>
      <c r="D11" s="354">
        <v>1</v>
      </c>
      <c r="E11" s="355"/>
      <c r="F11" s="355">
        <v>1</v>
      </c>
      <c r="G11" s="355">
        <v>3</v>
      </c>
      <c r="H11" s="355">
        <v>1</v>
      </c>
      <c r="I11" s="355"/>
      <c r="J11" s="355"/>
      <c r="K11" s="355"/>
      <c r="L11" s="355">
        <v>1</v>
      </c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6">
        <v>7</v>
      </c>
    </row>
    <row r="12" spans="1:24">
      <c r="A12" s="340"/>
      <c r="B12" s="336" t="s">
        <v>214</v>
      </c>
      <c r="C12" s="336" t="s">
        <v>377</v>
      </c>
      <c r="D12" s="337">
        <v>1</v>
      </c>
      <c r="E12" s="338"/>
      <c r="F12" s="338"/>
      <c r="G12" s="338"/>
      <c r="H12" s="338"/>
      <c r="I12" s="338"/>
      <c r="J12" s="338"/>
      <c r="K12" s="338">
        <v>1</v>
      </c>
      <c r="L12" s="338"/>
      <c r="M12" s="338"/>
      <c r="N12" s="338"/>
      <c r="O12" s="338">
        <v>1</v>
      </c>
      <c r="P12" s="338"/>
      <c r="Q12" s="338"/>
      <c r="R12" s="338"/>
      <c r="S12" s="338"/>
      <c r="T12" s="338"/>
      <c r="U12" s="338"/>
      <c r="V12" s="338"/>
      <c r="W12" s="338"/>
      <c r="X12" s="339">
        <v>3</v>
      </c>
    </row>
    <row r="13" spans="1:24">
      <c r="A13" s="340"/>
      <c r="B13" s="352" t="s">
        <v>453</v>
      </c>
      <c r="C13" s="353"/>
      <c r="D13" s="354">
        <v>1</v>
      </c>
      <c r="E13" s="355"/>
      <c r="F13" s="355"/>
      <c r="G13" s="355"/>
      <c r="H13" s="355"/>
      <c r="I13" s="355"/>
      <c r="J13" s="355"/>
      <c r="K13" s="355">
        <v>1</v>
      </c>
      <c r="L13" s="355"/>
      <c r="M13" s="355"/>
      <c r="N13" s="355"/>
      <c r="O13" s="355">
        <v>1</v>
      </c>
      <c r="P13" s="355"/>
      <c r="Q13" s="355"/>
      <c r="R13" s="355"/>
      <c r="S13" s="355"/>
      <c r="T13" s="355"/>
      <c r="U13" s="355"/>
      <c r="V13" s="355"/>
      <c r="W13" s="355"/>
      <c r="X13" s="356">
        <v>3</v>
      </c>
    </row>
    <row r="14" spans="1:24">
      <c r="A14" s="340"/>
      <c r="B14" s="336" t="s">
        <v>208</v>
      </c>
      <c r="C14" s="336" t="s">
        <v>653</v>
      </c>
      <c r="D14" s="33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>
        <v>1</v>
      </c>
      <c r="V14" s="338"/>
      <c r="W14" s="338"/>
      <c r="X14" s="339">
        <v>1</v>
      </c>
    </row>
    <row r="15" spans="1:24">
      <c r="A15" s="340"/>
      <c r="B15" s="352" t="s">
        <v>654</v>
      </c>
      <c r="C15" s="353"/>
      <c r="D15" s="354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>
        <v>1</v>
      </c>
      <c r="V15" s="355"/>
      <c r="W15" s="355"/>
      <c r="X15" s="356">
        <v>1</v>
      </c>
    </row>
    <row r="16" spans="1:24">
      <c r="A16" s="340"/>
      <c r="B16" s="336" t="s">
        <v>216</v>
      </c>
      <c r="C16" s="336" t="s">
        <v>347</v>
      </c>
      <c r="D16" s="337"/>
      <c r="E16" s="338"/>
      <c r="F16" s="338">
        <v>1</v>
      </c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9">
        <v>1</v>
      </c>
    </row>
    <row r="17" spans="1:24">
      <c r="A17" s="340"/>
      <c r="B17" s="352" t="s">
        <v>407</v>
      </c>
      <c r="C17" s="353"/>
      <c r="D17" s="354"/>
      <c r="E17" s="355"/>
      <c r="F17" s="355">
        <v>1</v>
      </c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6">
        <v>1</v>
      </c>
    </row>
    <row r="18" spans="1:24">
      <c r="A18" s="340"/>
      <c r="B18" s="336" t="s">
        <v>190</v>
      </c>
      <c r="C18" s="336" t="s">
        <v>190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>
        <v>1</v>
      </c>
      <c r="O18" s="338"/>
      <c r="P18" s="338"/>
      <c r="Q18" s="338"/>
      <c r="R18" s="338"/>
      <c r="S18" s="338"/>
      <c r="T18" s="338"/>
      <c r="U18" s="338"/>
      <c r="V18" s="338"/>
      <c r="W18" s="338"/>
      <c r="X18" s="339">
        <v>1</v>
      </c>
    </row>
    <row r="19" spans="1:24">
      <c r="A19" s="340"/>
      <c r="B19" s="352" t="s">
        <v>515</v>
      </c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>
        <v>1</v>
      </c>
      <c r="O19" s="355"/>
      <c r="P19" s="355"/>
      <c r="Q19" s="355"/>
      <c r="R19" s="355"/>
      <c r="S19" s="355"/>
      <c r="T19" s="355"/>
      <c r="U19" s="355"/>
      <c r="V19" s="355"/>
      <c r="W19" s="355"/>
      <c r="X19" s="356">
        <v>1</v>
      </c>
    </row>
    <row r="20" spans="1:24">
      <c r="A20" s="340"/>
      <c r="B20" s="336" t="s">
        <v>209</v>
      </c>
      <c r="C20" s="336" t="s">
        <v>209</v>
      </c>
      <c r="D20" s="337"/>
      <c r="E20" s="338"/>
      <c r="F20" s="338">
        <v>1</v>
      </c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9">
        <v>1</v>
      </c>
    </row>
    <row r="21" spans="1:24">
      <c r="A21" s="340"/>
      <c r="B21" s="352" t="s">
        <v>406</v>
      </c>
      <c r="C21" s="353"/>
      <c r="D21" s="354"/>
      <c r="E21" s="355"/>
      <c r="F21" s="355">
        <v>1</v>
      </c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6">
        <v>1</v>
      </c>
    </row>
    <row r="22" spans="1:24">
      <c r="A22" s="340"/>
      <c r="B22" s="336" t="s">
        <v>211</v>
      </c>
      <c r="C22" s="336" t="s">
        <v>401</v>
      </c>
      <c r="D22" s="337"/>
      <c r="E22" s="338"/>
      <c r="F22" s="338"/>
      <c r="G22" s="338"/>
      <c r="H22" s="338">
        <v>1</v>
      </c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9">
        <v>1</v>
      </c>
    </row>
    <row r="23" spans="1:24">
      <c r="A23" s="340"/>
      <c r="B23" s="352" t="s">
        <v>405</v>
      </c>
      <c r="C23" s="353"/>
      <c r="D23" s="354"/>
      <c r="E23" s="355"/>
      <c r="F23" s="355"/>
      <c r="G23" s="355"/>
      <c r="H23" s="355">
        <v>1</v>
      </c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6">
        <v>1</v>
      </c>
    </row>
    <row r="24" spans="1:24">
      <c r="A24" s="357" t="s">
        <v>404</v>
      </c>
      <c r="B24" s="358"/>
      <c r="C24" s="358"/>
      <c r="D24" s="359">
        <v>2</v>
      </c>
      <c r="E24" s="360"/>
      <c r="F24" s="360">
        <v>3</v>
      </c>
      <c r="G24" s="360">
        <v>3</v>
      </c>
      <c r="H24" s="360">
        <v>2</v>
      </c>
      <c r="I24" s="360"/>
      <c r="J24" s="360"/>
      <c r="K24" s="360">
        <v>1</v>
      </c>
      <c r="L24" s="360">
        <v>1</v>
      </c>
      <c r="M24" s="360"/>
      <c r="N24" s="360">
        <v>1</v>
      </c>
      <c r="O24" s="360">
        <v>1</v>
      </c>
      <c r="P24" s="360"/>
      <c r="Q24" s="360"/>
      <c r="R24" s="360"/>
      <c r="S24" s="360"/>
      <c r="T24" s="360"/>
      <c r="U24" s="360">
        <v>1</v>
      </c>
      <c r="V24" s="360"/>
      <c r="W24" s="360"/>
      <c r="X24" s="361">
        <v>15</v>
      </c>
    </row>
    <row r="25" spans="1:24">
      <c r="A25" s="336" t="s">
        <v>24</v>
      </c>
      <c r="B25" s="336" t="s">
        <v>165</v>
      </c>
      <c r="C25" s="336" t="s">
        <v>645</v>
      </c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>
        <v>1</v>
      </c>
      <c r="T25" s="338"/>
      <c r="U25" s="338"/>
      <c r="V25" s="338"/>
      <c r="W25" s="338"/>
      <c r="X25" s="339">
        <v>1</v>
      </c>
    </row>
    <row r="26" spans="1:24">
      <c r="A26" s="340"/>
      <c r="B26" s="340"/>
      <c r="C26" s="341" t="s">
        <v>165</v>
      </c>
      <c r="D26" s="342"/>
      <c r="E26" s="343"/>
      <c r="F26" s="343"/>
      <c r="G26" s="343"/>
      <c r="H26" s="343"/>
      <c r="I26" s="343"/>
      <c r="J26" s="343">
        <v>1</v>
      </c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4">
        <v>1</v>
      </c>
    </row>
    <row r="27" spans="1:24">
      <c r="A27" s="340"/>
      <c r="B27" s="340"/>
      <c r="C27" s="341" t="s">
        <v>348</v>
      </c>
      <c r="D27" s="342"/>
      <c r="E27" s="343"/>
      <c r="F27" s="343">
        <v>1</v>
      </c>
      <c r="G27" s="343"/>
      <c r="H27" s="343">
        <v>1</v>
      </c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4">
        <v>2</v>
      </c>
    </row>
    <row r="28" spans="1:24">
      <c r="A28" s="340"/>
      <c r="B28" s="340"/>
      <c r="C28" s="341" t="s">
        <v>349</v>
      </c>
      <c r="D28" s="342"/>
      <c r="E28" s="343"/>
      <c r="F28" s="343"/>
      <c r="G28" s="343"/>
      <c r="H28" s="343"/>
      <c r="I28" s="343">
        <v>1</v>
      </c>
      <c r="J28" s="343">
        <v>2</v>
      </c>
      <c r="K28" s="343">
        <v>2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4">
        <v>5</v>
      </c>
    </row>
    <row r="29" spans="1:24">
      <c r="A29" s="340"/>
      <c r="B29" s="352" t="s">
        <v>409</v>
      </c>
      <c r="C29" s="353"/>
      <c r="D29" s="354"/>
      <c r="E29" s="355"/>
      <c r="F29" s="355">
        <v>1</v>
      </c>
      <c r="G29" s="355"/>
      <c r="H29" s="355">
        <v>1</v>
      </c>
      <c r="I29" s="355">
        <v>1</v>
      </c>
      <c r="J29" s="355">
        <v>3</v>
      </c>
      <c r="K29" s="355">
        <v>2</v>
      </c>
      <c r="L29" s="355"/>
      <c r="M29" s="355"/>
      <c r="N29" s="355"/>
      <c r="O29" s="355"/>
      <c r="P29" s="355"/>
      <c r="Q29" s="355"/>
      <c r="R29" s="355"/>
      <c r="S29" s="355">
        <v>1</v>
      </c>
      <c r="T29" s="355"/>
      <c r="U29" s="355"/>
      <c r="V29" s="355"/>
      <c r="W29" s="355"/>
      <c r="X29" s="356">
        <v>9</v>
      </c>
    </row>
    <row r="30" spans="1:24">
      <c r="A30" s="340"/>
      <c r="B30" s="336" t="s">
        <v>228</v>
      </c>
      <c r="C30" s="336" t="s">
        <v>342</v>
      </c>
      <c r="D30" s="337"/>
      <c r="E30" s="338"/>
      <c r="F30" s="338">
        <v>1</v>
      </c>
      <c r="G30" s="338"/>
      <c r="H30" s="338"/>
      <c r="I30" s="338">
        <v>1</v>
      </c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9">
        <v>2</v>
      </c>
    </row>
    <row r="31" spans="1:24">
      <c r="A31" s="340"/>
      <c r="B31" s="340"/>
      <c r="C31" s="341" t="s">
        <v>228</v>
      </c>
      <c r="D31" s="34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>
        <v>1</v>
      </c>
      <c r="V31" s="343"/>
      <c r="W31" s="343"/>
      <c r="X31" s="344">
        <v>1</v>
      </c>
    </row>
    <row r="32" spans="1:24">
      <c r="A32" s="340"/>
      <c r="B32" s="352" t="s">
        <v>408</v>
      </c>
      <c r="C32" s="353"/>
      <c r="D32" s="354"/>
      <c r="E32" s="355"/>
      <c r="F32" s="355">
        <v>1</v>
      </c>
      <c r="G32" s="355"/>
      <c r="H32" s="355"/>
      <c r="I32" s="355">
        <v>1</v>
      </c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>
        <v>1</v>
      </c>
      <c r="V32" s="355"/>
      <c r="W32" s="355"/>
      <c r="X32" s="356">
        <v>3</v>
      </c>
    </row>
    <row r="33" spans="1:24">
      <c r="A33" s="340"/>
      <c r="B33" s="336" t="s">
        <v>223</v>
      </c>
      <c r="C33" s="336" t="s">
        <v>487</v>
      </c>
      <c r="D33" s="337"/>
      <c r="E33" s="338"/>
      <c r="F33" s="338"/>
      <c r="G33" s="338"/>
      <c r="H33" s="338"/>
      <c r="I33" s="338"/>
      <c r="J33" s="338"/>
      <c r="K33" s="338"/>
      <c r="L33" s="338"/>
      <c r="M33" s="338">
        <v>1</v>
      </c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9">
        <v>1</v>
      </c>
    </row>
    <row r="34" spans="1:24">
      <c r="A34" s="340"/>
      <c r="B34" s="340"/>
      <c r="C34" s="341" t="s">
        <v>223</v>
      </c>
      <c r="D34" s="34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>
        <v>1</v>
      </c>
      <c r="V34" s="343"/>
      <c r="W34" s="343"/>
      <c r="X34" s="344">
        <v>1</v>
      </c>
    </row>
    <row r="35" spans="1:24">
      <c r="A35" s="340"/>
      <c r="B35" s="340"/>
      <c r="C35" s="341" t="s">
        <v>352</v>
      </c>
      <c r="D35" s="342"/>
      <c r="E35" s="343"/>
      <c r="F35" s="343"/>
      <c r="G35" s="343"/>
      <c r="H35" s="343"/>
      <c r="I35" s="343">
        <v>1</v>
      </c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4">
        <v>1</v>
      </c>
    </row>
    <row r="36" spans="1:24">
      <c r="A36" s="340"/>
      <c r="B36" s="352" t="s">
        <v>410</v>
      </c>
      <c r="C36" s="353"/>
      <c r="D36" s="354"/>
      <c r="E36" s="355"/>
      <c r="F36" s="355"/>
      <c r="G36" s="355"/>
      <c r="H36" s="355"/>
      <c r="I36" s="355">
        <v>1</v>
      </c>
      <c r="J36" s="355"/>
      <c r="K36" s="355"/>
      <c r="L36" s="355"/>
      <c r="M36" s="355">
        <v>1</v>
      </c>
      <c r="N36" s="355"/>
      <c r="O36" s="355"/>
      <c r="P36" s="355"/>
      <c r="Q36" s="355"/>
      <c r="R36" s="355"/>
      <c r="S36" s="355"/>
      <c r="T36" s="355"/>
      <c r="U36" s="355">
        <v>1</v>
      </c>
      <c r="V36" s="355"/>
      <c r="W36" s="355"/>
      <c r="X36" s="356">
        <v>3</v>
      </c>
    </row>
    <row r="37" spans="1:24">
      <c r="A37" s="340"/>
      <c r="B37" s="336" t="s">
        <v>224</v>
      </c>
      <c r="C37" s="336" t="s">
        <v>224</v>
      </c>
      <c r="D37" s="337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>
        <v>1</v>
      </c>
      <c r="P37" s="338"/>
      <c r="Q37" s="338"/>
      <c r="R37" s="338"/>
      <c r="S37" s="338"/>
      <c r="T37" s="338"/>
      <c r="U37" s="338"/>
      <c r="V37" s="338"/>
      <c r="W37" s="338"/>
      <c r="X37" s="339">
        <v>1</v>
      </c>
    </row>
    <row r="38" spans="1:24">
      <c r="A38" s="340"/>
      <c r="B38" s="340"/>
      <c r="C38" s="341" t="s">
        <v>456</v>
      </c>
      <c r="D38" s="342"/>
      <c r="E38" s="343"/>
      <c r="F38" s="343"/>
      <c r="G38" s="343"/>
      <c r="H38" s="343"/>
      <c r="I38" s="343"/>
      <c r="J38" s="343"/>
      <c r="K38" s="343"/>
      <c r="L38" s="343">
        <v>1</v>
      </c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4">
        <v>1</v>
      </c>
    </row>
    <row r="39" spans="1:24">
      <c r="A39" s="340"/>
      <c r="B39" s="352" t="s">
        <v>457</v>
      </c>
      <c r="C39" s="353"/>
      <c r="D39" s="354"/>
      <c r="E39" s="355"/>
      <c r="F39" s="355"/>
      <c r="G39" s="355"/>
      <c r="H39" s="355"/>
      <c r="I39" s="355"/>
      <c r="J39" s="355"/>
      <c r="K39" s="355"/>
      <c r="L39" s="355">
        <v>1</v>
      </c>
      <c r="M39" s="355"/>
      <c r="N39" s="355"/>
      <c r="O39" s="355">
        <v>1</v>
      </c>
      <c r="P39" s="355"/>
      <c r="Q39" s="355"/>
      <c r="R39" s="355"/>
      <c r="S39" s="355"/>
      <c r="T39" s="355"/>
      <c r="U39" s="355"/>
      <c r="V39" s="355"/>
      <c r="W39" s="355"/>
      <c r="X39" s="356">
        <v>2</v>
      </c>
    </row>
    <row r="40" spans="1:24">
      <c r="A40" s="340"/>
      <c r="B40" s="336" t="s">
        <v>226</v>
      </c>
      <c r="C40" s="336" t="s">
        <v>454</v>
      </c>
      <c r="D40" s="337"/>
      <c r="E40" s="338"/>
      <c r="F40" s="338"/>
      <c r="G40" s="338"/>
      <c r="H40" s="338"/>
      <c r="I40" s="338">
        <v>1</v>
      </c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9">
        <v>1</v>
      </c>
    </row>
    <row r="41" spans="1:24">
      <c r="A41" s="340"/>
      <c r="B41" s="352" t="s">
        <v>455</v>
      </c>
      <c r="C41" s="353"/>
      <c r="D41" s="354"/>
      <c r="E41" s="355"/>
      <c r="F41" s="355"/>
      <c r="G41" s="355"/>
      <c r="H41" s="355"/>
      <c r="I41" s="355">
        <v>1</v>
      </c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6">
        <v>1</v>
      </c>
    </row>
    <row r="42" spans="1:24">
      <c r="A42" s="340"/>
      <c r="B42" s="336" t="s">
        <v>148</v>
      </c>
      <c r="C42" s="336" t="s">
        <v>148</v>
      </c>
      <c r="D42" s="337"/>
      <c r="E42" s="338"/>
      <c r="F42" s="338">
        <v>1</v>
      </c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9">
        <v>1</v>
      </c>
    </row>
    <row r="43" spans="1:24">
      <c r="A43" s="340"/>
      <c r="B43" s="352" t="s">
        <v>411</v>
      </c>
      <c r="C43" s="353"/>
      <c r="D43" s="354"/>
      <c r="E43" s="355"/>
      <c r="F43" s="355">
        <v>1</v>
      </c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6">
        <v>1</v>
      </c>
    </row>
    <row r="44" spans="1:24">
      <c r="A44" s="357" t="s">
        <v>412</v>
      </c>
      <c r="B44" s="358"/>
      <c r="C44" s="358"/>
      <c r="D44" s="359"/>
      <c r="E44" s="360"/>
      <c r="F44" s="360">
        <v>3</v>
      </c>
      <c r="G44" s="360"/>
      <c r="H44" s="360">
        <v>1</v>
      </c>
      <c r="I44" s="360">
        <v>4</v>
      </c>
      <c r="J44" s="360">
        <v>3</v>
      </c>
      <c r="K44" s="360">
        <v>2</v>
      </c>
      <c r="L44" s="360">
        <v>1</v>
      </c>
      <c r="M44" s="360">
        <v>1</v>
      </c>
      <c r="N44" s="360"/>
      <c r="O44" s="360">
        <v>1</v>
      </c>
      <c r="P44" s="360"/>
      <c r="Q44" s="360"/>
      <c r="R44" s="360"/>
      <c r="S44" s="360">
        <v>1</v>
      </c>
      <c r="T44" s="360"/>
      <c r="U44" s="360">
        <v>2</v>
      </c>
      <c r="V44" s="360"/>
      <c r="W44" s="360"/>
      <c r="X44" s="361">
        <v>19</v>
      </c>
    </row>
    <row r="45" spans="1:24">
      <c r="A45" s="336" t="s">
        <v>60</v>
      </c>
      <c r="B45" s="336" t="s">
        <v>60</v>
      </c>
      <c r="C45" s="336" t="s">
        <v>395</v>
      </c>
      <c r="D45" s="337"/>
      <c r="E45" s="338"/>
      <c r="F45" s="338"/>
      <c r="G45" s="338"/>
      <c r="H45" s="338">
        <v>1</v>
      </c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9">
        <v>1</v>
      </c>
    </row>
    <row r="46" spans="1:24">
      <c r="A46" s="340"/>
      <c r="B46" s="352" t="s">
        <v>413</v>
      </c>
      <c r="C46" s="353"/>
      <c r="D46" s="354"/>
      <c r="E46" s="355"/>
      <c r="F46" s="355"/>
      <c r="G46" s="355"/>
      <c r="H46" s="355">
        <v>1</v>
      </c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6">
        <v>1</v>
      </c>
    </row>
    <row r="47" spans="1:24">
      <c r="A47" s="340"/>
      <c r="B47" s="336" t="s">
        <v>311</v>
      </c>
      <c r="C47" s="336" t="s">
        <v>458</v>
      </c>
      <c r="D47" s="337"/>
      <c r="E47" s="338"/>
      <c r="F47" s="338"/>
      <c r="G47" s="338"/>
      <c r="H47" s="338"/>
      <c r="I47" s="338">
        <v>1</v>
      </c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9">
        <v>1</v>
      </c>
    </row>
    <row r="48" spans="1:24">
      <c r="A48" s="340"/>
      <c r="B48" s="352" t="s">
        <v>459</v>
      </c>
      <c r="C48" s="353"/>
      <c r="D48" s="354"/>
      <c r="E48" s="355"/>
      <c r="F48" s="355"/>
      <c r="G48" s="355"/>
      <c r="H48" s="355"/>
      <c r="I48" s="355">
        <v>1</v>
      </c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6">
        <v>1</v>
      </c>
    </row>
    <row r="49" spans="1:24">
      <c r="A49" s="340"/>
      <c r="B49" s="336" t="s">
        <v>307</v>
      </c>
      <c r="C49" s="336" t="s">
        <v>513</v>
      </c>
      <c r="D49" s="337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>
        <v>1</v>
      </c>
      <c r="T49" s="338"/>
      <c r="U49" s="338"/>
      <c r="V49" s="338"/>
      <c r="W49" s="338"/>
      <c r="X49" s="339">
        <v>1</v>
      </c>
    </row>
    <row r="50" spans="1:24">
      <c r="A50" s="340"/>
      <c r="B50" s="352" t="s">
        <v>663</v>
      </c>
      <c r="C50" s="353"/>
      <c r="D50" s="354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>
        <v>1</v>
      </c>
      <c r="T50" s="355"/>
      <c r="U50" s="355"/>
      <c r="V50" s="355"/>
      <c r="W50" s="355"/>
      <c r="X50" s="356">
        <v>1</v>
      </c>
    </row>
    <row r="51" spans="1:24">
      <c r="A51" s="357" t="s">
        <v>413</v>
      </c>
      <c r="B51" s="358"/>
      <c r="C51" s="358"/>
      <c r="D51" s="359"/>
      <c r="E51" s="360"/>
      <c r="F51" s="360"/>
      <c r="G51" s="360"/>
      <c r="H51" s="360">
        <v>1</v>
      </c>
      <c r="I51" s="360">
        <v>1</v>
      </c>
      <c r="J51" s="360"/>
      <c r="K51" s="360"/>
      <c r="L51" s="360"/>
      <c r="M51" s="360"/>
      <c r="N51" s="360"/>
      <c r="O51" s="360"/>
      <c r="P51" s="360"/>
      <c r="Q51" s="360"/>
      <c r="R51" s="360"/>
      <c r="S51" s="360">
        <v>1</v>
      </c>
      <c r="T51" s="360"/>
      <c r="U51" s="360"/>
      <c r="V51" s="360"/>
      <c r="W51" s="360"/>
      <c r="X51" s="361">
        <v>3</v>
      </c>
    </row>
    <row r="52" spans="1:24">
      <c r="A52" s="336" t="s">
        <v>61</v>
      </c>
      <c r="B52" s="336" t="s">
        <v>316</v>
      </c>
      <c r="C52" s="336" t="s">
        <v>316</v>
      </c>
      <c r="D52" s="337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>
        <v>1</v>
      </c>
      <c r="X52" s="339">
        <v>1</v>
      </c>
    </row>
    <row r="53" spans="1:24">
      <c r="A53" s="340"/>
      <c r="B53" s="352" t="s">
        <v>685</v>
      </c>
      <c r="C53" s="353"/>
      <c r="D53" s="354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>
        <v>1</v>
      </c>
      <c r="X53" s="356">
        <v>1</v>
      </c>
    </row>
    <row r="54" spans="1:24">
      <c r="A54" s="357" t="s">
        <v>686</v>
      </c>
      <c r="B54" s="358"/>
      <c r="C54" s="358"/>
      <c r="D54" s="359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>
        <v>1</v>
      </c>
      <c r="X54" s="361">
        <v>1</v>
      </c>
    </row>
    <row r="55" spans="1:24">
      <c r="A55" s="336" t="s">
        <v>63</v>
      </c>
      <c r="B55" s="336" t="s">
        <v>321</v>
      </c>
      <c r="C55" s="336" t="s">
        <v>444</v>
      </c>
      <c r="D55" s="337"/>
      <c r="E55" s="338"/>
      <c r="F55" s="338"/>
      <c r="G55" s="338"/>
      <c r="H55" s="338"/>
      <c r="I55" s="338"/>
      <c r="J55" s="338">
        <v>1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9">
        <v>1</v>
      </c>
    </row>
    <row r="56" spans="1:24">
      <c r="A56" s="340"/>
      <c r="B56" s="340"/>
      <c r="C56" s="341" t="s">
        <v>682</v>
      </c>
      <c r="D56" s="342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>
        <v>1</v>
      </c>
      <c r="X56" s="344">
        <v>1</v>
      </c>
    </row>
    <row r="57" spans="1:24">
      <c r="A57" s="340"/>
      <c r="B57" s="352" t="s">
        <v>445</v>
      </c>
      <c r="C57" s="353"/>
      <c r="D57" s="354"/>
      <c r="E57" s="355"/>
      <c r="F57" s="355"/>
      <c r="G57" s="355"/>
      <c r="H57" s="355"/>
      <c r="I57" s="355"/>
      <c r="J57" s="355">
        <v>1</v>
      </c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>
        <v>1</v>
      </c>
      <c r="X57" s="356">
        <v>2</v>
      </c>
    </row>
    <row r="58" spans="1:24">
      <c r="A58" s="340"/>
      <c r="B58" s="336" t="s">
        <v>63</v>
      </c>
      <c r="C58" s="336" t="s">
        <v>491</v>
      </c>
      <c r="D58" s="337"/>
      <c r="E58" s="338"/>
      <c r="F58" s="338"/>
      <c r="G58" s="338"/>
      <c r="H58" s="338"/>
      <c r="I58" s="338"/>
      <c r="J58" s="338"/>
      <c r="K58" s="338"/>
      <c r="L58" s="338"/>
      <c r="M58" s="338">
        <v>1</v>
      </c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9">
        <v>1</v>
      </c>
    </row>
    <row r="59" spans="1:24">
      <c r="A59" s="340"/>
      <c r="B59" s="352" t="s">
        <v>446</v>
      </c>
      <c r="C59" s="353"/>
      <c r="D59" s="354"/>
      <c r="E59" s="355"/>
      <c r="F59" s="355"/>
      <c r="G59" s="355"/>
      <c r="H59" s="355"/>
      <c r="I59" s="355"/>
      <c r="J59" s="355"/>
      <c r="K59" s="355"/>
      <c r="L59" s="355"/>
      <c r="M59" s="355">
        <v>1</v>
      </c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6">
        <v>1</v>
      </c>
    </row>
    <row r="60" spans="1:24">
      <c r="A60" s="340"/>
      <c r="B60" s="336" t="s">
        <v>266</v>
      </c>
      <c r="C60" s="336" t="s">
        <v>521</v>
      </c>
      <c r="D60" s="337"/>
      <c r="E60" s="338"/>
      <c r="F60" s="338"/>
      <c r="G60" s="338"/>
      <c r="H60" s="338"/>
      <c r="I60" s="338"/>
      <c r="J60" s="338"/>
      <c r="K60" s="338"/>
      <c r="L60" s="338"/>
      <c r="M60" s="338"/>
      <c r="N60" s="338"/>
      <c r="O60" s="338">
        <v>1</v>
      </c>
      <c r="P60" s="338"/>
      <c r="Q60" s="338"/>
      <c r="R60" s="338"/>
      <c r="S60" s="338"/>
      <c r="T60" s="338"/>
      <c r="U60" s="338"/>
      <c r="V60" s="338"/>
      <c r="W60" s="338"/>
      <c r="X60" s="339">
        <v>1</v>
      </c>
    </row>
    <row r="61" spans="1:24">
      <c r="A61" s="340"/>
      <c r="B61" s="352" t="s">
        <v>483</v>
      </c>
      <c r="C61" s="353"/>
      <c r="D61" s="354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>
        <v>1</v>
      </c>
      <c r="P61" s="355"/>
      <c r="Q61" s="355"/>
      <c r="R61" s="355"/>
      <c r="S61" s="355"/>
      <c r="T61" s="355"/>
      <c r="U61" s="355"/>
      <c r="V61" s="355"/>
      <c r="W61" s="355"/>
      <c r="X61" s="356">
        <v>1</v>
      </c>
    </row>
    <row r="62" spans="1:24">
      <c r="A62" s="357" t="s">
        <v>446</v>
      </c>
      <c r="B62" s="358"/>
      <c r="C62" s="358"/>
      <c r="D62" s="359"/>
      <c r="E62" s="360"/>
      <c r="F62" s="360"/>
      <c r="G62" s="360"/>
      <c r="H62" s="360"/>
      <c r="I62" s="360"/>
      <c r="J62" s="360">
        <v>1</v>
      </c>
      <c r="K62" s="360"/>
      <c r="L62" s="360"/>
      <c r="M62" s="360">
        <v>1</v>
      </c>
      <c r="N62" s="360"/>
      <c r="O62" s="360">
        <v>1</v>
      </c>
      <c r="P62" s="360"/>
      <c r="Q62" s="360"/>
      <c r="R62" s="360"/>
      <c r="S62" s="360"/>
      <c r="T62" s="360"/>
      <c r="U62" s="360"/>
      <c r="V62" s="360"/>
      <c r="W62" s="360">
        <v>1</v>
      </c>
      <c r="X62" s="361">
        <v>4</v>
      </c>
    </row>
    <row r="63" spans="1:24">
      <c r="A63" s="336" t="s">
        <v>25</v>
      </c>
      <c r="B63" s="336" t="s">
        <v>157</v>
      </c>
      <c r="C63" s="336" t="s">
        <v>344</v>
      </c>
      <c r="D63" s="337"/>
      <c r="E63" s="338"/>
      <c r="F63" s="338"/>
      <c r="G63" s="338">
        <v>1</v>
      </c>
      <c r="H63" s="338"/>
      <c r="I63" s="338"/>
      <c r="J63" s="338"/>
      <c r="K63" s="338">
        <v>1</v>
      </c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9">
        <v>2</v>
      </c>
    </row>
    <row r="64" spans="1:24">
      <c r="A64" s="340"/>
      <c r="B64" s="352" t="s">
        <v>414</v>
      </c>
      <c r="C64" s="353"/>
      <c r="D64" s="354"/>
      <c r="E64" s="355"/>
      <c r="F64" s="355"/>
      <c r="G64" s="355">
        <v>1</v>
      </c>
      <c r="H64" s="355"/>
      <c r="I64" s="355"/>
      <c r="J64" s="355"/>
      <c r="K64" s="355">
        <v>1</v>
      </c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6">
        <v>2</v>
      </c>
    </row>
    <row r="65" spans="1:24">
      <c r="A65" s="340"/>
      <c r="B65" s="336" t="s">
        <v>232</v>
      </c>
      <c r="C65" s="336" t="s">
        <v>513</v>
      </c>
      <c r="D65" s="337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>
        <v>1</v>
      </c>
      <c r="P65" s="338"/>
      <c r="Q65" s="338"/>
      <c r="R65" s="338"/>
      <c r="S65" s="338"/>
      <c r="T65" s="338"/>
      <c r="U65" s="338"/>
      <c r="V65" s="338"/>
      <c r="W65" s="338"/>
      <c r="X65" s="339">
        <v>1</v>
      </c>
    </row>
    <row r="66" spans="1:24">
      <c r="A66" s="340"/>
      <c r="B66" s="352" t="s">
        <v>516</v>
      </c>
      <c r="C66" s="353"/>
      <c r="D66" s="354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>
        <v>1</v>
      </c>
      <c r="P66" s="355"/>
      <c r="Q66" s="355"/>
      <c r="R66" s="355"/>
      <c r="S66" s="355"/>
      <c r="T66" s="355"/>
      <c r="U66" s="355"/>
      <c r="V66" s="355"/>
      <c r="W66" s="355"/>
      <c r="X66" s="356">
        <v>1</v>
      </c>
    </row>
    <row r="67" spans="1:24">
      <c r="A67" s="357" t="s">
        <v>415</v>
      </c>
      <c r="B67" s="358"/>
      <c r="C67" s="358"/>
      <c r="D67" s="359"/>
      <c r="E67" s="360"/>
      <c r="F67" s="360"/>
      <c r="G67" s="360">
        <v>1</v>
      </c>
      <c r="H67" s="360"/>
      <c r="I67" s="360"/>
      <c r="J67" s="360"/>
      <c r="K67" s="360">
        <v>1</v>
      </c>
      <c r="L67" s="360"/>
      <c r="M67" s="360"/>
      <c r="N67" s="360"/>
      <c r="O67" s="360">
        <v>1</v>
      </c>
      <c r="P67" s="360"/>
      <c r="Q67" s="360"/>
      <c r="R67" s="360"/>
      <c r="S67" s="360"/>
      <c r="T67" s="360"/>
      <c r="U67" s="360"/>
      <c r="V67" s="360"/>
      <c r="W67" s="360"/>
      <c r="X67" s="361">
        <v>3</v>
      </c>
    </row>
    <row r="68" spans="1:24">
      <c r="A68" s="336" t="s">
        <v>31</v>
      </c>
      <c r="B68" s="336" t="s">
        <v>220</v>
      </c>
      <c r="C68" s="336" t="s">
        <v>460</v>
      </c>
      <c r="D68" s="337"/>
      <c r="E68" s="338"/>
      <c r="F68" s="338"/>
      <c r="G68" s="338"/>
      <c r="H68" s="338"/>
      <c r="I68" s="338"/>
      <c r="J68" s="338"/>
      <c r="K68" s="338">
        <v>1</v>
      </c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9">
        <v>1</v>
      </c>
    </row>
    <row r="69" spans="1:24">
      <c r="A69" s="340"/>
      <c r="B69" s="352" t="s">
        <v>461</v>
      </c>
      <c r="C69" s="353"/>
      <c r="D69" s="354"/>
      <c r="E69" s="355"/>
      <c r="F69" s="355"/>
      <c r="G69" s="355"/>
      <c r="H69" s="355"/>
      <c r="I69" s="355"/>
      <c r="J69" s="355"/>
      <c r="K69" s="355">
        <v>1</v>
      </c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6">
        <v>1</v>
      </c>
    </row>
    <row r="70" spans="1:24">
      <c r="A70" s="340"/>
      <c r="B70" s="336" t="s">
        <v>217</v>
      </c>
      <c r="C70" s="336" t="s">
        <v>217</v>
      </c>
      <c r="D70" s="337"/>
      <c r="E70" s="338"/>
      <c r="F70" s="338"/>
      <c r="G70" s="338"/>
      <c r="H70" s="338"/>
      <c r="I70" s="338"/>
      <c r="J70" s="338"/>
      <c r="K70" s="338"/>
      <c r="L70" s="338"/>
      <c r="M70" s="338"/>
      <c r="N70" s="338">
        <v>1</v>
      </c>
      <c r="O70" s="338"/>
      <c r="P70" s="338"/>
      <c r="Q70" s="338"/>
      <c r="R70" s="338"/>
      <c r="S70" s="338"/>
      <c r="T70" s="338"/>
      <c r="U70" s="338"/>
      <c r="V70" s="338"/>
      <c r="W70" s="338"/>
      <c r="X70" s="339">
        <v>1</v>
      </c>
    </row>
    <row r="71" spans="1:24">
      <c r="A71" s="340"/>
      <c r="B71" s="352" t="s">
        <v>495</v>
      </c>
      <c r="C71" s="353"/>
      <c r="D71" s="354"/>
      <c r="E71" s="355"/>
      <c r="F71" s="355"/>
      <c r="G71" s="355"/>
      <c r="H71" s="355"/>
      <c r="I71" s="355"/>
      <c r="J71" s="355"/>
      <c r="K71" s="355"/>
      <c r="L71" s="355"/>
      <c r="M71" s="355"/>
      <c r="N71" s="355">
        <v>1</v>
      </c>
      <c r="O71" s="355"/>
      <c r="P71" s="355"/>
      <c r="Q71" s="355"/>
      <c r="R71" s="355"/>
      <c r="S71" s="355"/>
      <c r="T71" s="355"/>
      <c r="U71" s="355"/>
      <c r="V71" s="355"/>
      <c r="W71" s="355"/>
      <c r="X71" s="356">
        <v>1</v>
      </c>
    </row>
    <row r="72" spans="1:24">
      <c r="A72" s="357" t="s">
        <v>462</v>
      </c>
      <c r="B72" s="358"/>
      <c r="C72" s="358"/>
      <c r="D72" s="359"/>
      <c r="E72" s="360"/>
      <c r="F72" s="360"/>
      <c r="G72" s="360"/>
      <c r="H72" s="360"/>
      <c r="I72" s="360"/>
      <c r="J72" s="360"/>
      <c r="K72" s="360">
        <v>1</v>
      </c>
      <c r="L72" s="360"/>
      <c r="M72" s="360"/>
      <c r="N72" s="360">
        <v>1</v>
      </c>
      <c r="O72" s="360"/>
      <c r="P72" s="360"/>
      <c r="Q72" s="360"/>
      <c r="R72" s="360"/>
      <c r="S72" s="360"/>
      <c r="T72" s="360"/>
      <c r="U72" s="360"/>
      <c r="V72" s="360"/>
      <c r="W72" s="360"/>
      <c r="X72" s="361">
        <v>2</v>
      </c>
    </row>
    <row r="73" spans="1:24">
      <c r="A73" s="336" t="s">
        <v>26</v>
      </c>
      <c r="B73" s="336" t="s">
        <v>239</v>
      </c>
      <c r="C73" s="336" t="s">
        <v>641</v>
      </c>
      <c r="D73" s="337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  <c r="R73" s="338">
        <v>1</v>
      </c>
      <c r="S73" s="338"/>
      <c r="T73" s="338"/>
      <c r="U73" s="338"/>
      <c r="V73" s="338">
        <v>1</v>
      </c>
      <c r="W73" s="338"/>
      <c r="X73" s="339">
        <v>2</v>
      </c>
    </row>
    <row r="74" spans="1:24">
      <c r="A74" s="340"/>
      <c r="B74" s="352" t="s">
        <v>647</v>
      </c>
      <c r="C74" s="353"/>
      <c r="D74" s="354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>
        <v>1</v>
      </c>
      <c r="S74" s="355"/>
      <c r="T74" s="355"/>
      <c r="U74" s="355"/>
      <c r="V74" s="355">
        <v>1</v>
      </c>
      <c r="W74" s="355"/>
      <c r="X74" s="356">
        <v>2</v>
      </c>
    </row>
    <row r="75" spans="1:24">
      <c r="A75" s="340"/>
      <c r="B75" s="336" t="s">
        <v>26</v>
      </c>
      <c r="C75" s="336" t="s">
        <v>463</v>
      </c>
      <c r="D75" s="337"/>
      <c r="E75" s="338"/>
      <c r="F75" s="338"/>
      <c r="G75" s="338"/>
      <c r="H75" s="338"/>
      <c r="I75" s="338"/>
      <c r="J75" s="338"/>
      <c r="K75" s="338">
        <v>1</v>
      </c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9">
        <v>1</v>
      </c>
    </row>
    <row r="76" spans="1:24">
      <c r="A76" s="340"/>
      <c r="B76" s="340"/>
      <c r="C76" s="341" t="s">
        <v>345</v>
      </c>
      <c r="D76" s="342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>
        <v>1</v>
      </c>
      <c r="X76" s="344">
        <v>1</v>
      </c>
    </row>
    <row r="77" spans="1:24">
      <c r="A77" s="340"/>
      <c r="B77" s="352" t="s">
        <v>464</v>
      </c>
      <c r="C77" s="353"/>
      <c r="D77" s="354"/>
      <c r="E77" s="355"/>
      <c r="F77" s="355"/>
      <c r="G77" s="355"/>
      <c r="H77" s="355"/>
      <c r="I77" s="355"/>
      <c r="J77" s="355"/>
      <c r="K77" s="355">
        <v>1</v>
      </c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>
        <v>1</v>
      </c>
      <c r="X77" s="356">
        <v>2</v>
      </c>
    </row>
    <row r="78" spans="1:24">
      <c r="A78" s="357" t="s">
        <v>464</v>
      </c>
      <c r="B78" s="358"/>
      <c r="C78" s="358"/>
      <c r="D78" s="359"/>
      <c r="E78" s="360"/>
      <c r="F78" s="360"/>
      <c r="G78" s="360"/>
      <c r="H78" s="360"/>
      <c r="I78" s="360"/>
      <c r="J78" s="360"/>
      <c r="K78" s="360">
        <v>1</v>
      </c>
      <c r="L78" s="360"/>
      <c r="M78" s="360"/>
      <c r="N78" s="360"/>
      <c r="O78" s="360"/>
      <c r="P78" s="360"/>
      <c r="Q78" s="360"/>
      <c r="R78" s="360">
        <v>1</v>
      </c>
      <c r="S78" s="360"/>
      <c r="T78" s="360"/>
      <c r="U78" s="360"/>
      <c r="V78" s="360">
        <v>1</v>
      </c>
      <c r="W78" s="360">
        <v>1</v>
      </c>
      <c r="X78" s="361">
        <v>4</v>
      </c>
    </row>
    <row r="79" spans="1:24">
      <c r="A79" s="336" t="s">
        <v>34</v>
      </c>
      <c r="B79" s="336" t="s">
        <v>262</v>
      </c>
      <c r="C79" s="336" t="s">
        <v>658</v>
      </c>
      <c r="D79" s="337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>
        <v>1</v>
      </c>
      <c r="V79" s="338"/>
      <c r="W79" s="338"/>
      <c r="X79" s="339">
        <v>1</v>
      </c>
    </row>
    <row r="80" spans="1:24">
      <c r="A80" s="340"/>
      <c r="B80" s="340"/>
      <c r="C80" s="341" t="s">
        <v>267</v>
      </c>
      <c r="D80" s="342"/>
      <c r="E80" s="343">
        <v>1</v>
      </c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4">
        <v>1</v>
      </c>
    </row>
    <row r="81" spans="1:24">
      <c r="A81" s="340"/>
      <c r="B81" s="352" t="s">
        <v>416</v>
      </c>
      <c r="C81" s="353"/>
      <c r="D81" s="354"/>
      <c r="E81" s="355">
        <v>1</v>
      </c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>
        <v>1</v>
      </c>
      <c r="V81" s="355"/>
      <c r="W81" s="355"/>
      <c r="X81" s="356">
        <v>2</v>
      </c>
    </row>
    <row r="82" spans="1:24">
      <c r="A82" s="340"/>
      <c r="B82" s="336" t="s">
        <v>260</v>
      </c>
      <c r="C82" s="336" t="s">
        <v>508</v>
      </c>
      <c r="D82" s="337"/>
      <c r="E82" s="338"/>
      <c r="F82" s="338"/>
      <c r="G82" s="338"/>
      <c r="H82" s="338"/>
      <c r="I82" s="338"/>
      <c r="J82" s="338"/>
      <c r="K82" s="338"/>
      <c r="L82" s="338"/>
      <c r="M82" s="338"/>
      <c r="N82" s="338">
        <v>1</v>
      </c>
      <c r="O82" s="338"/>
      <c r="P82" s="338"/>
      <c r="Q82" s="338"/>
      <c r="R82" s="338"/>
      <c r="S82" s="338"/>
      <c r="T82" s="338"/>
      <c r="U82" s="338"/>
      <c r="V82" s="338"/>
      <c r="W82" s="338"/>
      <c r="X82" s="339">
        <v>1</v>
      </c>
    </row>
    <row r="83" spans="1:24">
      <c r="A83" s="340"/>
      <c r="B83" s="340"/>
      <c r="C83" s="341" t="s">
        <v>522</v>
      </c>
      <c r="D83" s="342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>
        <v>1</v>
      </c>
      <c r="Q83" s="343"/>
      <c r="R83" s="343"/>
      <c r="S83" s="343"/>
      <c r="T83" s="343"/>
      <c r="U83" s="343"/>
      <c r="V83" s="343"/>
      <c r="W83" s="343"/>
      <c r="X83" s="344">
        <v>1</v>
      </c>
    </row>
    <row r="84" spans="1:24">
      <c r="A84" s="340"/>
      <c r="B84" s="352" t="s">
        <v>517</v>
      </c>
      <c r="C84" s="353"/>
      <c r="D84" s="354"/>
      <c r="E84" s="355"/>
      <c r="F84" s="355"/>
      <c r="G84" s="355"/>
      <c r="H84" s="355"/>
      <c r="I84" s="355"/>
      <c r="J84" s="355"/>
      <c r="K84" s="355"/>
      <c r="L84" s="355"/>
      <c r="M84" s="355"/>
      <c r="N84" s="355">
        <v>1</v>
      </c>
      <c r="O84" s="355"/>
      <c r="P84" s="355">
        <v>1</v>
      </c>
      <c r="Q84" s="355"/>
      <c r="R84" s="355"/>
      <c r="S84" s="355"/>
      <c r="T84" s="355"/>
      <c r="U84" s="355"/>
      <c r="V84" s="355"/>
      <c r="W84" s="355"/>
      <c r="X84" s="356">
        <v>2</v>
      </c>
    </row>
    <row r="85" spans="1:24">
      <c r="A85" s="340"/>
      <c r="B85" s="336" t="s">
        <v>259</v>
      </c>
      <c r="C85" s="336" t="s">
        <v>646</v>
      </c>
      <c r="D85" s="337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>
        <v>1</v>
      </c>
      <c r="S85" s="338"/>
      <c r="T85" s="338"/>
      <c r="U85" s="338"/>
      <c r="V85" s="338"/>
      <c r="W85" s="338"/>
      <c r="X85" s="339">
        <v>1</v>
      </c>
    </row>
    <row r="86" spans="1:24">
      <c r="A86" s="340"/>
      <c r="B86" s="352" t="s">
        <v>648</v>
      </c>
      <c r="C86" s="353"/>
      <c r="D86" s="354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>
        <v>1</v>
      </c>
      <c r="S86" s="355"/>
      <c r="T86" s="355"/>
      <c r="U86" s="355"/>
      <c r="V86" s="355"/>
      <c r="W86" s="355"/>
      <c r="X86" s="356">
        <v>1</v>
      </c>
    </row>
    <row r="87" spans="1:24">
      <c r="A87" s="340"/>
      <c r="B87" s="336" t="s">
        <v>261</v>
      </c>
      <c r="C87" s="336" t="s">
        <v>261</v>
      </c>
      <c r="D87" s="337"/>
      <c r="E87" s="338"/>
      <c r="F87" s="338"/>
      <c r="G87" s="338"/>
      <c r="H87" s="338"/>
      <c r="I87" s="338"/>
      <c r="J87" s="338"/>
      <c r="K87" s="338"/>
      <c r="L87" s="338"/>
      <c r="M87" s="338"/>
      <c r="N87" s="338">
        <v>1</v>
      </c>
      <c r="O87" s="338"/>
      <c r="P87" s="338"/>
      <c r="Q87" s="338"/>
      <c r="R87" s="338"/>
      <c r="S87" s="338"/>
      <c r="T87" s="338"/>
      <c r="U87" s="338"/>
      <c r="V87" s="338"/>
      <c r="W87" s="338"/>
      <c r="X87" s="339">
        <v>1</v>
      </c>
    </row>
    <row r="88" spans="1:24">
      <c r="A88" s="340"/>
      <c r="B88" s="352" t="s">
        <v>496</v>
      </c>
      <c r="C88" s="353"/>
      <c r="D88" s="354"/>
      <c r="E88" s="355"/>
      <c r="F88" s="355"/>
      <c r="G88" s="355"/>
      <c r="H88" s="355"/>
      <c r="I88" s="355"/>
      <c r="J88" s="355"/>
      <c r="K88" s="355"/>
      <c r="L88" s="355"/>
      <c r="M88" s="355"/>
      <c r="N88" s="355">
        <v>1</v>
      </c>
      <c r="O88" s="355"/>
      <c r="P88" s="355"/>
      <c r="Q88" s="355"/>
      <c r="R88" s="355"/>
      <c r="S88" s="355"/>
      <c r="T88" s="355"/>
      <c r="U88" s="355"/>
      <c r="V88" s="355"/>
      <c r="W88" s="355"/>
      <c r="X88" s="356">
        <v>1</v>
      </c>
    </row>
    <row r="89" spans="1:24">
      <c r="A89" s="340"/>
      <c r="B89" s="336" t="s">
        <v>258</v>
      </c>
      <c r="C89" s="336" t="s">
        <v>258</v>
      </c>
      <c r="D89" s="337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>
        <v>1</v>
      </c>
      <c r="P89" s="338"/>
      <c r="Q89" s="338"/>
      <c r="R89" s="338"/>
      <c r="S89" s="338"/>
      <c r="T89" s="338"/>
      <c r="U89" s="338"/>
      <c r="V89" s="338"/>
      <c r="W89" s="338"/>
      <c r="X89" s="339">
        <v>1</v>
      </c>
    </row>
    <row r="90" spans="1:24">
      <c r="A90" s="340"/>
      <c r="B90" s="352" t="s">
        <v>518</v>
      </c>
      <c r="C90" s="353"/>
      <c r="D90" s="354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>
        <v>1</v>
      </c>
      <c r="P90" s="355"/>
      <c r="Q90" s="355"/>
      <c r="R90" s="355"/>
      <c r="S90" s="355"/>
      <c r="T90" s="355"/>
      <c r="U90" s="355"/>
      <c r="V90" s="355"/>
      <c r="W90" s="355"/>
      <c r="X90" s="356">
        <v>1</v>
      </c>
    </row>
    <row r="91" spans="1:24">
      <c r="A91" s="357" t="s">
        <v>417</v>
      </c>
      <c r="B91" s="358"/>
      <c r="C91" s="358"/>
      <c r="D91" s="359"/>
      <c r="E91" s="360">
        <v>1</v>
      </c>
      <c r="F91" s="360"/>
      <c r="G91" s="360"/>
      <c r="H91" s="360"/>
      <c r="I91" s="360"/>
      <c r="J91" s="360"/>
      <c r="K91" s="360"/>
      <c r="L91" s="360"/>
      <c r="M91" s="360"/>
      <c r="N91" s="360">
        <v>2</v>
      </c>
      <c r="O91" s="360">
        <v>1</v>
      </c>
      <c r="P91" s="360">
        <v>1</v>
      </c>
      <c r="Q91" s="360"/>
      <c r="R91" s="360">
        <v>1</v>
      </c>
      <c r="S91" s="360"/>
      <c r="T91" s="360"/>
      <c r="U91" s="360">
        <v>1</v>
      </c>
      <c r="V91" s="360"/>
      <c r="W91" s="360"/>
      <c r="X91" s="361">
        <v>7</v>
      </c>
    </row>
    <row r="92" spans="1:24">
      <c r="A92" s="336" t="s">
        <v>58</v>
      </c>
      <c r="B92" s="336" t="s">
        <v>58</v>
      </c>
      <c r="C92" s="336" t="s">
        <v>58</v>
      </c>
      <c r="D92" s="337"/>
      <c r="E92" s="338"/>
      <c r="F92" s="338">
        <v>1</v>
      </c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9">
        <v>1</v>
      </c>
    </row>
    <row r="93" spans="1:24">
      <c r="A93" s="340"/>
      <c r="B93" s="340"/>
      <c r="C93" s="341" t="s">
        <v>393</v>
      </c>
      <c r="D93" s="342"/>
      <c r="E93" s="343">
        <v>1</v>
      </c>
      <c r="F93" s="343"/>
      <c r="G93" s="343"/>
      <c r="H93" s="343">
        <v>1</v>
      </c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4">
        <v>2</v>
      </c>
    </row>
    <row r="94" spans="1:24">
      <c r="A94" s="340"/>
      <c r="B94" s="340"/>
      <c r="C94" s="341" t="s">
        <v>511</v>
      </c>
      <c r="D94" s="342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>
        <v>1</v>
      </c>
      <c r="P94" s="343"/>
      <c r="Q94" s="343"/>
      <c r="R94" s="343"/>
      <c r="S94" s="343"/>
      <c r="T94" s="343"/>
      <c r="U94" s="343"/>
      <c r="V94" s="343"/>
      <c r="W94" s="343"/>
      <c r="X94" s="344">
        <v>1</v>
      </c>
    </row>
    <row r="95" spans="1:24">
      <c r="A95" s="340"/>
      <c r="B95" s="352" t="s">
        <v>418</v>
      </c>
      <c r="C95" s="353"/>
      <c r="D95" s="354"/>
      <c r="E95" s="355">
        <v>1</v>
      </c>
      <c r="F95" s="355">
        <v>1</v>
      </c>
      <c r="G95" s="355"/>
      <c r="H95" s="355">
        <v>1</v>
      </c>
      <c r="I95" s="355"/>
      <c r="J95" s="355"/>
      <c r="K95" s="355"/>
      <c r="L95" s="355"/>
      <c r="M95" s="355"/>
      <c r="N95" s="355"/>
      <c r="O95" s="355">
        <v>1</v>
      </c>
      <c r="P95" s="355"/>
      <c r="Q95" s="355"/>
      <c r="R95" s="355"/>
      <c r="S95" s="355"/>
      <c r="T95" s="355"/>
      <c r="U95" s="355"/>
      <c r="V95" s="355"/>
      <c r="W95" s="355"/>
      <c r="X95" s="356">
        <v>4</v>
      </c>
    </row>
    <row r="96" spans="1:24">
      <c r="A96" s="340"/>
      <c r="B96" s="336" t="s">
        <v>296</v>
      </c>
      <c r="C96" s="336" t="s">
        <v>355</v>
      </c>
      <c r="D96" s="337"/>
      <c r="E96" s="338"/>
      <c r="F96" s="338">
        <v>1</v>
      </c>
      <c r="G96" s="338"/>
      <c r="H96" s="338"/>
      <c r="I96" s="338"/>
      <c r="J96" s="338"/>
      <c r="K96" s="338"/>
      <c r="L96" s="338">
        <v>1</v>
      </c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9">
        <v>2</v>
      </c>
    </row>
    <row r="97" spans="1:24">
      <c r="A97" s="340"/>
      <c r="B97" s="352" t="s">
        <v>419</v>
      </c>
      <c r="C97" s="353"/>
      <c r="D97" s="354"/>
      <c r="E97" s="355"/>
      <c r="F97" s="355">
        <v>1</v>
      </c>
      <c r="G97" s="355"/>
      <c r="H97" s="355"/>
      <c r="I97" s="355"/>
      <c r="J97" s="355"/>
      <c r="K97" s="355"/>
      <c r="L97" s="355">
        <v>1</v>
      </c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6">
        <v>2</v>
      </c>
    </row>
    <row r="98" spans="1:24">
      <c r="A98" s="357" t="s">
        <v>418</v>
      </c>
      <c r="B98" s="358"/>
      <c r="C98" s="358"/>
      <c r="D98" s="359"/>
      <c r="E98" s="360">
        <v>1</v>
      </c>
      <c r="F98" s="360">
        <v>2</v>
      </c>
      <c r="G98" s="360"/>
      <c r="H98" s="360">
        <v>1</v>
      </c>
      <c r="I98" s="360"/>
      <c r="J98" s="360"/>
      <c r="K98" s="360"/>
      <c r="L98" s="360">
        <v>1</v>
      </c>
      <c r="M98" s="360"/>
      <c r="N98" s="360"/>
      <c r="O98" s="360">
        <v>1</v>
      </c>
      <c r="P98" s="360"/>
      <c r="Q98" s="360"/>
      <c r="R98" s="360"/>
      <c r="S98" s="360"/>
      <c r="T98" s="360"/>
      <c r="U98" s="360"/>
      <c r="V98" s="360"/>
      <c r="W98" s="360"/>
      <c r="X98" s="361">
        <v>6</v>
      </c>
    </row>
    <row r="99" spans="1:24">
      <c r="A99" s="336" t="s">
        <v>27</v>
      </c>
      <c r="B99" s="336" t="s">
        <v>255</v>
      </c>
      <c r="C99" s="336" t="s">
        <v>527</v>
      </c>
      <c r="D99" s="337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>
        <v>1</v>
      </c>
      <c r="R99" s="338"/>
      <c r="S99" s="338"/>
      <c r="T99" s="338"/>
      <c r="U99" s="338"/>
      <c r="V99" s="338"/>
      <c r="W99" s="338"/>
      <c r="X99" s="339">
        <v>1</v>
      </c>
    </row>
    <row r="100" spans="1:24">
      <c r="A100" s="340"/>
      <c r="B100" s="340"/>
      <c r="C100" s="341" t="s">
        <v>637</v>
      </c>
      <c r="D100" s="342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>
        <v>4</v>
      </c>
      <c r="S100" s="343"/>
      <c r="T100" s="343">
        <v>2</v>
      </c>
      <c r="U100" s="343">
        <v>2</v>
      </c>
      <c r="V100" s="343">
        <v>2</v>
      </c>
      <c r="W100" s="343"/>
      <c r="X100" s="344">
        <v>10</v>
      </c>
    </row>
    <row r="101" spans="1:24">
      <c r="A101" s="340"/>
      <c r="B101" s="340"/>
      <c r="C101" s="341" t="s">
        <v>232</v>
      </c>
      <c r="D101" s="342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>
        <v>2</v>
      </c>
      <c r="S101" s="343">
        <v>1</v>
      </c>
      <c r="T101" s="343">
        <v>2</v>
      </c>
      <c r="U101" s="343"/>
      <c r="V101" s="343">
        <v>1</v>
      </c>
      <c r="W101" s="343"/>
      <c r="X101" s="344">
        <v>6</v>
      </c>
    </row>
    <row r="102" spans="1:24">
      <c r="A102" s="340"/>
      <c r="B102" s="352" t="s">
        <v>528</v>
      </c>
      <c r="C102" s="353"/>
      <c r="D102" s="354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>
        <v>1</v>
      </c>
      <c r="R102" s="355">
        <v>6</v>
      </c>
      <c r="S102" s="355">
        <v>1</v>
      </c>
      <c r="T102" s="355">
        <v>4</v>
      </c>
      <c r="U102" s="355">
        <v>2</v>
      </c>
      <c r="V102" s="355">
        <v>3</v>
      </c>
      <c r="W102" s="355"/>
      <c r="X102" s="356">
        <v>17</v>
      </c>
    </row>
    <row r="103" spans="1:24">
      <c r="A103" s="340"/>
      <c r="B103" s="336" t="s">
        <v>251</v>
      </c>
      <c r="C103" s="336" t="s">
        <v>638</v>
      </c>
      <c r="D103" s="337"/>
      <c r="E103" s="338"/>
      <c r="F103" s="338"/>
      <c r="G103" s="338"/>
      <c r="H103" s="338"/>
      <c r="I103" s="338"/>
      <c r="J103" s="338"/>
      <c r="K103" s="338"/>
      <c r="L103" s="338"/>
      <c r="M103" s="338"/>
      <c r="N103" s="338"/>
      <c r="O103" s="338"/>
      <c r="P103" s="338"/>
      <c r="Q103" s="338">
        <v>1</v>
      </c>
      <c r="R103" s="338"/>
      <c r="S103" s="338"/>
      <c r="T103" s="338">
        <v>1</v>
      </c>
      <c r="U103" s="338"/>
      <c r="V103" s="338"/>
      <c r="W103" s="338"/>
      <c r="X103" s="339">
        <v>2</v>
      </c>
    </row>
    <row r="104" spans="1:24">
      <c r="A104" s="340"/>
      <c r="B104" s="352" t="s">
        <v>639</v>
      </c>
      <c r="C104" s="353"/>
      <c r="D104" s="354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>
        <v>1</v>
      </c>
      <c r="R104" s="355"/>
      <c r="S104" s="355"/>
      <c r="T104" s="355">
        <v>1</v>
      </c>
      <c r="U104" s="355"/>
      <c r="V104" s="355"/>
      <c r="W104" s="355"/>
      <c r="X104" s="356">
        <v>2</v>
      </c>
    </row>
    <row r="105" spans="1:24">
      <c r="A105" s="340"/>
      <c r="B105" s="336" t="s">
        <v>161</v>
      </c>
      <c r="C105" s="336" t="s">
        <v>512</v>
      </c>
      <c r="D105" s="337"/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>
        <v>1</v>
      </c>
      <c r="P105" s="338"/>
      <c r="Q105" s="338"/>
      <c r="R105" s="338"/>
      <c r="S105" s="338"/>
      <c r="T105" s="338"/>
      <c r="U105" s="338"/>
      <c r="V105" s="338"/>
      <c r="W105" s="338"/>
      <c r="X105" s="339">
        <v>1</v>
      </c>
    </row>
    <row r="106" spans="1:24">
      <c r="A106" s="340"/>
      <c r="B106" s="340"/>
      <c r="C106" s="341" t="s">
        <v>341</v>
      </c>
      <c r="D106" s="342"/>
      <c r="E106" s="343"/>
      <c r="F106" s="343"/>
      <c r="G106" s="343"/>
      <c r="H106" s="343"/>
      <c r="I106" s="343">
        <v>1</v>
      </c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4">
        <v>1</v>
      </c>
    </row>
    <row r="107" spans="1:24">
      <c r="A107" s="340"/>
      <c r="B107" s="352" t="s">
        <v>420</v>
      </c>
      <c r="C107" s="353"/>
      <c r="D107" s="354"/>
      <c r="E107" s="355"/>
      <c r="F107" s="355"/>
      <c r="G107" s="355"/>
      <c r="H107" s="355"/>
      <c r="I107" s="355">
        <v>1</v>
      </c>
      <c r="J107" s="355"/>
      <c r="K107" s="355"/>
      <c r="L107" s="355"/>
      <c r="M107" s="355"/>
      <c r="N107" s="355"/>
      <c r="O107" s="355">
        <v>1</v>
      </c>
      <c r="P107" s="355"/>
      <c r="Q107" s="355"/>
      <c r="R107" s="355"/>
      <c r="S107" s="355"/>
      <c r="T107" s="355"/>
      <c r="U107" s="355"/>
      <c r="V107" s="355"/>
      <c r="W107" s="355"/>
      <c r="X107" s="356">
        <v>2</v>
      </c>
    </row>
    <row r="108" spans="1:24">
      <c r="A108" s="340"/>
      <c r="B108" s="336" t="s">
        <v>182</v>
      </c>
      <c r="C108" s="336" t="s">
        <v>497</v>
      </c>
      <c r="D108" s="337"/>
      <c r="E108" s="338"/>
      <c r="F108" s="338"/>
      <c r="G108" s="338"/>
      <c r="H108" s="338"/>
      <c r="I108" s="338"/>
      <c r="J108" s="338"/>
      <c r="K108" s="338"/>
      <c r="L108" s="338"/>
      <c r="M108" s="338"/>
      <c r="N108" s="338">
        <v>1</v>
      </c>
      <c r="O108" s="338"/>
      <c r="P108" s="338"/>
      <c r="Q108" s="338"/>
      <c r="R108" s="338"/>
      <c r="S108" s="338"/>
      <c r="T108" s="338"/>
      <c r="U108" s="338"/>
      <c r="V108" s="338"/>
      <c r="W108" s="338"/>
      <c r="X108" s="339">
        <v>1</v>
      </c>
    </row>
    <row r="109" spans="1:24">
      <c r="A109" s="340"/>
      <c r="B109" s="340"/>
      <c r="C109" s="341" t="s">
        <v>465</v>
      </c>
      <c r="D109" s="342"/>
      <c r="E109" s="343"/>
      <c r="F109" s="343"/>
      <c r="G109" s="343"/>
      <c r="H109" s="343"/>
      <c r="I109" s="343"/>
      <c r="J109" s="343"/>
      <c r="K109" s="343">
        <v>1</v>
      </c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4">
        <v>1</v>
      </c>
    </row>
    <row r="110" spans="1:24">
      <c r="A110" s="340"/>
      <c r="B110" s="352" t="s">
        <v>466</v>
      </c>
      <c r="C110" s="353"/>
      <c r="D110" s="354"/>
      <c r="E110" s="355"/>
      <c r="F110" s="355"/>
      <c r="G110" s="355"/>
      <c r="H110" s="355"/>
      <c r="I110" s="355"/>
      <c r="J110" s="355"/>
      <c r="K110" s="355">
        <v>1</v>
      </c>
      <c r="L110" s="355"/>
      <c r="M110" s="355"/>
      <c r="N110" s="355">
        <v>1</v>
      </c>
      <c r="O110" s="355"/>
      <c r="P110" s="355"/>
      <c r="Q110" s="355"/>
      <c r="R110" s="355"/>
      <c r="S110" s="355"/>
      <c r="T110" s="355"/>
      <c r="U110" s="355"/>
      <c r="V110" s="355"/>
      <c r="W110" s="355"/>
      <c r="X110" s="356">
        <v>2</v>
      </c>
    </row>
    <row r="111" spans="1:24">
      <c r="A111" s="340"/>
      <c r="B111" s="336" t="s">
        <v>256</v>
      </c>
      <c r="C111" s="336" t="s">
        <v>380</v>
      </c>
      <c r="D111" s="337"/>
      <c r="E111" s="338"/>
      <c r="F111" s="338"/>
      <c r="G111" s="338">
        <v>1</v>
      </c>
      <c r="H111" s="338"/>
      <c r="I111" s="338"/>
      <c r="J111" s="338"/>
      <c r="K111" s="338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9">
        <v>1</v>
      </c>
    </row>
    <row r="112" spans="1:24">
      <c r="A112" s="340"/>
      <c r="B112" s="352" t="s">
        <v>421</v>
      </c>
      <c r="C112" s="353"/>
      <c r="D112" s="354"/>
      <c r="E112" s="355"/>
      <c r="F112" s="355"/>
      <c r="G112" s="355">
        <v>1</v>
      </c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6">
        <v>1</v>
      </c>
    </row>
    <row r="113" spans="1:24">
      <c r="A113" s="340"/>
      <c r="B113" s="336" t="s">
        <v>249</v>
      </c>
      <c r="C113" s="336" t="s">
        <v>498</v>
      </c>
      <c r="D113" s="337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>
        <v>1</v>
      </c>
      <c r="O113" s="338"/>
      <c r="P113" s="338"/>
      <c r="Q113" s="338"/>
      <c r="R113" s="338"/>
      <c r="S113" s="338"/>
      <c r="T113" s="338"/>
      <c r="U113" s="338"/>
      <c r="V113" s="338"/>
      <c r="W113" s="338"/>
      <c r="X113" s="339">
        <v>1</v>
      </c>
    </row>
    <row r="114" spans="1:24">
      <c r="A114" s="340"/>
      <c r="B114" s="352" t="s">
        <v>499</v>
      </c>
      <c r="C114" s="353"/>
      <c r="D114" s="354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>
        <v>1</v>
      </c>
      <c r="O114" s="355"/>
      <c r="P114" s="355"/>
      <c r="Q114" s="355"/>
      <c r="R114" s="355"/>
      <c r="S114" s="355"/>
      <c r="T114" s="355"/>
      <c r="U114" s="355"/>
      <c r="V114" s="355"/>
      <c r="W114" s="355"/>
      <c r="X114" s="356">
        <v>1</v>
      </c>
    </row>
    <row r="115" spans="1:24">
      <c r="A115" s="357" t="s">
        <v>422</v>
      </c>
      <c r="B115" s="358"/>
      <c r="C115" s="358"/>
      <c r="D115" s="359"/>
      <c r="E115" s="360"/>
      <c r="F115" s="360"/>
      <c r="G115" s="360">
        <v>1</v>
      </c>
      <c r="H115" s="360"/>
      <c r="I115" s="360">
        <v>1</v>
      </c>
      <c r="J115" s="360"/>
      <c r="K115" s="360">
        <v>1</v>
      </c>
      <c r="L115" s="360"/>
      <c r="M115" s="360"/>
      <c r="N115" s="360">
        <v>2</v>
      </c>
      <c r="O115" s="360">
        <v>1</v>
      </c>
      <c r="P115" s="360"/>
      <c r="Q115" s="360">
        <v>2</v>
      </c>
      <c r="R115" s="360">
        <v>6</v>
      </c>
      <c r="S115" s="360">
        <v>1</v>
      </c>
      <c r="T115" s="360">
        <v>5</v>
      </c>
      <c r="U115" s="360">
        <v>2</v>
      </c>
      <c r="V115" s="360">
        <v>3</v>
      </c>
      <c r="W115" s="360"/>
      <c r="X115" s="361">
        <v>25</v>
      </c>
    </row>
    <row r="116" spans="1:24">
      <c r="A116" s="336" t="s">
        <v>35</v>
      </c>
      <c r="B116" s="336" t="s">
        <v>304</v>
      </c>
      <c r="C116" s="336" t="s">
        <v>467</v>
      </c>
      <c r="D116" s="337"/>
      <c r="E116" s="338"/>
      <c r="F116" s="338"/>
      <c r="G116" s="338"/>
      <c r="H116" s="338"/>
      <c r="I116" s="338"/>
      <c r="J116" s="338"/>
      <c r="K116" s="338">
        <v>1</v>
      </c>
      <c r="L116" s="338"/>
      <c r="M116" s="338"/>
      <c r="N116" s="338"/>
      <c r="O116" s="338"/>
      <c r="P116" s="338"/>
      <c r="Q116" s="338"/>
      <c r="R116" s="338"/>
      <c r="S116" s="338">
        <v>1</v>
      </c>
      <c r="T116" s="338"/>
      <c r="U116" s="338"/>
      <c r="V116" s="338"/>
      <c r="W116" s="338"/>
      <c r="X116" s="339">
        <v>2</v>
      </c>
    </row>
    <row r="117" spans="1:24">
      <c r="A117" s="340"/>
      <c r="B117" s="340"/>
      <c r="C117" s="341" t="s">
        <v>447</v>
      </c>
      <c r="D117" s="342"/>
      <c r="E117" s="343"/>
      <c r="F117" s="343"/>
      <c r="G117" s="343"/>
      <c r="H117" s="343"/>
      <c r="I117" s="343"/>
      <c r="J117" s="343">
        <v>1</v>
      </c>
      <c r="K117" s="343"/>
      <c r="L117" s="343">
        <v>1</v>
      </c>
      <c r="M117" s="343">
        <v>1</v>
      </c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4">
        <v>3</v>
      </c>
    </row>
    <row r="118" spans="1:24">
      <c r="A118" s="340"/>
      <c r="B118" s="340"/>
      <c r="C118" s="341" t="s">
        <v>468</v>
      </c>
      <c r="D118" s="342"/>
      <c r="E118" s="343"/>
      <c r="F118" s="343"/>
      <c r="G118" s="343"/>
      <c r="H118" s="343"/>
      <c r="I118" s="343"/>
      <c r="J118" s="343"/>
      <c r="K118" s="343"/>
      <c r="L118" s="343">
        <v>1</v>
      </c>
      <c r="M118" s="343">
        <v>1</v>
      </c>
      <c r="N118" s="343"/>
      <c r="O118" s="343"/>
      <c r="P118" s="343"/>
      <c r="Q118" s="343">
        <v>1</v>
      </c>
      <c r="R118" s="343"/>
      <c r="S118" s="343">
        <v>3</v>
      </c>
      <c r="T118" s="343"/>
      <c r="U118" s="343"/>
      <c r="V118" s="343"/>
      <c r="W118" s="343"/>
      <c r="X118" s="344">
        <v>6</v>
      </c>
    </row>
    <row r="119" spans="1:24">
      <c r="A119" s="340"/>
      <c r="B119" s="352" t="s">
        <v>448</v>
      </c>
      <c r="C119" s="353"/>
      <c r="D119" s="354"/>
      <c r="E119" s="355"/>
      <c r="F119" s="355"/>
      <c r="G119" s="355"/>
      <c r="H119" s="355"/>
      <c r="I119" s="355"/>
      <c r="J119" s="355">
        <v>1</v>
      </c>
      <c r="K119" s="355">
        <v>1</v>
      </c>
      <c r="L119" s="355">
        <v>2</v>
      </c>
      <c r="M119" s="355">
        <v>2</v>
      </c>
      <c r="N119" s="355"/>
      <c r="O119" s="355"/>
      <c r="P119" s="355"/>
      <c r="Q119" s="355">
        <v>1</v>
      </c>
      <c r="R119" s="355"/>
      <c r="S119" s="355">
        <v>4</v>
      </c>
      <c r="T119" s="355"/>
      <c r="U119" s="355"/>
      <c r="V119" s="355"/>
      <c r="W119" s="355"/>
      <c r="X119" s="356">
        <v>11</v>
      </c>
    </row>
    <row r="120" spans="1:24">
      <c r="A120" s="340"/>
      <c r="B120" s="336" t="s">
        <v>35</v>
      </c>
      <c r="C120" s="336" t="s">
        <v>490</v>
      </c>
      <c r="D120" s="337"/>
      <c r="E120" s="338"/>
      <c r="F120" s="338"/>
      <c r="G120" s="338"/>
      <c r="H120" s="338"/>
      <c r="I120" s="338"/>
      <c r="J120" s="338"/>
      <c r="K120" s="338"/>
      <c r="L120" s="338"/>
      <c r="M120" s="338">
        <v>1</v>
      </c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9">
        <v>1</v>
      </c>
    </row>
    <row r="121" spans="1:24">
      <c r="A121" s="340"/>
      <c r="B121" s="340"/>
      <c r="C121" s="341" t="s">
        <v>398</v>
      </c>
      <c r="D121" s="342"/>
      <c r="E121" s="343">
        <v>1</v>
      </c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4">
        <v>1</v>
      </c>
    </row>
    <row r="122" spans="1:24">
      <c r="A122" s="340"/>
      <c r="B122" s="352" t="s">
        <v>423</v>
      </c>
      <c r="C122" s="353"/>
      <c r="D122" s="354"/>
      <c r="E122" s="355">
        <v>1</v>
      </c>
      <c r="F122" s="355"/>
      <c r="G122" s="355"/>
      <c r="H122" s="355"/>
      <c r="I122" s="355"/>
      <c r="J122" s="355"/>
      <c r="K122" s="355"/>
      <c r="L122" s="355"/>
      <c r="M122" s="355">
        <v>1</v>
      </c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6">
        <v>2</v>
      </c>
    </row>
    <row r="123" spans="1:24">
      <c r="A123" s="357" t="s">
        <v>423</v>
      </c>
      <c r="B123" s="358"/>
      <c r="C123" s="358"/>
      <c r="D123" s="359"/>
      <c r="E123" s="360">
        <v>1</v>
      </c>
      <c r="F123" s="360"/>
      <c r="G123" s="360"/>
      <c r="H123" s="360"/>
      <c r="I123" s="360"/>
      <c r="J123" s="360">
        <v>1</v>
      </c>
      <c r="K123" s="360">
        <v>1</v>
      </c>
      <c r="L123" s="360">
        <v>2</v>
      </c>
      <c r="M123" s="360">
        <v>3</v>
      </c>
      <c r="N123" s="360"/>
      <c r="O123" s="360"/>
      <c r="P123" s="360"/>
      <c r="Q123" s="360">
        <v>1</v>
      </c>
      <c r="R123" s="360"/>
      <c r="S123" s="360">
        <v>4</v>
      </c>
      <c r="T123" s="360"/>
      <c r="U123" s="360"/>
      <c r="V123" s="360"/>
      <c r="W123" s="360"/>
      <c r="X123" s="361">
        <v>13</v>
      </c>
    </row>
    <row r="124" spans="1:24">
      <c r="A124" s="336" t="s">
        <v>21</v>
      </c>
      <c r="B124" s="336" t="s">
        <v>169</v>
      </c>
      <c r="C124" s="336" t="s">
        <v>652</v>
      </c>
      <c r="D124" s="337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>
        <v>1</v>
      </c>
      <c r="U124" s="338"/>
      <c r="V124" s="338"/>
      <c r="W124" s="338">
        <v>1</v>
      </c>
      <c r="X124" s="339">
        <v>2</v>
      </c>
    </row>
    <row r="125" spans="1:24">
      <c r="A125" s="340"/>
      <c r="B125" s="340"/>
      <c r="C125" s="341" t="s">
        <v>666</v>
      </c>
      <c r="D125" s="342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>
        <v>1</v>
      </c>
      <c r="V125" s="343"/>
      <c r="W125" s="343"/>
      <c r="X125" s="344">
        <v>1</v>
      </c>
    </row>
    <row r="126" spans="1:24">
      <c r="A126" s="340"/>
      <c r="B126" s="340"/>
      <c r="C126" s="341" t="s">
        <v>400</v>
      </c>
      <c r="D126" s="342">
        <v>1</v>
      </c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4">
        <v>1</v>
      </c>
    </row>
    <row r="127" spans="1:24">
      <c r="A127" s="340"/>
      <c r="B127" s="340"/>
      <c r="C127" s="341" t="s">
        <v>378</v>
      </c>
      <c r="D127" s="342"/>
      <c r="E127" s="343"/>
      <c r="F127" s="343"/>
      <c r="G127" s="343"/>
      <c r="H127" s="343">
        <v>1</v>
      </c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4">
        <v>1</v>
      </c>
    </row>
    <row r="128" spans="1:24">
      <c r="A128" s="340"/>
      <c r="B128" s="352" t="s">
        <v>424</v>
      </c>
      <c r="C128" s="353"/>
      <c r="D128" s="354">
        <v>1</v>
      </c>
      <c r="E128" s="355"/>
      <c r="F128" s="355"/>
      <c r="G128" s="355"/>
      <c r="H128" s="355">
        <v>1</v>
      </c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>
        <v>1</v>
      </c>
      <c r="U128" s="355">
        <v>1</v>
      </c>
      <c r="V128" s="355"/>
      <c r="W128" s="355">
        <v>1</v>
      </c>
      <c r="X128" s="356">
        <v>5</v>
      </c>
    </row>
    <row r="129" spans="1:24">
      <c r="A129" s="340"/>
      <c r="B129" s="336" t="s">
        <v>170</v>
      </c>
      <c r="C129" s="336" t="s">
        <v>660</v>
      </c>
      <c r="D129" s="337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>
        <v>1</v>
      </c>
      <c r="V129" s="338"/>
      <c r="W129" s="338"/>
      <c r="X129" s="339">
        <v>1</v>
      </c>
    </row>
    <row r="130" spans="1:24">
      <c r="A130" s="340"/>
      <c r="B130" s="340"/>
      <c r="C130" s="341" t="s">
        <v>500</v>
      </c>
      <c r="D130" s="342"/>
      <c r="E130" s="343"/>
      <c r="F130" s="343">
        <v>1</v>
      </c>
      <c r="G130" s="343"/>
      <c r="H130" s="343"/>
      <c r="I130" s="343"/>
      <c r="J130" s="343"/>
      <c r="K130" s="343"/>
      <c r="L130" s="343"/>
      <c r="M130" s="343">
        <v>1</v>
      </c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4">
        <v>2</v>
      </c>
    </row>
    <row r="131" spans="1:24">
      <c r="A131" s="340"/>
      <c r="B131" s="352" t="s">
        <v>501</v>
      </c>
      <c r="C131" s="353"/>
      <c r="D131" s="354"/>
      <c r="E131" s="355"/>
      <c r="F131" s="355">
        <v>1</v>
      </c>
      <c r="G131" s="355"/>
      <c r="H131" s="355"/>
      <c r="I131" s="355"/>
      <c r="J131" s="355"/>
      <c r="K131" s="355"/>
      <c r="L131" s="355"/>
      <c r="M131" s="355">
        <v>1</v>
      </c>
      <c r="N131" s="355"/>
      <c r="O131" s="355"/>
      <c r="P131" s="355"/>
      <c r="Q131" s="355"/>
      <c r="R131" s="355"/>
      <c r="S131" s="355"/>
      <c r="T131" s="355"/>
      <c r="U131" s="355">
        <v>1</v>
      </c>
      <c r="V131" s="355"/>
      <c r="W131" s="355"/>
      <c r="X131" s="356">
        <v>3</v>
      </c>
    </row>
    <row r="132" spans="1:24">
      <c r="A132" s="340"/>
      <c r="B132" s="336" t="s">
        <v>202</v>
      </c>
      <c r="C132" s="336" t="s">
        <v>683</v>
      </c>
      <c r="D132" s="337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>
        <v>1</v>
      </c>
      <c r="W132" s="338"/>
      <c r="X132" s="339">
        <v>1</v>
      </c>
    </row>
    <row r="133" spans="1:24">
      <c r="A133" s="340"/>
      <c r="B133" s="340"/>
      <c r="C133" s="341" t="s">
        <v>659</v>
      </c>
      <c r="D133" s="342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>
        <v>1</v>
      </c>
      <c r="U133" s="343"/>
      <c r="V133" s="343"/>
      <c r="W133" s="343"/>
      <c r="X133" s="344">
        <v>1</v>
      </c>
    </row>
    <row r="134" spans="1:24">
      <c r="A134" s="340"/>
      <c r="B134" s="340"/>
      <c r="C134" s="341" t="s">
        <v>202</v>
      </c>
      <c r="D134" s="342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>
        <v>1</v>
      </c>
      <c r="S134" s="343"/>
      <c r="T134" s="343"/>
      <c r="U134" s="343"/>
      <c r="V134" s="343"/>
      <c r="W134" s="343"/>
      <c r="X134" s="344">
        <v>1</v>
      </c>
    </row>
    <row r="135" spans="1:24">
      <c r="A135" s="340"/>
      <c r="B135" s="352" t="s">
        <v>640</v>
      </c>
      <c r="C135" s="353"/>
      <c r="D135" s="354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>
        <v>1</v>
      </c>
      <c r="S135" s="355"/>
      <c r="T135" s="355">
        <v>1</v>
      </c>
      <c r="U135" s="355"/>
      <c r="V135" s="355">
        <v>1</v>
      </c>
      <c r="W135" s="355"/>
      <c r="X135" s="356">
        <v>3</v>
      </c>
    </row>
    <row r="136" spans="1:24">
      <c r="A136" s="340"/>
      <c r="B136" s="336" t="s">
        <v>146</v>
      </c>
      <c r="C136" s="336" t="s">
        <v>529</v>
      </c>
      <c r="D136" s="337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>
        <v>1</v>
      </c>
      <c r="Q136" s="338"/>
      <c r="R136" s="338"/>
      <c r="S136" s="338"/>
      <c r="T136" s="338"/>
      <c r="U136" s="338"/>
      <c r="V136" s="338"/>
      <c r="W136" s="338"/>
      <c r="X136" s="339">
        <v>1</v>
      </c>
    </row>
    <row r="137" spans="1:24">
      <c r="A137" s="340"/>
      <c r="B137" s="340"/>
      <c r="C137" s="341" t="s">
        <v>157</v>
      </c>
      <c r="D137" s="342"/>
      <c r="E137" s="343"/>
      <c r="F137" s="343"/>
      <c r="G137" s="343"/>
      <c r="H137" s="343"/>
      <c r="I137" s="343"/>
      <c r="J137" s="343"/>
      <c r="K137" s="343">
        <v>1</v>
      </c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4">
        <v>1</v>
      </c>
    </row>
    <row r="138" spans="1:24">
      <c r="A138" s="340"/>
      <c r="B138" s="352" t="s">
        <v>469</v>
      </c>
      <c r="C138" s="353"/>
      <c r="D138" s="354"/>
      <c r="E138" s="355"/>
      <c r="F138" s="355"/>
      <c r="G138" s="355"/>
      <c r="H138" s="355"/>
      <c r="I138" s="355"/>
      <c r="J138" s="355"/>
      <c r="K138" s="355">
        <v>1</v>
      </c>
      <c r="L138" s="355"/>
      <c r="M138" s="355"/>
      <c r="N138" s="355"/>
      <c r="O138" s="355"/>
      <c r="P138" s="355">
        <v>1</v>
      </c>
      <c r="Q138" s="355"/>
      <c r="R138" s="355"/>
      <c r="S138" s="355"/>
      <c r="T138" s="355"/>
      <c r="U138" s="355"/>
      <c r="V138" s="355"/>
      <c r="W138" s="355"/>
      <c r="X138" s="356">
        <v>2</v>
      </c>
    </row>
    <row r="139" spans="1:24">
      <c r="A139" s="340"/>
      <c r="B139" s="336" t="s">
        <v>154</v>
      </c>
      <c r="C139" s="336" t="s">
        <v>354</v>
      </c>
      <c r="D139" s="337"/>
      <c r="E139" s="338"/>
      <c r="F139" s="338">
        <v>1</v>
      </c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9">
        <v>1</v>
      </c>
    </row>
    <row r="140" spans="1:24">
      <c r="A140" s="340"/>
      <c r="B140" s="352" t="s">
        <v>425</v>
      </c>
      <c r="C140" s="353"/>
      <c r="D140" s="354"/>
      <c r="E140" s="355"/>
      <c r="F140" s="355">
        <v>1</v>
      </c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6">
        <v>1</v>
      </c>
    </row>
    <row r="141" spans="1:24">
      <c r="A141" s="340"/>
      <c r="B141" s="336" t="s">
        <v>167</v>
      </c>
      <c r="C141" s="336" t="s">
        <v>167</v>
      </c>
      <c r="D141" s="337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>
        <v>1</v>
      </c>
      <c r="U141" s="338"/>
      <c r="V141" s="338"/>
      <c r="W141" s="338"/>
      <c r="X141" s="339">
        <v>1</v>
      </c>
    </row>
    <row r="142" spans="1:24">
      <c r="A142" s="340"/>
      <c r="B142" s="352" t="s">
        <v>655</v>
      </c>
      <c r="C142" s="353"/>
      <c r="D142" s="354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>
        <v>1</v>
      </c>
      <c r="U142" s="355"/>
      <c r="V142" s="355"/>
      <c r="W142" s="355"/>
      <c r="X142" s="356">
        <v>1</v>
      </c>
    </row>
    <row r="143" spans="1:24">
      <c r="A143" s="340"/>
      <c r="B143" s="336" t="s">
        <v>198</v>
      </c>
      <c r="C143" s="336" t="s">
        <v>470</v>
      </c>
      <c r="D143" s="337"/>
      <c r="E143" s="338"/>
      <c r="F143" s="338"/>
      <c r="G143" s="338"/>
      <c r="H143" s="338"/>
      <c r="I143" s="338"/>
      <c r="J143" s="338"/>
      <c r="K143" s="338">
        <v>1</v>
      </c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9">
        <v>1</v>
      </c>
    </row>
    <row r="144" spans="1:24">
      <c r="A144" s="340"/>
      <c r="B144" s="352" t="s">
        <v>471</v>
      </c>
      <c r="C144" s="353"/>
      <c r="D144" s="354"/>
      <c r="E144" s="355"/>
      <c r="F144" s="355"/>
      <c r="G144" s="355"/>
      <c r="H144" s="355"/>
      <c r="I144" s="355"/>
      <c r="J144" s="355"/>
      <c r="K144" s="355">
        <v>1</v>
      </c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6">
        <v>1</v>
      </c>
    </row>
    <row r="145" spans="1:24">
      <c r="A145" s="340"/>
      <c r="B145" s="336" t="s">
        <v>147</v>
      </c>
      <c r="C145" s="336" t="s">
        <v>343</v>
      </c>
      <c r="D145" s="337"/>
      <c r="E145" s="338"/>
      <c r="F145" s="338"/>
      <c r="G145" s="338">
        <v>1</v>
      </c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9">
        <v>1</v>
      </c>
    </row>
    <row r="146" spans="1:24">
      <c r="A146" s="340"/>
      <c r="B146" s="352" t="s">
        <v>426</v>
      </c>
      <c r="C146" s="353"/>
      <c r="D146" s="354"/>
      <c r="E146" s="355"/>
      <c r="F146" s="355"/>
      <c r="G146" s="355">
        <v>1</v>
      </c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6">
        <v>1</v>
      </c>
    </row>
    <row r="147" spans="1:24">
      <c r="A147" s="357" t="s">
        <v>427</v>
      </c>
      <c r="B147" s="358"/>
      <c r="C147" s="358"/>
      <c r="D147" s="359">
        <v>1</v>
      </c>
      <c r="E147" s="360"/>
      <c r="F147" s="360">
        <v>2</v>
      </c>
      <c r="G147" s="360">
        <v>1</v>
      </c>
      <c r="H147" s="360">
        <v>1</v>
      </c>
      <c r="I147" s="360"/>
      <c r="J147" s="360"/>
      <c r="K147" s="360">
        <v>2</v>
      </c>
      <c r="L147" s="360"/>
      <c r="M147" s="360">
        <v>1</v>
      </c>
      <c r="N147" s="360"/>
      <c r="O147" s="360"/>
      <c r="P147" s="360">
        <v>1</v>
      </c>
      <c r="Q147" s="360"/>
      <c r="R147" s="360">
        <v>1</v>
      </c>
      <c r="S147" s="360"/>
      <c r="T147" s="360">
        <v>3</v>
      </c>
      <c r="U147" s="360">
        <v>2</v>
      </c>
      <c r="V147" s="360">
        <v>1</v>
      </c>
      <c r="W147" s="360">
        <v>1</v>
      </c>
      <c r="X147" s="361">
        <v>17</v>
      </c>
    </row>
    <row r="148" spans="1:24">
      <c r="A148" s="336" t="s">
        <v>33</v>
      </c>
      <c r="B148" s="336" t="s">
        <v>148</v>
      </c>
      <c r="C148" s="336" t="s">
        <v>470</v>
      </c>
      <c r="D148" s="337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>
        <v>1</v>
      </c>
      <c r="P148" s="338"/>
      <c r="Q148" s="338"/>
      <c r="R148" s="338"/>
      <c r="S148" s="338">
        <v>1</v>
      </c>
      <c r="T148" s="338">
        <v>1</v>
      </c>
      <c r="U148" s="338"/>
      <c r="V148" s="338"/>
      <c r="W148" s="338"/>
      <c r="X148" s="339">
        <v>3</v>
      </c>
    </row>
    <row r="149" spans="1:24">
      <c r="A149" s="340"/>
      <c r="B149" s="340"/>
      <c r="C149" s="341" t="s">
        <v>523</v>
      </c>
      <c r="D149" s="342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>
        <v>2</v>
      </c>
      <c r="P149" s="343">
        <v>1</v>
      </c>
      <c r="Q149" s="343">
        <v>2</v>
      </c>
      <c r="R149" s="343"/>
      <c r="S149" s="343"/>
      <c r="T149" s="343"/>
      <c r="U149" s="343"/>
      <c r="V149" s="343"/>
      <c r="W149" s="343"/>
      <c r="X149" s="344">
        <v>5</v>
      </c>
    </row>
    <row r="150" spans="1:24">
      <c r="A150" s="340"/>
      <c r="B150" s="340"/>
      <c r="C150" s="341" t="s">
        <v>339</v>
      </c>
      <c r="D150" s="342"/>
      <c r="E150" s="343"/>
      <c r="F150" s="343"/>
      <c r="G150" s="343"/>
      <c r="H150" s="343">
        <v>1</v>
      </c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4">
        <v>1</v>
      </c>
    </row>
    <row r="151" spans="1:24">
      <c r="A151" s="340"/>
      <c r="B151" s="352" t="s">
        <v>411</v>
      </c>
      <c r="C151" s="353"/>
      <c r="D151" s="354"/>
      <c r="E151" s="355"/>
      <c r="F151" s="355"/>
      <c r="G151" s="355"/>
      <c r="H151" s="355">
        <v>1</v>
      </c>
      <c r="I151" s="355"/>
      <c r="J151" s="355"/>
      <c r="K151" s="355"/>
      <c r="L151" s="355"/>
      <c r="M151" s="355"/>
      <c r="N151" s="355"/>
      <c r="O151" s="355">
        <v>3</v>
      </c>
      <c r="P151" s="355">
        <v>1</v>
      </c>
      <c r="Q151" s="355">
        <v>2</v>
      </c>
      <c r="R151" s="355"/>
      <c r="S151" s="355">
        <v>1</v>
      </c>
      <c r="T151" s="355">
        <v>1</v>
      </c>
      <c r="U151" s="355"/>
      <c r="V151" s="355"/>
      <c r="W151" s="355"/>
      <c r="X151" s="356">
        <v>9</v>
      </c>
    </row>
    <row r="152" spans="1:24">
      <c r="A152" s="357" t="s">
        <v>428</v>
      </c>
      <c r="B152" s="358"/>
      <c r="C152" s="358"/>
      <c r="D152" s="359"/>
      <c r="E152" s="360"/>
      <c r="F152" s="360"/>
      <c r="G152" s="360"/>
      <c r="H152" s="360">
        <v>1</v>
      </c>
      <c r="I152" s="360"/>
      <c r="J152" s="360"/>
      <c r="K152" s="360"/>
      <c r="L152" s="360"/>
      <c r="M152" s="360"/>
      <c r="N152" s="360"/>
      <c r="O152" s="360">
        <v>3</v>
      </c>
      <c r="P152" s="360">
        <v>1</v>
      </c>
      <c r="Q152" s="360">
        <v>2</v>
      </c>
      <c r="R152" s="360"/>
      <c r="S152" s="360">
        <v>1</v>
      </c>
      <c r="T152" s="360">
        <v>1</v>
      </c>
      <c r="U152" s="360"/>
      <c r="V152" s="360"/>
      <c r="W152" s="360"/>
      <c r="X152" s="361">
        <v>9</v>
      </c>
    </row>
    <row r="153" spans="1:24">
      <c r="A153" s="336" t="s">
        <v>59</v>
      </c>
      <c r="B153" s="336" t="s">
        <v>179</v>
      </c>
      <c r="C153" s="336" t="s">
        <v>502</v>
      </c>
      <c r="D153" s="337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>
        <v>1</v>
      </c>
      <c r="O153" s="338"/>
      <c r="P153" s="338"/>
      <c r="Q153" s="338"/>
      <c r="R153" s="338"/>
      <c r="S153" s="338"/>
      <c r="T153" s="338"/>
      <c r="U153" s="338"/>
      <c r="V153" s="338"/>
      <c r="W153" s="338"/>
      <c r="X153" s="339">
        <v>1</v>
      </c>
    </row>
    <row r="154" spans="1:24">
      <c r="A154" s="340"/>
      <c r="B154" s="352" t="s">
        <v>503</v>
      </c>
      <c r="C154" s="353"/>
      <c r="D154" s="354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>
        <v>1</v>
      </c>
      <c r="O154" s="355"/>
      <c r="P154" s="355"/>
      <c r="Q154" s="355"/>
      <c r="R154" s="355"/>
      <c r="S154" s="355"/>
      <c r="T154" s="355"/>
      <c r="U154" s="355"/>
      <c r="V154" s="355"/>
      <c r="W154" s="355"/>
      <c r="X154" s="356">
        <v>1</v>
      </c>
    </row>
    <row r="155" spans="1:24">
      <c r="A155" s="340"/>
      <c r="B155" s="336" t="s">
        <v>163</v>
      </c>
      <c r="C155" s="336" t="s">
        <v>488</v>
      </c>
      <c r="D155" s="337"/>
      <c r="E155" s="338"/>
      <c r="F155" s="338">
        <v>1</v>
      </c>
      <c r="G155" s="338"/>
      <c r="H155" s="338"/>
      <c r="I155" s="338"/>
      <c r="J155" s="338"/>
      <c r="K155" s="338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9">
        <v>1</v>
      </c>
    </row>
    <row r="156" spans="1:24">
      <c r="A156" s="340"/>
      <c r="B156" s="352" t="s">
        <v>493</v>
      </c>
      <c r="C156" s="353"/>
      <c r="D156" s="354"/>
      <c r="E156" s="355"/>
      <c r="F156" s="355">
        <v>1</v>
      </c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6">
        <v>1</v>
      </c>
    </row>
    <row r="157" spans="1:24">
      <c r="A157" s="357" t="s">
        <v>429</v>
      </c>
      <c r="B157" s="358"/>
      <c r="C157" s="358"/>
      <c r="D157" s="359"/>
      <c r="E157" s="360"/>
      <c r="F157" s="360">
        <v>1</v>
      </c>
      <c r="G157" s="360"/>
      <c r="H157" s="360"/>
      <c r="I157" s="360"/>
      <c r="J157" s="360"/>
      <c r="K157" s="360"/>
      <c r="L157" s="360"/>
      <c r="M157" s="360"/>
      <c r="N157" s="360">
        <v>1</v>
      </c>
      <c r="O157" s="360"/>
      <c r="P157" s="360"/>
      <c r="Q157" s="360"/>
      <c r="R157" s="360"/>
      <c r="S157" s="360"/>
      <c r="T157" s="360"/>
      <c r="U157" s="360"/>
      <c r="V157" s="360"/>
      <c r="W157" s="360"/>
      <c r="X157" s="361">
        <v>2</v>
      </c>
    </row>
    <row r="158" spans="1:24">
      <c r="A158" s="336" t="s">
        <v>29</v>
      </c>
      <c r="B158" s="336" t="s">
        <v>180</v>
      </c>
      <c r="C158" s="336" t="s">
        <v>472</v>
      </c>
      <c r="D158" s="337"/>
      <c r="E158" s="338"/>
      <c r="F158" s="338"/>
      <c r="G158" s="338"/>
      <c r="H158" s="338"/>
      <c r="I158" s="338"/>
      <c r="J158" s="338">
        <v>1</v>
      </c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9">
        <v>1</v>
      </c>
    </row>
    <row r="159" spans="1:24">
      <c r="A159" s="340"/>
      <c r="B159" s="340"/>
      <c r="C159" s="341" t="s">
        <v>379</v>
      </c>
      <c r="D159" s="342"/>
      <c r="E159" s="343"/>
      <c r="F159" s="343"/>
      <c r="G159" s="343"/>
      <c r="H159" s="343"/>
      <c r="I159" s="343"/>
      <c r="J159" s="343">
        <v>1</v>
      </c>
      <c r="K159" s="343"/>
      <c r="L159" s="343">
        <v>1</v>
      </c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4">
        <v>2</v>
      </c>
    </row>
    <row r="160" spans="1:24">
      <c r="A160" s="340"/>
      <c r="B160" s="340"/>
      <c r="C160" s="341" t="s">
        <v>345</v>
      </c>
      <c r="D160" s="342"/>
      <c r="E160" s="343"/>
      <c r="F160" s="343"/>
      <c r="G160" s="343"/>
      <c r="H160" s="343"/>
      <c r="I160" s="343">
        <v>1</v>
      </c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4">
        <v>1</v>
      </c>
    </row>
    <row r="161" spans="1:24">
      <c r="A161" s="340"/>
      <c r="B161" s="340"/>
      <c r="C161" s="341" t="s">
        <v>473</v>
      </c>
      <c r="D161" s="342"/>
      <c r="E161" s="343"/>
      <c r="F161" s="343"/>
      <c r="G161" s="343"/>
      <c r="H161" s="343">
        <v>1</v>
      </c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4">
        <v>1</v>
      </c>
    </row>
    <row r="162" spans="1:24">
      <c r="A162" s="340"/>
      <c r="B162" s="340"/>
      <c r="C162" s="341" t="s">
        <v>399</v>
      </c>
      <c r="D162" s="342"/>
      <c r="E162" s="343">
        <v>1</v>
      </c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>
        <v>1</v>
      </c>
      <c r="S162" s="343">
        <v>2</v>
      </c>
      <c r="T162" s="343"/>
      <c r="U162" s="343"/>
      <c r="V162" s="343"/>
      <c r="W162" s="343"/>
      <c r="X162" s="344">
        <v>4</v>
      </c>
    </row>
    <row r="163" spans="1:24">
      <c r="A163" s="340"/>
      <c r="B163" s="340"/>
      <c r="C163" s="341" t="s">
        <v>449</v>
      </c>
      <c r="D163" s="342"/>
      <c r="E163" s="343"/>
      <c r="F163" s="343"/>
      <c r="G163" s="343"/>
      <c r="H163" s="343">
        <v>1</v>
      </c>
      <c r="I163" s="343"/>
      <c r="J163" s="343"/>
      <c r="K163" s="343"/>
      <c r="L163" s="343"/>
      <c r="M163" s="343"/>
      <c r="N163" s="343"/>
      <c r="O163" s="343">
        <v>1</v>
      </c>
      <c r="P163" s="343"/>
      <c r="Q163" s="343"/>
      <c r="R163" s="343"/>
      <c r="S163" s="343"/>
      <c r="T163" s="343"/>
      <c r="U163" s="343"/>
      <c r="V163" s="343"/>
      <c r="W163" s="343"/>
      <c r="X163" s="344">
        <v>2</v>
      </c>
    </row>
    <row r="164" spans="1:24">
      <c r="A164" s="340"/>
      <c r="B164" s="340"/>
      <c r="C164" s="341" t="s">
        <v>474</v>
      </c>
      <c r="D164" s="342"/>
      <c r="E164" s="343"/>
      <c r="F164" s="343"/>
      <c r="G164" s="343"/>
      <c r="H164" s="343"/>
      <c r="I164" s="343">
        <v>1</v>
      </c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4">
        <v>1</v>
      </c>
    </row>
    <row r="165" spans="1:24">
      <c r="A165" s="340"/>
      <c r="B165" s="340"/>
      <c r="C165" s="341" t="s">
        <v>504</v>
      </c>
      <c r="D165" s="342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>
        <v>1</v>
      </c>
      <c r="O165" s="343"/>
      <c r="P165" s="343"/>
      <c r="Q165" s="343"/>
      <c r="R165" s="343"/>
      <c r="S165" s="343"/>
      <c r="T165" s="343"/>
      <c r="U165" s="343"/>
      <c r="V165" s="343"/>
      <c r="W165" s="343"/>
      <c r="X165" s="344">
        <v>1</v>
      </c>
    </row>
    <row r="166" spans="1:24">
      <c r="A166" s="340"/>
      <c r="B166" s="340"/>
      <c r="C166" s="341" t="s">
        <v>510</v>
      </c>
      <c r="D166" s="342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>
        <v>1</v>
      </c>
      <c r="O166" s="343">
        <v>3</v>
      </c>
      <c r="P166" s="343"/>
      <c r="Q166" s="343"/>
      <c r="R166" s="343"/>
      <c r="S166" s="343"/>
      <c r="T166" s="343"/>
      <c r="U166" s="343"/>
      <c r="V166" s="343"/>
      <c r="W166" s="343"/>
      <c r="X166" s="344">
        <v>4</v>
      </c>
    </row>
    <row r="167" spans="1:24">
      <c r="A167" s="340"/>
      <c r="B167" s="340"/>
      <c r="C167" s="341" t="s">
        <v>475</v>
      </c>
      <c r="D167" s="342"/>
      <c r="E167" s="343"/>
      <c r="F167" s="343"/>
      <c r="G167" s="343"/>
      <c r="H167" s="343"/>
      <c r="I167" s="343"/>
      <c r="J167" s="343"/>
      <c r="K167" s="343">
        <v>1</v>
      </c>
      <c r="L167" s="343"/>
      <c r="M167" s="343"/>
      <c r="N167" s="343">
        <v>2</v>
      </c>
      <c r="O167" s="343"/>
      <c r="P167" s="343"/>
      <c r="Q167" s="343"/>
      <c r="R167" s="343">
        <v>1</v>
      </c>
      <c r="S167" s="343">
        <v>1</v>
      </c>
      <c r="T167" s="343">
        <v>3</v>
      </c>
      <c r="U167" s="343"/>
      <c r="V167" s="343"/>
      <c r="W167" s="343"/>
      <c r="X167" s="344">
        <v>8</v>
      </c>
    </row>
    <row r="168" spans="1:24">
      <c r="A168" s="340"/>
      <c r="B168" s="352" t="s">
        <v>433</v>
      </c>
      <c r="C168" s="353"/>
      <c r="D168" s="354"/>
      <c r="E168" s="355">
        <v>1</v>
      </c>
      <c r="F168" s="355"/>
      <c r="G168" s="355"/>
      <c r="H168" s="355">
        <v>2</v>
      </c>
      <c r="I168" s="355">
        <v>2</v>
      </c>
      <c r="J168" s="355">
        <v>2</v>
      </c>
      <c r="K168" s="355">
        <v>1</v>
      </c>
      <c r="L168" s="355">
        <v>1</v>
      </c>
      <c r="M168" s="355"/>
      <c r="N168" s="355">
        <v>4</v>
      </c>
      <c r="O168" s="355">
        <v>4</v>
      </c>
      <c r="P168" s="355"/>
      <c r="Q168" s="355"/>
      <c r="R168" s="355">
        <v>2</v>
      </c>
      <c r="S168" s="355">
        <v>3</v>
      </c>
      <c r="T168" s="355">
        <v>3</v>
      </c>
      <c r="U168" s="355"/>
      <c r="V168" s="355"/>
      <c r="W168" s="355"/>
      <c r="X168" s="356">
        <v>25</v>
      </c>
    </row>
    <row r="169" spans="1:24">
      <c r="A169" s="340"/>
      <c r="B169" s="336" t="s">
        <v>286</v>
      </c>
      <c r="C169" s="336" t="s">
        <v>476</v>
      </c>
      <c r="D169" s="337"/>
      <c r="E169" s="338"/>
      <c r="F169" s="338"/>
      <c r="G169" s="338"/>
      <c r="H169" s="338"/>
      <c r="I169" s="338"/>
      <c r="J169" s="338">
        <v>2</v>
      </c>
      <c r="K169" s="338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9">
        <v>2</v>
      </c>
    </row>
    <row r="170" spans="1:24">
      <c r="A170" s="340"/>
      <c r="B170" s="340"/>
      <c r="C170" s="341" t="s">
        <v>477</v>
      </c>
      <c r="D170" s="342"/>
      <c r="E170" s="343"/>
      <c r="F170" s="343"/>
      <c r="G170" s="343"/>
      <c r="H170" s="343"/>
      <c r="I170" s="343"/>
      <c r="J170" s="343"/>
      <c r="K170" s="343"/>
      <c r="L170" s="343">
        <v>1</v>
      </c>
      <c r="M170" s="343"/>
      <c r="N170" s="343"/>
      <c r="O170" s="343">
        <v>2</v>
      </c>
      <c r="P170" s="343">
        <v>3</v>
      </c>
      <c r="Q170" s="343">
        <v>5</v>
      </c>
      <c r="R170" s="343">
        <v>1</v>
      </c>
      <c r="S170" s="343"/>
      <c r="T170" s="343">
        <v>1</v>
      </c>
      <c r="U170" s="343"/>
      <c r="V170" s="343"/>
      <c r="W170" s="343"/>
      <c r="X170" s="344">
        <v>13</v>
      </c>
    </row>
    <row r="171" spans="1:24">
      <c r="A171" s="340"/>
      <c r="B171" s="340"/>
      <c r="C171" s="341" t="s">
        <v>351</v>
      </c>
      <c r="D171" s="342"/>
      <c r="E171" s="343"/>
      <c r="F171" s="343">
        <v>1</v>
      </c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4">
        <v>1</v>
      </c>
    </row>
    <row r="172" spans="1:24">
      <c r="A172" s="340"/>
      <c r="B172" s="352" t="s">
        <v>431</v>
      </c>
      <c r="C172" s="353"/>
      <c r="D172" s="354"/>
      <c r="E172" s="355"/>
      <c r="F172" s="355">
        <v>1</v>
      </c>
      <c r="G172" s="355"/>
      <c r="H172" s="355"/>
      <c r="I172" s="355"/>
      <c r="J172" s="355">
        <v>2</v>
      </c>
      <c r="K172" s="355"/>
      <c r="L172" s="355">
        <v>1</v>
      </c>
      <c r="M172" s="355"/>
      <c r="N172" s="355"/>
      <c r="O172" s="355">
        <v>2</v>
      </c>
      <c r="P172" s="355">
        <v>3</v>
      </c>
      <c r="Q172" s="355">
        <v>5</v>
      </c>
      <c r="R172" s="355">
        <v>1</v>
      </c>
      <c r="S172" s="355"/>
      <c r="T172" s="355">
        <v>1</v>
      </c>
      <c r="U172" s="355"/>
      <c r="V172" s="355"/>
      <c r="W172" s="355"/>
      <c r="X172" s="356">
        <v>16</v>
      </c>
    </row>
    <row r="173" spans="1:24">
      <c r="A173" s="340"/>
      <c r="B173" s="336" t="s">
        <v>168</v>
      </c>
      <c r="C173" s="336" t="s">
        <v>509</v>
      </c>
      <c r="D173" s="337"/>
      <c r="E173" s="338"/>
      <c r="F173" s="338"/>
      <c r="G173" s="338"/>
      <c r="H173" s="338"/>
      <c r="I173" s="338"/>
      <c r="J173" s="338"/>
      <c r="K173" s="338"/>
      <c r="L173" s="338"/>
      <c r="M173" s="338">
        <v>1</v>
      </c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9">
        <v>1</v>
      </c>
    </row>
    <row r="174" spans="1:24">
      <c r="A174" s="340"/>
      <c r="B174" s="340"/>
      <c r="C174" s="341" t="s">
        <v>684</v>
      </c>
      <c r="D174" s="342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>
        <v>1</v>
      </c>
      <c r="X174" s="344">
        <v>1</v>
      </c>
    </row>
    <row r="175" spans="1:24">
      <c r="A175" s="340"/>
      <c r="B175" s="340"/>
      <c r="C175" s="341" t="s">
        <v>505</v>
      </c>
      <c r="D175" s="342"/>
      <c r="E175" s="343">
        <v>1</v>
      </c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4">
        <v>1</v>
      </c>
    </row>
    <row r="176" spans="1:24">
      <c r="A176" s="340"/>
      <c r="B176" s="352" t="s">
        <v>506</v>
      </c>
      <c r="C176" s="353"/>
      <c r="D176" s="354"/>
      <c r="E176" s="355">
        <v>1</v>
      </c>
      <c r="F176" s="355"/>
      <c r="G176" s="355"/>
      <c r="H176" s="355"/>
      <c r="I176" s="355"/>
      <c r="J176" s="355"/>
      <c r="K176" s="355"/>
      <c r="L176" s="355"/>
      <c r="M176" s="355">
        <v>1</v>
      </c>
      <c r="N176" s="355"/>
      <c r="O176" s="355"/>
      <c r="P176" s="355"/>
      <c r="Q176" s="355"/>
      <c r="R176" s="355"/>
      <c r="S176" s="355"/>
      <c r="T176" s="355"/>
      <c r="U176" s="355"/>
      <c r="V176" s="355"/>
      <c r="W176" s="355">
        <v>1</v>
      </c>
      <c r="X176" s="356">
        <v>3</v>
      </c>
    </row>
    <row r="177" spans="1:24">
      <c r="A177" s="340"/>
      <c r="B177" s="336" t="s">
        <v>290</v>
      </c>
      <c r="C177" s="336" t="s">
        <v>532</v>
      </c>
      <c r="D177" s="337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>
        <v>1</v>
      </c>
      <c r="Q177" s="338"/>
      <c r="R177" s="338"/>
      <c r="S177" s="338"/>
      <c r="T177" s="338"/>
      <c r="U177" s="338"/>
      <c r="V177" s="338"/>
      <c r="W177" s="338"/>
      <c r="X177" s="339">
        <v>1</v>
      </c>
    </row>
    <row r="178" spans="1:24">
      <c r="A178" s="340"/>
      <c r="B178" s="340"/>
      <c r="C178" s="341" t="s">
        <v>190</v>
      </c>
      <c r="D178" s="342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>
        <v>1</v>
      </c>
      <c r="T178" s="343"/>
      <c r="U178" s="343"/>
      <c r="V178" s="343"/>
      <c r="W178" s="343"/>
      <c r="X178" s="344">
        <v>1</v>
      </c>
    </row>
    <row r="179" spans="1:24">
      <c r="A179" s="340"/>
      <c r="B179" s="352" t="s">
        <v>533</v>
      </c>
      <c r="C179" s="353"/>
      <c r="D179" s="354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>
        <v>1</v>
      </c>
      <c r="Q179" s="355"/>
      <c r="R179" s="355"/>
      <c r="S179" s="355">
        <v>1</v>
      </c>
      <c r="T179" s="355"/>
      <c r="U179" s="355"/>
      <c r="V179" s="355"/>
      <c r="W179" s="355"/>
      <c r="X179" s="356">
        <v>2</v>
      </c>
    </row>
    <row r="180" spans="1:24">
      <c r="A180" s="340"/>
      <c r="B180" s="336" t="s">
        <v>284</v>
      </c>
      <c r="C180" s="336" t="s">
        <v>514</v>
      </c>
      <c r="D180" s="337"/>
      <c r="E180" s="338"/>
      <c r="F180" s="338"/>
      <c r="G180" s="338"/>
      <c r="H180" s="338"/>
      <c r="I180" s="338"/>
      <c r="J180" s="338"/>
      <c r="K180" s="338"/>
      <c r="L180" s="338">
        <v>1</v>
      </c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9">
        <v>1</v>
      </c>
    </row>
    <row r="181" spans="1:24">
      <c r="A181" s="340"/>
      <c r="B181" s="340"/>
      <c r="C181" s="341" t="s">
        <v>478</v>
      </c>
      <c r="D181" s="342"/>
      <c r="E181" s="343"/>
      <c r="F181" s="343"/>
      <c r="G181" s="343"/>
      <c r="H181" s="343">
        <v>1</v>
      </c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4">
        <v>1</v>
      </c>
    </row>
    <row r="182" spans="1:24">
      <c r="A182" s="340"/>
      <c r="B182" s="352" t="s">
        <v>479</v>
      </c>
      <c r="C182" s="353"/>
      <c r="D182" s="354"/>
      <c r="E182" s="355"/>
      <c r="F182" s="355"/>
      <c r="G182" s="355"/>
      <c r="H182" s="355">
        <v>1</v>
      </c>
      <c r="I182" s="355"/>
      <c r="J182" s="355"/>
      <c r="K182" s="355"/>
      <c r="L182" s="355">
        <v>1</v>
      </c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6">
        <v>2</v>
      </c>
    </row>
    <row r="183" spans="1:24">
      <c r="A183" s="340"/>
      <c r="B183" s="336" t="s">
        <v>283</v>
      </c>
      <c r="C183" s="336" t="s">
        <v>480</v>
      </c>
      <c r="D183" s="337"/>
      <c r="E183" s="338"/>
      <c r="F183" s="338"/>
      <c r="G183" s="338"/>
      <c r="H183" s="338"/>
      <c r="I183" s="338"/>
      <c r="J183" s="338">
        <v>1</v>
      </c>
      <c r="K183" s="338"/>
      <c r="L183" s="338"/>
      <c r="M183" s="338"/>
      <c r="N183" s="338"/>
      <c r="O183" s="338"/>
      <c r="P183" s="338">
        <v>1</v>
      </c>
      <c r="Q183" s="338"/>
      <c r="R183" s="338"/>
      <c r="S183" s="338"/>
      <c r="T183" s="338"/>
      <c r="U183" s="338"/>
      <c r="V183" s="338"/>
      <c r="W183" s="338"/>
      <c r="X183" s="339">
        <v>2</v>
      </c>
    </row>
    <row r="184" spans="1:24">
      <c r="A184" s="340"/>
      <c r="B184" s="352" t="s">
        <v>481</v>
      </c>
      <c r="C184" s="353"/>
      <c r="D184" s="354"/>
      <c r="E184" s="355"/>
      <c r="F184" s="355"/>
      <c r="G184" s="355"/>
      <c r="H184" s="355"/>
      <c r="I184" s="355"/>
      <c r="J184" s="355">
        <v>1</v>
      </c>
      <c r="K184" s="355"/>
      <c r="L184" s="355"/>
      <c r="M184" s="355"/>
      <c r="N184" s="355"/>
      <c r="O184" s="355"/>
      <c r="P184" s="355">
        <v>1</v>
      </c>
      <c r="Q184" s="355"/>
      <c r="R184" s="355"/>
      <c r="S184" s="355"/>
      <c r="T184" s="355"/>
      <c r="U184" s="355"/>
      <c r="V184" s="355"/>
      <c r="W184" s="355"/>
      <c r="X184" s="356">
        <v>2</v>
      </c>
    </row>
    <row r="185" spans="1:24">
      <c r="A185" s="340"/>
      <c r="B185" s="336" t="s">
        <v>288</v>
      </c>
      <c r="C185" s="336" t="s">
        <v>394</v>
      </c>
      <c r="D185" s="337"/>
      <c r="E185" s="338"/>
      <c r="F185" s="338">
        <v>2</v>
      </c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9">
        <v>2</v>
      </c>
    </row>
    <row r="186" spans="1:24">
      <c r="A186" s="340"/>
      <c r="B186" s="352" t="s">
        <v>430</v>
      </c>
      <c r="C186" s="353"/>
      <c r="D186" s="354"/>
      <c r="E186" s="355"/>
      <c r="F186" s="355">
        <v>2</v>
      </c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6">
        <v>2</v>
      </c>
    </row>
    <row r="187" spans="1:24">
      <c r="A187" s="340"/>
      <c r="B187" s="336" t="s">
        <v>287</v>
      </c>
      <c r="C187" s="336" t="s">
        <v>661</v>
      </c>
      <c r="D187" s="337"/>
      <c r="E187" s="338"/>
      <c r="F187" s="338"/>
      <c r="G187" s="338"/>
      <c r="H187" s="338"/>
      <c r="I187" s="338"/>
      <c r="J187" s="338"/>
      <c r="K187" s="338"/>
      <c r="L187" s="338"/>
      <c r="M187" s="338"/>
      <c r="N187" s="338"/>
      <c r="O187" s="338"/>
      <c r="P187" s="338"/>
      <c r="Q187" s="338"/>
      <c r="R187" s="338"/>
      <c r="S187" s="338"/>
      <c r="T187" s="338">
        <v>1</v>
      </c>
      <c r="U187" s="338"/>
      <c r="V187" s="338"/>
      <c r="W187" s="338"/>
      <c r="X187" s="339">
        <v>1</v>
      </c>
    </row>
    <row r="188" spans="1:24">
      <c r="A188" s="340"/>
      <c r="B188" s="352" t="s">
        <v>664</v>
      </c>
      <c r="C188" s="353"/>
      <c r="D188" s="354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>
        <v>1</v>
      </c>
      <c r="U188" s="355"/>
      <c r="V188" s="355"/>
      <c r="W188" s="355"/>
      <c r="X188" s="356">
        <v>1</v>
      </c>
    </row>
    <row r="189" spans="1:24">
      <c r="A189" s="340"/>
      <c r="B189" s="336" t="s">
        <v>292</v>
      </c>
      <c r="C189" s="336" t="s">
        <v>492</v>
      </c>
      <c r="D189" s="337"/>
      <c r="E189" s="338"/>
      <c r="F189" s="338"/>
      <c r="G189" s="338">
        <v>1</v>
      </c>
      <c r="H189" s="338"/>
      <c r="I189" s="338"/>
      <c r="J189" s="338"/>
      <c r="K189" s="338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9">
        <v>1</v>
      </c>
    </row>
    <row r="190" spans="1:24">
      <c r="A190" s="340"/>
      <c r="B190" s="352" t="s">
        <v>494</v>
      </c>
      <c r="C190" s="353"/>
      <c r="D190" s="354"/>
      <c r="E190" s="355"/>
      <c r="F190" s="355"/>
      <c r="G190" s="355">
        <v>1</v>
      </c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6">
        <v>1</v>
      </c>
    </row>
    <row r="191" spans="1:24">
      <c r="A191" s="340"/>
      <c r="B191" s="336" t="s">
        <v>162</v>
      </c>
      <c r="C191" s="336" t="s">
        <v>403</v>
      </c>
      <c r="D191" s="337"/>
      <c r="E191" s="338"/>
      <c r="F191" s="338"/>
      <c r="G191" s="338">
        <v>1</v>
      </c>
      <c r="H191" s="338"/>
      <c r="I191" s="338"/>
      <c r="J191" s="338"/>
      <c r="K191" s="338"/>
      <c r="L191" s="338"/>
      <c r="M191" s="338"/>
      <c r="N191" s="338"/>
      <c r="O191" s="338"/>
      <c r="P191" s="338"/>
      <c r="Q191" s="338"/>
      <c r="R191" s="338"/>
      <c r="S191" s="338"/>
      <c r="T191" s="338"/>
      <c r="U191" s="338"/>
      <c r="V191" s="338"/>
      <c r="W191" s="338"/>
      <c r="X191" s="339">
        <v>1</v>
      </c>
    </row>
    <row r="192" spans="1:24">
      <c r="A192" s="340"/>
      <c r="B192" s="352" t="s">
        <v>432</v>
      </c>
      <c r="C192" s="353"/>
      <c r="D192" s="354"/>
      <c r="E192" s="355"/>
      <c r="F192" s="355"/>
      <c r="G192" s="355">
        <v>1</v>
      </c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6">
        <v>1</v>
      </c>
    </row>
    <row r="193" spans="1:24">
      <c r="A193" s="340"/>
      <c r="B193" s="336" t="s">
        <v>289</v>
      </c>
      <c r="C193" s="336" t="s">
        <v>530</v>
      </c>
      <c r="D193" s="337"/>
      <c r="E193" s="338"/>
      <c r="F193" s="338"/>
      <c r="G193" s="338"/>
      <c r="H193" s="338"/>
      <c r="I193" s="338"/>
      <c r="J193" s="338"/>
      <c r="K193" s="338"/>
      <c r="L193" s="338"/>
      <c r="M193" s="338"/>
      <c r="N193" s="338"/>
      <c r="O193" s="338"/>
      <c r="P193" s="338">
        <v>1</v>
      </c>
      <c r="Q193" s="338"/>
      <c r="R193" s="338"/>
      <c r="S193" s="338"/>
      <c r="T193" s="338"/>
      <c r="U193" s="338"/>
      <c r="V193" s="338"/>
      <c r="W193" s="338"/>
      <c r="X193" s="339">
        <v>1</v>
      </c>
    </row>
    <row r="194" spans="1:24">
      <c r="A194" s="340"/>
      <c r="B194" s="352" t="s">
        <v>531</v>
      </c>
      <c r="C194" s="353"/>
      <c r="D194" s="354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>
        <v>1</v>
      </c>
      <c r="Q194" s="355"/>
      <c r="R194" s="355"/>
      <c r="S194" s="355"/>
      <c r="T194" s="355"/>
      <c r="U194" s="355"/>
      <c r="V194" s="355"/>
      <c r="W194" s="355"/>
      <c r="X194" s="356">
        <v>1</v>
      </c>
    </row>
    <row r="195" spans="1:24">
      <c r="A195" s="357" t="s">
        <v>434</v>
      </c>
      <c r="B195" s="358"/>
      <c r="C195" s="358"/>
      <c r="D195" s="359"/>
      <c r="E195" s="360">
        <v>2</v>
      </c>
      <c r="F195" s="360">
        <v>3</v>
      </c>
      <c r="G195" s="360">
        <v>2</v>
      </c>
      <c r="H195" s="360">
        <v>3</v>
      </c>
      <c r="I195" s="360">
        <v>2</v>
      </c>
      <c r="J195" s="360">
        <v>5</v>
      </c>
      <c r="K195" s="360">
        <v>1</v>
      </c>
      <c r="L195" s="360">
        <v>3</v>
      </c>
      <c r="M195" s="360">
        <v>1</v>
      </c>
      <c r="N195" s="360">
        <v>4</v>
      </c>
      <c r="O195" s="360">
        <v>6</v>
      </c>
      <c r="P195" s="360">
        <v>6</v>
      </c>
      <c r="Q195" s="360">
        <v>5</v>
      </c>
      <c r="R195" s="360">
        <v>3</v>
      </c>
      <c r="S195" s="360">
        <v>4</v>
      </c>
      <c r="T195" s="360">
        <v>5</v>
      </c>
      <c r="U195" s="360"/>
      <c r="V195" s="360"/>
      <c r="W195" s="360">
        <v>1</v>
      </c>
      <c r="X195" s="361">
        <v>56</v>
      </c>
    </row>
    <row r="196" spans="1:24">
      <c r="A196" s="336" t="s">
        <v>28</v>
      </c>
      <c r="B196" s="336" t="s">
        <v>151</v>
      </c>
      <c r="C196" s="336" t="s">
        <v>396</v>
      </c>
      <c r="D196" s="337"/>
      <c r="E196" s="338"/>
      <c r="F196" s="338"/>
      <c r="G196" s="338"/>
      <c r="H196" s="338"/>
      <c r="I196" s="338">
        <v>1</v>
      </c>
      <c r="J196" s="338"/>
      <c r="K196" s="338"/>
      <c r="L196" s="338">
        <v>1</v>
      </c>
      <c r="M196" s="338"/>
      <c r="N196" s="338">
        <v>2</v>
      </c>
      <c r="O196" s="338"/>
      <c r="P196" s="338"/>
      <c r="Q196" s="338"/>
      <c r="R196" s="338"/>
      <c r="S196" s="338"/>
      <c r="T196" s="338"/>
      <c r="U196" s="338"/>
      <c r="V196" s="338"/>
      <c r="W196" s="338"/>
      <c r="X196" s="339">
        <v>4</v>
      </c>
    </row>
    <row r="197" spans="1:24">
      <c r="A197" s="340"/>
      <c r="B197" s="352" t="s">
        <v>435</v>
      </c>
      <c r="C197" s="353"/>
      <c r="D197" s="354"/>
      <c r="E197" s="355"/>
      <c r="F197" s="355"/>
      <c r="G197" s="355"/>
      <c r="H197" s="355"/>
      <c r="I197" s="355">
        <v>1</v>
      </c>
      <c r="J197" s="355"/>
      <c r="K197" s="355"/>
      <c r="L197" s="355">
        <v>1</v>
      </c>
      <c r="M197" s="355"/>
      <c r="N197" s="355">
        <v>2</v>
      </c>
      <c r="O197" s="355"/>
      <c r="P197" s="355"/>
      <c r="Q197" s="355"/>
      <c r="R197" s="355"/>
      <c r="S197" s="355"/>
      <c r="T197" s="355"/>
      <c r="U197" s="355"/>
      <c r="V197" s="355"/>
      <c r="W197" s="355"/>
      <c r="X197" s="356">
        <v>4</v>
      </c>
    </row>
    <row r="198" spans="1:24">
      <c r="A198" s="340"/>
      <c r="B198" s="336" t="s">
        <v>272</v>
      </c>
      <c r="C198" s="336" t="s">
        <v>680</v>
      </c>
      <c r="D198" s="337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>
        <v>1</v>
      </c>
      <c r="X198" s="339">
        <v>1</v>
      </c>
    </row>
    <row r="199" spans="1:24">
      <c r="A199" s="340"/>
      <c r="B199" s="352" t="s">
        <v>687</v>
      </c>
      <c r="C199" s="353"/>
      <c r="D199" s="354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>
        <v>1</v>
      </c>
      <c r="X199" s="356">
        <v>1</v>
      </c>
    </row>
    <row r="200" spans="1:24">
      <c r="A200" s="340"/>
      <c r="B200" s="336" t="s">
        <v>278</v>
      </c>
      <c r="C200" s="336" t="s">
        <v>534</v>
      </c>
      <c r="D200" s="337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>
        <v>1</v>
      </c>
      <c r="P200" s="338"/>
      <c r="Q200" s="338"/>
      <c r="R200" s="338"/>
      <c r="S200" s="338"/>
      <c r="T200" s="338"/>
      <c r="U200" s="338"/>
      <c r="V200" s="338"/>
      <c r="W200" s="338"/>
      <c r="X200" s="339">
        <v>1</v>
      </c>
    </row>
    <row r="201" spans="1:24">
      <c r="A201" s="340"/>
      <c r="B201" s="352" t="s">
        <v>535</v>
      </c>
      <c r="C201" s="353"/>
      <c r="D201" s="354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>
        <v>1</v>
      </c>
      <c r="P201" s="355"/>
      <c r="Q201" s="355"/>
      <c r="R201" s="355"/>
      <c r="S201" s="355"/>
      <c r="T201" s="355"/>
      <c r="U201" s="355"/>
      <c r="V201" s="355"/>
      <c r="W201" s="355"/>
      <c r="X201" s="356">
        <v>1</v>
      </c>
    </row>
    <row r="202" spans="1:24">
      <c r="A202" s="357" t="s">
        <v>436</v>
      </c>
      <c r="B202" s="358"/>
      <c r="C202" s="358"/>
      <c r="D202" s="359"/>
      <c r="E202" s="360"/>
      <c r="F202" s="360"/>
      <c r="G202" s="360"/>
      <c r="H202" s="360"/>
      <c r="I202" s="360">
        <v>1</v>
      </c>
      <c r="J202" s="360"/>
      <c r="K202" s="360"/>
      <c r="L202" s="360">
        <v>1</v>
      </c>
      <c r="M202" s="360"/>
      <c r="N202" s="360">
        <v>2</v>
      </c>
      <c r="O202" s="360">
        <v>1</v>
      </c>
      <c r="P202" s="360"/>
      <c r="Q202" s="360"/>
      <c r="R202" s="360"/>
      <c r="S202" s="360"/>
      <c r="T202" s="360"/>
      <c r="U202" s="360"/>
      <c r="V202" s="360"/>
      <c r="W202" s="360">
        <v>1</v>
      </c>
      <c r="X202" s="361">
        <v>6</v>
      </c>
    </row>
    <row r="203" spans="1:24">
      <c r="A203" s="336" t="s">
        <v>32</v>
      </c>
      <c r="B203" s="336" t="s">
        <v>269</v>
      </c>
      <c r="C203" s="336" t="s">
        <v>524</v>
      </c>
      <c r="D203" s="337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>
        <v>2</v>
      </c>
      <c r="Q203" s="338"/>
      <c r="R203" s="338">
        <v>2</v>
      </c>
      <c r="S203" s="338">
        <v>1</v>
      </c>
      <c r="T203" s="338">
        <v>2</v>
      </c>
      <c r="U203" s="338">
        <v>1</v>
      </c>
      <c r="V203" s="338"/>
      <c r="W203" s="338">
        <v>1</v>
      </c>
      <c r="X203" s="339">
        <v>9</v>
      </c>
    </row>
    <row r="204" spans="1:24">
      <c r="A204" s="340"/>
      <c r="B204" s="340"/>
      <c r="C204" s="341" t="s">
        <v>536</v>
      </c>
      <c r="D204" s="342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>
        <v>1</v>
      </c>
      <c r="Q204" s="343"/>
      <c r="R204" s="343"/>
      <c r="S204" s="343"/>
      <c r="T204" s="343"/>
      <c r="U204" s="343"/>
      <c r="V204" s="343"/>
      <c r="W204" s="343"/>
      <c r="X204" s="344">
        <v>1</v>
      </c>
    </row>
    <row r="205" spans="1:24">
      <c r="A205" s="340"/>
      <c r="B205" s="340"/>
      <c r="C205" s="341" t="s">
        <v>679</v>
      </c>
      <c r="D205" s="342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>
        <v>1</v>
      </c>
      <c r="X205" s="344">
        <v>1</v>
      </c>
    </row>
    <row r="206" spans="1:24">
      <c r="A206" s="340"/>
      <c r="B206" s="340"/>
      <c r="C206" s="341" t="s">
        <v>402</v>
      </c>
      <c r="D206" s="342"/>
      <c r="E206" s="343">
        <v>1</v>
      </c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4">
        <v>1</v>
      </c>
    </row>
    <row r="207" spans="1:24">
      <c r="A207" s="340"/>
      <c r="B207" s="340"/>
      <c r="C207" s="341" t="s">
        <v>525</v>
      </c>
      <c r="D207" s="342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>
        <v>1</v>
      </c>
      <c r="Q207" s="343"/>
      <c r="R207" s="343"/>
      <c r="S207" s="343"/>
      <c r="T207" s="343"/>
      <c r="U207" s="343"/>
      <c r="V207" s="343"/>
      <c r="W207" s="343"/>
      <c r="X207" s="344">
        <v>1</v>
      </c>
    </row>
    <row r="208" spans="1:24">
      <c r="A208" s="340"/>
      <c r="B208" s="352" t="s">
        <v>438</v>
      </c>
      <c r="C208" s="353"/>
      <c r="D208" s="354"/>
      <c r="E208" s="355">
        <v>1</v>
      </c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>
        <v>4</v>
      </c>
      <c r="Q208" s="355"/>
      <c r="R208" s="355">
        <v>2</v>
      </c>
      <c r="S208" s="355">
        <v>1</v>
      </c>
      <c r="T208" s="355">
        <v>2</v>
      </c>
      <c r="U208" s="355">
        <v>1</v>
      </c>
      <c r="V208" s="355"/>
      <c r="W208" s="355">
        <v>2</v>
      </c>
      <c r="X208" s="356">
        <v>13</v>
      </c>
    </row>
    <row r="209" spans="1:24">
      <c r="A209" s="340"/>
      <c r="B209" s="336" t="s">
        <v>267</v>
      </c>
      <c r="C209" s="336" t="s">
        <v>644</v>
      </c>
      <c r="D209" s="337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>
        <v>1</v>
      </c>
      <c r="T209" s="338"/>
      <c r="U209" s="338"/>
      <c r="V209" s="338"/>
      <c r="W209" s="338">
        <v>1</v>
      </c>
      <c r="X209" s="339">
        <v>2</v>
      </c>
    </row>
    <row r="210" spans="1:24">
      <c r="A210" s="340"/>
      <c r="B210" s="340"/>
      <c r="C210" s="341" t="s">
        <v>537</v>
      </c>
      <c r="D210" s="342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>
        <v>1</v>
      </c>
      <c r="Q210" s="343"/>
      <c r="R210" s="343"/>
      <c r="S210" s="343">
        <v>1</v>
      </c>
      <c r="T210" s="343">
        <v>2</v>
      </c>
      <c r="U210" s="343"/>
      <c r="V210" s="343"/>
      <c r="W210" s="343"/>
      <c r="X210" s="344">
        <v>4</v>
      </c>
    </row>
    <row r="211" spans="1:24">
      <c r="A211" s="340"/>
      <c r="B211" s="340"/>
      <c r="C211" s="341" t="s">
        <v>643</v>
      </c>
      <c r="D211" s="342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>
        <v>1</v>
      </c>
      <c r="S211" s="343">
        <v>1</v>
      </c>
      <c r="T211" s="343">
        <v>1</v>
      </c>
      <c r="U211" s="343"/>
      <c r="V211" s="343"/>
      <c r="W211" s="343"/>
      <c r="X211" s="344">
        <v>3</v>
      </c>
    </row>
    <row r="212" spans="1:24">
      <c r="A212" s="340"/>
      <c r="B212" s="340"/>
      <c r="C212" s="341" t="s">
        <v>681</v>
      </c>
      <c r="D212" s="342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>
        <v>1</v>
      </c>
      <c r="X212" s="344">
        <v>1</v>
      </c>
    </row>
    <row r="213" spans="1:24">
      <c r="A213" s="340"/>
      <c r="B213" s="352" t="s">
        <v>538</v>
      </c>
      <c r="C213" s="353"/>
      <c r="D213" s="354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>
        <v>1</v>
      </c>
      <c r="Q213" s="355"/>
      <c r="R213" s="355">
        <v>1</v>
      </c>
      <c r="S213" s="355">
        <v>3</v>
      </c>
      <c r="T213" s="355">
        <v>3</v>
      </c>
      <c r="U213" s="355"/>
      <c r="V213" s="355"/>
      <c r="W213" s="355">
        <v>2</v>
      </c>
      <c r="X213" s="356">
        <v>10</v>
      </c>
    </row>
    <row r="214" spans="1:24">
      <c r="A214" s="340"/>
      <c r="B214" s="336" t="s">
        <v>266</v>
      </c>
      <c r="C214" s="336" t="s">
        <v>489</v>
      </c>
      <c r="D214" s="337"/>
      <c r="E214" s="338"/>
      <c r="F214" s="338"/>
      <c r="G214" s="338"/>
      <c r="H214" s="338"/>
      <c r="I214" s="338"/>
      <c r="J214" s="338"/>
      <c r="K214" s="338">
        <v>1</v>
      </c>
      <c r="L214" s="338"/>
      <c r="M214" s="338">
        <v>1</v>
      </c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9">
        <v>2</v>
      </c>
    </row>
    <row r="215" spans="1:24">
      <c r="A215" s="340"/>
      <c r="B215" s="340"/>
      <c r="C215" s="341" t="s">
        <v>482</v>
      </c>
      <c r="D215" s="342"/>
      <c r="E215" s="343"/>
      <c r="F215" s="343"/>
      <c r="G215" s="343">
        <v>1</v>
      </c>
      <c r="H215" s="343"/>
      <c r="I215" s="343"/>
      <c r="J215" s="343"/>
      <c r="K215" s="343">
        <v>1</v>
      </c>
      <c r="L215" s="343">
        <v>1</v>
      </c>
      <c r="M215" s="343">
        <v>3</v>
      </c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4">
        <v>6</v>
      </c>
    </row>
    <row r="216" spans="1:24">
      <c r="A216" s="340"/>
      <c r="B216" s="352" t="s">
        <v>483</v>
      </c>
      <c r="C216" s="353"/>
      <c r="D216" s="354"/>
      <c r="E216" s="355"/>
      <c r="F216" s="355"/>
      <c r="G216" s="355">
        <v>1</v>
      </c>
      <c r="H216" s="355"/>
      <c r="I216" s="355"/>
      <c r="J216" s="355"/>
      <c r="K216" s="355">
        <v>2</v>
      </c>
      <c r="L216" s="355">
        <v>1</v>
      </c>
      <c r="M216" s="355">
        <v>4</v>
      </c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6">
        <v>8</v>
      </c>
    </row>
    <row r="217" spans="1:24">
      <c r="A217" s="340"/>
      <c r="B217" s="336" t="s">
        <v>268</v>
      </c>
      <c r="C217" s="336" t="s">
        <v>662</v>
      </c>
      <c r="D217" s="337"/>
      <c r="E217" s="338"/>
      <c r="F217" s="338"/>
      <c r="G217" s="338"/>
      <c r="H217" s="338"/>
      <c r="I217" s="338"/>
      <c r="J217" s="338"/>
      <c r="K217" s="338"/>
      <c r="L217" s="338"/>
      <c r="M217" s="338"/>
      <c r="N217" s="338"/>
      <c r="O217" s="338"/>
      <c r="P217" s="338"/>
      <c r="Q217" s="338"/>
      <c r="R217" s="338"/>
      <c r="S217" s="338"/>
      <c r="T217" s="338"/>
      <c r="U217" s="338">
        <v>1</v>
      </c>
      <c r="V217" s="338"/>
      <c r="W217" s="338"/>
      <c r="X217" s="339">
        <v>1</v>
      </c>
    </row>
    <row r="218" spans="1:24">
      <c r="A218" s="340"/>
      <c r="B218" s="340"/>
      <c r="C218" s="341" t="s">
        <v>350</v>
      </c>
      <c r="D218" s="342"/>
      <c r="E218" s="343"/>
      <c r="F218" s="343"/>
      <c r="G218" s="343">
        <v>2</v>
      </c>
      <c r="H218" s="343">
        <v>1</v>
      </c>
      <c r="I218" s="343">
        <v>1</v>
      </c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4">
        <v>4</v>
      </c>
    </row>
    <row r="219" spans="1:24">
      <c r="A219" s="340"/>
      <c r="B219" s="352" t="s">
        <v>437</v>
      </c>
      <c r="C219" s="353"/>
      <c r="D219" s="354"/>
      <c r="E219" s="355"/>
      <c r="F219" s="355"/>
      <c r="G219" s="355">
        <v>2</v>
      </c>
      <c r="H219" s="355">
        <v>1</v>
      </c>
      <c r="I219" s="355">
        <v>1</v>
      </c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>
        <v>1</v>
      </c>
      <c r="V219" s="355"/>
      <c r="W219" s="355"/>
      <c r="X219" s="356">
        <v>5</v>
      </c>
    </row>
    <row r="220" spans="1:24">
      <c r="A220" s="340"/>
      <c r="B220" s="336" t="s">
        <v>32</v>
      </c>
      <c r="C220" s="336" t="s">
        <v>397</v>
      </c>
      <c r="D220" s="337"/>
      <c r="E220" s="338">
        <v>1</v>
      </c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>
        <v>1</v>
      </c>
      <c r="U220" s="338"/>
      <c r="V220" s="338"/>
      <c r="W220" s="338"/>
      <c r="X220" s="339">
        <v>2</v>
      </c>
    </row>
    <row r="221" spans="1:24">
      <c r="A221" s="340"/>
      <c r="B221" s="352" t="s">
        <v>439</v>
      </c>
      <c r="C221" s="353"/>
      <c r="D221" s="354"/>
      <c r="E221" s="355">
        <v>1</v>
      </c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>
        <v>1</v>
      </c>
      <c r="U221" s="355"/>
      <c r="V221" s="355"/>
      <c r="W221" s="355"/>
      <c r="X221" s="356">
        <v>2</v>
      </c>
    </row>
    <row r="222" spans="1:24">
      <c r="A222" s="340"/>
      <c r="B222" s="336" t="s">
        <v>169</v>
      </c>
      <c r="C222" s="336" t="s">
        <v>357</v>
      </c>
      <c r="D222" s="337"/>
      <c r="E222" s="338"/>
      <c r="F222" s="338"/>
      <c r="G222" s="338"/>
      <c r="H222" s="338"/>
      <c r="I222" s="338">
        <v>1</v>
      </c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9">
        <v>1</v>
      </c>
    </row>
    <row r="223" spans="1:24">
      <c r="A223" s="340"/>
      <c r="B223" s="340"/>
      <c r="C223" s="341" t="s">
        <v>32</v>
      </c>
      <c r="D223" s="342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>
        <v>1</v>
      </c>
      <c r="O223" s="343"/>
      <c r="P223" s="343"/>
      <c r="Q223" s="343"/>
      <c r="R223" s="343"/>
      <c r="S223" s="343"/>
      <c r="T223" s="343"/>
      <c r="U223" s="343"/>
      <c r="V223" s="343"/>
      <c r="W223" s="343"/>
      <c r="X223" s="344">
        <v>1</v>
      </c>
    </row>
    <row r="224" spans="1:24">
      <c r="A224" s="340"/>
      <c r="B224" s="352" t="s">
        <v>424</v>
      </c>
      <c r="C224" s="353"/>
      <c r="D224" s="354"/>
      <c r="E224" s="355"/>
      <c r="F224" s="355"/>
      <c r="G224" s="355"/>
      <c r="H224" s="355"/>
      <c r="I224" s="355">
        <v>1</v>
      </c>
      <c r="J224" s="355"/>
      <c r="K224" s="355"/>
      <c r="L224" s="355"/>
      <c r="M224" s="355"/>
      <c r="N224" s="355">
        <v>1</v>
      </c>
      <c r="O224" s="355"/>
      <c r="P224" s="355"/>
      <c r="Q224" s="355"/>
      <c r="R224" s="355"/>
      <c r="S224" s="355"/>
      <c r="T224" s="355"/>
      <c r="U224" s="355"/>
      <c r="V224" s="355"/>
      <c r="W224" s="355"/>
      <c r="X224" s="356">
        <v>2</v>
      </c>
    </row>
    <row r="225" spans="1:24">
      <c r="A225" s="357" t="s">
        <v>439</v>
      </c>
      <c r="B225" s="358"/>
      <c r="C225" s="358"/>
      <c r="D225" s="359"/>
      <c r="E225" s="360">
        <v>2</v>
      </c>
      <c r="F225" s="360"/>
      <c r="G225" s="360">
        <v>3</v>
      </c>
      <c r="H225" s="360">
        <v>1</v>
      </c>
      <c r="I225" s="360">
        <v>2</v>
      </c>
      <c r="J225" s="360"/>
      <c r="K225" s="360">
        <v>2</v>
      </c>
      <c r="L225" s="360">
        <v>1</v>
      </c>
      <c r="M225" s="360">
        <v>4</v>
      </c>
      <c r="N225" s="360">
        <v>1</v>
      </c>
      <c r="O225" s="360"/>
      <c r="P225" s="360">
        <v>5</v>
      </c>
      <c r="Q225" s="360"/>
      <c r="R225" s="360">
        <v>3</v>
      </c>
      <c r="S225" s="360">
        <v>4</v>
      </c>
      <c r="T225" s="360">
        <v>6</v>
      </c>
      <c r="U225" s="360">
        <v>2</v>
      </c>
      <c r="V225" s="360"/>
      <c r="W225" s="360">
        <v>4</v>
      </c>
      <c r="X225" s="361">
        <v>40</v>
      </c>
    </row>
    <row r="226" spans="1:24">
      <c r="A226" s="336" t="s">
        <v>62</v>
      </c>
      <c r="B226" s="336" t="s">
        <v>62</v>
      </c>
      <c r="C226" s="336" t="s">
        <v>484</v>
      </c>
      <c r="D226" s="337"/>
      <c r="E226" s="338"/>
      <c r="F226" s="338"/>
      <c r="G226" s="338"/>
      <c r="H226" s="338"/>
      <c r="I226" s="338"/>
      <c r="J226" s="338"/>
      <c r="K226" s="338">
        <v>1</v>
      </c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9">
        <v>1</v>
      </c>
    </row>
    <row r="227" spans="1:24">
      <c r="A227" s="340"/>
      <c r="B227" s="340"/>
      <c r="C227" s="341" t="s">
        <v>62</v>
      </c>
      <c r="D227" s="342"/>
      <c r="E227" s="343"/>
      <c r="F227" s="343"/>
      <c r="G227" s="343"/>
      <c r="H227" s="343">
        <v>1</v>
      </c>
      <c r="I227" s="343"/>
      <c r="J227" s="343"/>
      <c r="K227" s="343">
        <v>1</v>
      </c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4">
        <v>2</v>
      </c>
    </row>
    <row r="228" spans="1:24">
      <c r="A228" s="340"/>
      <c r="B228" s="352" t="s">
        <v>440</v>
      </c>
      <c r="C228" s="353"/>
      <c r="D228" s="354"/>
      <c r="E228" s="355"/>
      <c r="F228" s="355"/>
      <c r="G228" s="355"/>
      <c r="H228" s="355">
        <v>1</v>
      </c>
      <c r="I228" s="355"/>
      <c r="J228" s="355"/>
      <c r="K228" s="355">
        <v>2</v>
      </c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6">
        <v>3</v>
      </c>
    </row>
    <row r="229" spans="1:24">
      <c r="A229" s="340"/>
      <c r="B229" s="336" t="s">
        <v>320</v>
      </c>
      <c r="C229" s="336" t="s">
        <v>450</v>
      </c>
      <c r="D229" s="337"/>
      <c r="E229" s="338"/>
      <c r="F229" s="338"/>
      <c r="G229" s="338"/>
      <c r="H229" s="338"/>
      <c r="I229" s="338"/>
      <c r="J229" s="338">
        <v>1</v>
      </c>
      <c r="K229" s="338"/>
      <c r="L229" s="338"/>
      <c r="M229" s="338"/>
      <c r="N229" s="338"/>
      <c r="O229" s="338"/>
      <c r="P229" s="338"/>
      <c r="Q229" s="338"/>
      <c r="R229" s="338"/>
      <c r="S229" s="338"/>
      <c r="T229" s="338"/>
      <c r="U229" s="338"/>
      <c r="V229" s="338"/>
      <c r="W229" s="338"/>
      <c r="X229" s="339">
        <v>1</v>
      </c>
    </row>
    <row r="230" spans="1:24">
      <c r="A230" s="340"/>
      <c r="B230" s="352" t="s">
        <v>451</v>
      </c>
      <c r="C230" s="353"/>
      <c r="D230" s="354"/>
      <c r="E230" s="355"/>
      <c r="F230" s="355"/>
      <c r="G230" s="355"/>
      <c r="H230" s="355"/>
      <c r="I230" s="355"/>
      <c r="J230" s="355">
        <v>1</v>
      </c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6">
        <v>1</v>
      </c>
    </row>
    <row r="231" spans="1:24">
      <c r="A231" s="357" t="s">
        <v>440</v>
      </c>
      <c r="B231" s="358"/>
      <c r="C231" s="358"/>
      <c r="D231" s="359"/>
      <c r="E231" s="360"/>
      <c r="F231" s="360"/>
      <c r="G231" s="360"/>
      <c r="H231" s="360">
        <v>1</v>
      </c>
      <c r="I231" s="360"/>
      <c r="J231" s="360">
        <v>1</v>
      </c>
      <c r="K231" s="360">
        <v>2</v>
      </c>
      <c r="L231" s="360"/>
      <c r="M231" s="360"/>
      <c r="N231" s="360"/>
      <c r="O231" s="360"/>
      <c r="P231" s="360"/>
      <c r="Q231" s="360"/>
      <c r="R231" s="360"/>
      <c r="S231" s="360"/>
      <c r="T231" s="360"/>
      <c r="U231" s="360"/>
      <c r="V231" s="360"/>
      <c r="W231" s="360"/>
      <c r="X231" s="361">
        <v>4</v>
      </c>
    </row>
    <row r="232" spans="1:24">
      <c r="A232" s="336" t="s">
        <v>30</v>
      </c>
      <c r="B232" s="336" t="s">
        <v>298</v>
      </c>
      <c r="C232" s="336" t="s">
        <v>485</v>
      </c>
      <c r="D232" s="337"/>
      <c r="E232" s="338"/>
      <c r="F232" s="338"/>
      <c r="G232" s="338"/>
      <c r="H232" s="338"/>
      <c r="I232" s="338"/>
      <c r="J232" s="338"/>
      <c r="K232" s="338">
        <v>1</v>
      </c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9">
        <v>1</v>
      </c>
    </row>
    <row r="233" spans="1:24">
      <c r="A233" s="340"/>
      <c r="B233" s="352" t="s">
        <v>486</v>
      </c>
      <c r="C233" s="353"/>
      <c r="D233" s="354"/>
      <c r="E233" s="355"/>
      <c r="F233" s="355"/>
      <c r="G233" s="355"/>
      <c r="H233" s="355"/>
      <c r="I233" s="355"/>
      <c r="J233" s="355"/>
      <c r="K233" s="355">
        <v>1</v>
      </c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6">
        <v>1</v>
      </c>
    </row>
    <row r="234" spans="1:24">
      <c r="A234" s="340"/>
      <c r="B234" s="336" t="s">
        <v>299</v>
      </c>
      <c r="C234" s="336" t="s">
        <v>667</v>
      </c>
      <c r="D234" s="337"/>
      <c r="E234" s="338"/>
      <c r="F234" s="338"/>
      <c r="G234" s="338"/>
      <c r="H234" s="338"/>
      <c r="I234" s="338"/>
      <c r="J234" s="338"/>
      <c r="K234" s="338"/>
      <c r="L234" s="338"/>
      <c r="M234" s="338"/>
      <c r="N234" s="338"/>
      <c r="O234" s="338"/>
      <c r="P234" s="338"/>
      <c r="Q234" s="338"/>
      <c r="R234" s="338"/>
      <c r="S234" s="338"/>
      <c r="T234" s="338"/>
      <c r="U234" s="338">
        <v>1</v>
      </c>
      <c r="V234" s="338"/>
      <c r="W234" s="338"/>
      <c r="X234" s="339">
        <v>1</v>
      </c>
    </row>
    <row r="235" spans="1:24">
      <c r="A235" s="340"/>
      <c r="B235" s="352" t="s">
        <v>668</v>
      </c>
      <c r="C235" s="353"/>
      <c r="D235" s="354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>
        <v>1</v>
      </c>
      <c r="V235" s="355"/>
      <c r="W235" s="355"/>
      <c r="X235" s="356">
        <v>1</v>
      </c>
    </row>
    <row r="236" spans="1:24">
      <c r="A236" s="340"/>
      <c r="B236" s="336" t="s">
        <v>301</v>
      </c>
      <c r="C236" s="336" t="s">
        <v>301</v>
      </c>
      <c r="D236" s="337"/>
      <c r="E236" s="338"/>
      <c r="F236" s="338"/>
      <c r="G236" s="338">
        <v>1</v>
      </c>
      <c r="H236" s="338"/>
      <c r="I236" s="338"/>
      <c r="J236" s="338"/>
      <c r="K236" s="338"/>
      <c r="L236" s="338"/>
      <c r="M236" s="338"/>
      <c r="N236" s="338"/>
      <c r="O236" s="338"/>
      <c r="P236" s="338"/>
      <c r="Q236" s="338"/>
      <c r="R236" s="338"/>
      <c r="S236" s="338"/>
      <c r="T236" s="338"/>
      <c r="U236" s="338"/>
      <c r="V236" s="338"/>
      <c r="W236" s="338"/>
      <c r="X236" s="339">
        <v>1</v>
      </c>
    </row>
    <row r="237" spans="1:24">
      <c r="A237" s="340"/>
      <c r="B237" s="352" t="s">
        <v>441</v>
      </c>
      <c r="C237" s="353"/>
      <c r="D237" s="354"/>
      <c r="E237" s="355"/>
      <c r="F237" s="355"/>
      <c r="G237" s="355">
        <v>1</v>
      </c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6">
        <v>1</v>
      </c>
    </row>
    <row r="238" spans="1:24">
      <c r="A238" s="357" t="s">
        <v>442</v>
      </c>
      <c r="B238" s="358"/>
      <c r="C238" s="358"/>
      <c r="D238" s="359"/>
      <c r="E238" s="360"/>
      <c r="F238" s="360"/>
      <c r="G238" s="360">
        <v>1</v>
      </c>
      <c r="H238" s="360"/>
      <c r="I238" s="360"/>
      <c r="J238" s="360"/>
      <c r="K238" s="360">
        <v>1</v>
      </c>
      <c r="L238" s="360"/>
      <c r="M238" s="360"/>
      <c r="N238" s="360"/>
      <c r="O238" s="360"/>
      <c r="P238" s="360"/>
      <c r="Q238" s="360"/>
      <c r="R238" s="360"/>
      <c r="S238" s="360"/>
      <c r="T238" s="360"/>
      <c r="U238" s="360">
        <v>1</v>
      </c>
      <c r="V238" s="360"/>
      <c r="W238" s="360"/>
      <c r="X238" s="361">
        <v>3</v>
      </c>
    </row>
    <row r="239" spans="1:24">
      <c r="A239" s="345" t="s">
        <v>353</v>
      </c>
      <c r="B239" s="346"/>
      <c r="C239" s="346"/>
      <c r="D239" s="333">
        <v>3</v>
      </c>
      <c r="E239" s="334">
        <v>7</v>
      </c>
      <c r="F239" s="334">
        <v>14</v>
      </c>
      <c r="G239" s="334">
        <v>12</v>
      </c>
      <c r="H239" s="334">
        <v>12</v>
      </c>
      <c r="I239" s="334">
        <v>11</v>
      </c>
      <c r="J239" s="334">
        <v>11</v>
      </c>
      <c r="K239" s="334">
        <v>16</v>
      </c>
      <c r="L239" s="334">
        <v>10</v>
      </c>
      <c r="M239" s="334">
        <v>11</v>
      </c>
      <c r="N239" s="334">
        <v>14</v>
      </c>
      <c r="O239" s="334">
        <v>17</v>
      </c>
      <c r="P239" s="334">
        <v>14</v>
      </c>
      <c r="Q239" s="334">
        <v>10</v>
      </c>
      <c r="R239" s="334">
        <v>15</v>
      </c>
      <c r="S239" s="334">
        <v>16</v>
      </c>
      <c r="T239" s="334">
        <v>20</v>
      </c>
      <c r="U239" s="334">
        <v>11</v>
      </c>
      <c r="V239" s="334">
        <v>5</v>
      </c>
      <c r="W239" s="334">
        <v>10</v>
      </c>
      <c r="X239" s="335">
        <v>239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672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17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17</v>
      </c>
      <c r="I13" s="260">
        <f>C12+D12+E12+F12+G12+H12+I12</f>
        <v>17</v>
      </c>
      <c r="J13" s="260">
        <f>C12+D12+E12+F12+G12+H12+I12+J12</f>
        <v>17</v>
      </c>
      <c r="K13" s="260">
        <f>C12+D12+E12+F12+G12+H12+I12+J12+K12</f>
        <v>17</v>
      </c>
      <c r="L13" s="260">
        <f>C12+D12+E12+F12+G12+H12+I12+J12+K12+L12</f>
        <v>17</v>
      </c>
      <c r="M13" s="260">
        <f>C12+D12+E12+F12+G12+H12+I12+J12+K12+L12+M12</f>
        <v>17</v>
      </c>
      <c r="N13" s="260">
        <f>C12+D12+E12+F12+G12+H12+I12+J12+K12+L12+M12+N12</f>
        <v>17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16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16</v>
      </c>
      <c r="I33" s="260">
        <f>C32+D32+E32+F32+G32+H32+I32</f>
        <v>16</v>
      </c>
      <c r="J33" s="260">
        <f>C32+D32+E32+F32+G32+H32+I32+J32</f>
        <v>16</v>
      </c>
      <c r="K33" s="260">
        <f>C32+D32+E32+F32+G32+H32+I32+J32+K32</f>
        <v>16</v>
      </c>
      <c r="L33" s="260">
        <f>C32+D32+E32+F32+G32+H32+I32+J32+K32+L32</f>
        <v>16</v>
      </c>
      <c r="M33" s="260">
        <f>C32+D32+E32+F32+G32+H32+I32+J32+K32+L32+M32</f>
        <v>16</v>
      </c>
      <c r="N33" s="260">
        <f>C32+D32+E32+F32+G32+H32+I32+J32+K32+L32+M32+N32</f>
        <v>16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16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16</v>
      </c>
      <c r="I43" s="260">
        <f>C42+D42+E42+F42+G42+H42+I42</f>
        <v>16</v>
      </c>
      <c r="J43" s="260">
        <f>C42+D42+E42+F42+G42+H42+I42+J42</f>
        <v>16</v>
      </c>
      <c r="K43" s="260">
        <f>C42+D42+E42+F42+G42+H42+I42+J42+K42</f>
        <v>16</v>
      </c>
      <c r="L43" s="260">
        <f>C42+D42+E42+F42+G42+H42+I42+J42+K42+L42</f>
        <v>16</v>
      </c>
      <c r="M43" s="260">
        <f>C42+D42+E42+F42+G42+H42+I42+J42+K42+L42+M42</f>
        <v>16</v>
      </c>
      <c r="N43" s="260">
        <f>C42+D42+E42+F42+G42+H42+I42+J42+K42+L42+M42+N42</f>
        <v>16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1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19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19</v>
      </c>
      <c r="H53" s="260">
        <f>C52+D52+E52+F52+G52+H52</f>
        <v>19</v>
      </c>
      <c r="I53" s="260">
        <f>C52+D52+E52+F52+G52+H52+I52</f>
        <v>19</v>
      </c>
      <c r="J53" s="260">
        <f>C52+D52+E52+F52+G52+H52+I52+J52</f>
        <v>19</v>
      </c>
      <c r="K53" s="260">
        <f>C52+D52+E52+F52+G52+H52+I52+J52+K52</f>
        <v>19</v>
      </c>
      <c r="L53" s="260">
        <f>C52+D52+E52+F52+G52+H52+I52+J52+K52+L52</f>
        <v>19</v>
      </c>
      <c r="M53" s="260">
        <f>C52+D52+E52+F52+G52+H52+I52+J52+K52+L52+M52</f>
        <v>19</v>
      </c>
      <c r="N53" s="260">
        <f>C52+D52+E52+F52+G52+H52+I52+J52+K52+L52+M52+N52</f>
        <v>19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4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4</v>
      </c>
      <c r="I73" s="260">
        <f>C72+D72+E72+F72+G72+H72+I72</f>
        <v>4</v>
      </c>
      <c r="J73" s="260">
        <f>C72+D72+E72+F72+G72+H72+I72+J72</f>
        <v>4</v>
      </c>
      <c r="K73" s="260">
        <f>C72+D72+E72+F72+G72+H72+I72+J72+K72</f>
        <v>4</v>
      </c>
      <c r="L73" s="260">
        <f>C72+D72+E72+F72+G72+H72+I72+J72+K72+L72</f>
        <v>4</v>
      </c>
      <c r="M73" s="260">
        <f>C72+D72+E72+F72+G72+H72+I72+J72+K72+L72+M72</f>
        <v>4</v>
      </c>
      <c r="N73" s="260">
        <f>C72+D72+E72+F72+G72+H72+I72+J72+K72+L72+M72+N72</f>
        <v>4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6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6</v>
      </c>
      <c r="I93" s="260">
        <f>C92+D92+E92+F92+G92+H92+I92</f>
        <v>6</v>
      </c>
      <c r="J93" s="260">
        <f>C92+D92+E92+F92+G92+H92+I92+J92</f>
        <v>6</v>
      </c>
      <c r="K93" s="260">
        <f>C92+D92+E92+F92+G92+H92+I92+J92+K92</f>
        <v>6</v>
      </c>
      <c r="L93" s="260">
        <f>C92+D92+E92+F92+G92+H92+I92+J92+K92+L92</f>
        <v>6</v>
      </c>
      <c r="M93" s="260">
        <f>C92+D92+E92+F92+G92+H92+I92+J92+K92+L92+M92</f>
        <v>6</v>
      </c>
      <c r="N93" s="260">
        <f>C92+D92+E92+F92+G92+H92+I92+J92+K92+L92+M92+N92</f>
        <v>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1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56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56</v>
      </c>
      <c r="H103" s="260">
        <f>C102+D102+E102+F102+G102+H102</f>
        <v>56</v>
      </c>
      <c r="I103" s="260">
        <f>C102+D102+E102+F102+G102+H102+I102</f>
        <v>56</v>
      </c>
      <c r="J103" s="260">
        <f>C102+D102+E102+F102+G102+H102+I102+J102</f>
        <v>56</v>
      </c>
      <c r="K103" s="260">
        <f>C102+D102+E102+F102+G102+H102+I102+J102+K102</f>
        <v>56</v>
      </c>
      <c r="L103" s="260">
        <f>C102+D102+E102+F102+G102+H102+I102+J102+K102+L102</f>
        <v>56</v>
      </c>
      <c r="M103" s="260">
        <f>C102+D102+E102+F102+G102+H102+I102+J102+K102+L102+M102</f>
        <v>56</v>
      </c>
      <c r="N103" s="260">
        <f>C102+D102+E102+F102+G102+H102+I102+J102+K102+L102+M102+N102</f>
        <v>56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1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3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3</v>
      </c>
      <c r="H113" s="260">
        <f>C112+D112+E112+F112+G112+H112</f>
        <v>3</v>
      </c>
      <c r="I113" s="260">
        <f>C112+D112+E112+F112+G112+H112+I112</f>
        <v>3</v>
      </c>
      <c r="J113" s="260">
        <f>C112+D112+E112+F112+G112+H112+I112+J112</f>
        <v>3</v>
      </c>
      <c r="K113" s="260">
        <f>C112+D112+E112+F112+G112+H112+I112+J112+K112</f>
        <v>3</v>
      </c>
      <c r="L113" s="260">
        <f>C112+D112+E112+F112+G112+H112+I112+J112+K112+L112</f>
        <v>3</v>
      </c>
      <c r="M113" s="260">
        <f>C112+D112+E112+F112+G112+H112+I112+J112+K112+L112+M112</f>
        <v>3</v>
      </c>
      <c r="N113" s="260">
        <f>C112+D112+E112+F112+G112+H112+I112+J112+K112+L112+M112+N112</f>
        <v>3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300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300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300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300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300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4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9">
        <f t="shared" si="24"/>
        <v>40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40</v>
      </c>
      <c r="H133" s="260">
        <f>C132+D132+E132+F132+G132+H132</f>
        <v>40</v>
      </c>
      <c r="I133" s="260">
        <f>C132+D132+E132+F132+G132+H132+I132</f>
        <v>40</v>
      </c>
      <c r="J133" s="260">
        <f>C132+D132+E132+F132+G132+H132+I132+J132</f>
        <v>40</v>
      </c>
      <c r="K133" s="260">
        <f>C132+D132+E132+F132+G132+H132+I132+J132+K132</f>
        <v>40</v>
      </c>
      <c r="L133" s="260">
        <f>C132+D132+E132+F132+G132+H132+I132+J132+K132+L132</f>
        <v>40</v>
      </c>
      <c r="M133" s="260">
        <f>C132+D132+E132+F132+G132+H132+I132+J132+K132+L132+M132</f>
        <v>40</v>
      </c>
      <c r="N133" s="260">
        <f>C132+D132+E132+F132+G132+H132+I132+J132+K132+L132+M132+N132</f>
        <v>40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7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7</v>
      </c>
      <c r="H153" s="260">
        <f>C152+D152+E152+F152+G152+H152</f>
        <v>7</v>
      </c>
      <c r="I153" s="260">
        <f>C152+D152+E152+F152+G152+H152+I152</f>
        <v>7</v>
      </c>
      <c r="J153" s="260">
        <f>C152+D152+E152+F152+G152+H152+I152+J152</f>
        <v>7</v>
      </c>
      <c r="K153" s="260">
        <f>C152+D152+E152+F152+G152+H152+I152+J152+K152</f>
        <v>7</v>
      </c>
      <c r="L153" s="260">
        <f>C152+D152+E152+F152+G152+H152+I152+J152+K152+L152</f>
        <v>7</v>
      </c>
      <c r="M153" s="260">
        <f>C152+D152+E152+F152+G152+H152+I152+J152+K152+L152+M152</f>
        <v>7</v>
      </c>
      <c r="N153" s="260">
        <f>C152+D152+E152+F152+G152+H152+I152+J152+K152+L152+M152+N152</f>
        <v>7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1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1</v>
      </c>
      <c r="J203" s="260">
        <f>C202+D202+E202+F202+G202+H202+I202+J202</f>
        <v>1</v>
      </c>
      <c r="K203" s="260">
        <f>C202+D202+E202+F202+G202+H202+I202+J202+K202</f>
        <v>1</v>
      </c>
      <c r="L203" s="260">
        <f>C202+D202+E202+F202+G202+H202+I202+J202+K202+L202</f>
        <v>1</v>
      </c>
      <c r="M203" s="260">
        <f>C202+D202+E202+F202+G202+H202+I202+J202+K202+L202+M202</f>
        <v>1</v>
      </c>
      <c r="N203" s="260">
        <f>C202+D202+E202+F202+G202+H202+I202+J202+K202+L202+M202+N202</f>
        <v>1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1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4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4</v>
      </c>
      <c r="H223" s="260">
        <f>C222+D222+E222+F222+G222+H222</f>
        <v>4</v>
      </c>
      <c r="I223" s="260">
        <f>C222+D222+E222+F222+G222+H222+I222</f>
        <v>4</v>
      </c>
      <c r="J223" s="260">
        <f>C222+D222+E222+F222+G222+H222+I222+J222</f>
        <v>4</v>
      </c>
      <c r="K223" s="260">
        <f>C222+D222+E222+F222+G222+H222+I222+J222+K222</f>
        <v>4</v>
      </c>
      <c r="L223" s="260">
        <f>C222+D222+E222+F222+G222+H222+I222+J222+K222+L222</f>
        <v>4</v>
      </c>
      <c r="M223" s="260">
        <f>C222+D222+E222+F222+G222+H222+I222+J222+K222+L222+M222</f>
        <v>4</v>
      </c>
      <c r="N223" s="260">
        <f>C222+D222+E222+F222+G222+H222+I222+J222+K222+L222+M222+N222</f>
        <v>4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C67" zoomScale="90" zoomScaleNormal="90" workbookViewId="0">
      <selection activeCell="F111" sqref="F111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9" t="s">
        <v>365</v>
      </c>
    </row>
    <row r="2" spans="1:4">
      <c r="C2" s="303" t="s">
        <v>9</v>
      </c>
      <c r="D2" s="303" t="s">
        <v>13</v>
      </c>
    </row>
    <row r="3" spans="1:4">
      <c r="C3" s="303" t="s">
        <v>32</v>
      </c>
      <c r="D3" s="305">
        <v>60.178429042109855</v>
      </c>
    </row>
    <row r="4" spans="1:4" ht="27.75">
      <c r="C4" s="188" t="s">
        <v>35</v>
      </c>
      <c r="D4" s="135">
        <v>56.145806340157208</v>
      </c>
    </row>
    <row r="5" spans="1:4" ht="27.75">
      <c r="C5" s="188" t="s">
        <v>29</v>
      </c>
      <c r="D5" s="304">
        <v>48.99559039686428</v>
      </c>
    </row>
    <row r="6" spans="1:4">
      <c r="C6" s="303" t="s">
        <v>33</v>
      </c>
      <c r="D6" s="305">
        <v>38.905459732849174</v>
      </c>
    </row>
    <row r="7" spans="1:4">
      <c r="C7" s="303" t="s">
        <v>24</v>
      </c>
      <c r="D7" s="304">
        <v>23.998686387692462</v>
      </c>
    </row>
    <row r="8" spans="1:4" ht="27.75">
      <c r="C8" s="306" t="s">
        <v>27</v>
      </c>
      <c r="D8" s="135">
        <v>23.160157118505893</v>
      </c>
    </row>
    <row r="9" spans="1:4">
      <c r="C9" s="303" t="s">
        <v>58</v>
      </c>
      <c r="D9" s="304">
        <v>21.44542140253056</v>
      </c>
    </row>
    <row r="10" spans="1:4">
      <c r="C10" s="303" t="s">
        <v>63</v>
      </c>
      <c r="D10" s="304">
        <v>17.249557980076762</v>
      </c>
    </row>
    <row r="11" spans="1:4" ht="27.75">
      <c r="C11" s="306" t="s">
        <v>23</v>
      </c>
      <c r="D11" s="135">
        <v>16.42052976734162</v>
      </c>
    </row>
    <row r="12" spans="1:4" ht="27.75">
      <c r="C12" s="306" t="s">
        <v>62</v>
      </c>
      <c r="D12" s="135">
        <v>16.410256410256409</v>
      </c>
    </row>
    <row r="13" spans="1:4">
      <c r="C13" s="303" t="s">
        <v>34</v>
      </c>
      <c r="D13" s="304">
        <v>12.052341597796143</v>
      </c>
    </row>
    <row r="14" spans="1:4">
      <c r="C14" s="303" t="s">
        <v>331</v>
      </c>
      <c r="D14" s="304">
        <v>10.736525660296328</v>
      </c>
    </row>
    <row r="15" spans="1:4">
      <c r="C15" s="303" t="s">
        <v>60</v>
      </c>
      <c r="D15" s="304">
        <v>6.6301272984441297</v>
      </c>
    </row>
    <row r="16" spans="1:4">
      <c r="C16" s="303" t="s">
        <v>26</v>
      </c>
      <c r="D16" s="305">
        <v>5.6247714936580699</v>
      </c>
    </row>
    <row r="17" spans="1:6" ht="27.75">
      <c r="C17" s="188" t="s">
        <v>59</v>
      </c>
      <c r="D17" s="135">
        <v>5.5606528206411436</v>
      </c>
    </row>
    <row r="18" spans="1:6">
      <c r="C18" s="303" t="s">
        <v>28</v>
      </c>
      <c r="D18" s="305">
        <v>5.0752404395158219</v>
      </c>
    </row>
    <row r="19" spans="1:6">
      <c r="C19" s="303" t="s">
        <v>25</v>
      </c>
      <c r="D19" s="305">
        <v>4.4675432979404626</v>
      </c>
    </row>
    <row r="20" spans="1:6">
      <c r="C20" s="303" t="s">
        <v>30</v>
      </c>
      <c r="D20" s="304">
        <v>4.0696175916003092</v>
      </c>
    </row>
    <row r="21" spans="1:6" ht="27.75">
      <c r="C21" s="188" t="s">
        <v>31</v>
      </c>
      <c r="D21" s="135">
        <v>3.7268932617769828</v>
      </c>
    </row>
    <row r="22" spans="1:6">
      <c r="C22" s="303" t="s">
        <v>61</v>
      </c>
      <c r="D22" s="305">
        <v>3.65</v>
      </c>
    </row>
    <row r="24" spans="1:6" ht="30">
      <c r="A24" s="307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125</v>
      </c>
      <c r="F25" s="135">
        <f>E25*100000/D25</f>
        <v>19.473953976036132</v>
      </c>
    </row>
    <row r="26" spans="1:6" ht="27.75">
      <c r="C26" s="162" t="s">
        <v>71</v>
      </c>
      <c r="D26" s="163">
        <v>654130</v>
      </c>
      <c r="E26" s="163">
        <v>115</v>
      </c>
      <c r="F26" s="135">
        <f>E26*100000/D26</f>
        <v>17.580603244003484</v>
      </c>
    </row>
    <row r="27" spans="1:6" ht="27.75">
      <c r="C27" s="164" t="s">
        <v>41</v>
      </c>
      <c r="D27" s="165">
        <f>D25+D26</f>
        <v>1296013</v>
      </c>
      <c r="E27" s="166">
        <f>SUM(E25:E26)</f>
        <v>240</v>
      </c>
      <c r="F27" s="318">
        <f>E27*100000/D27</f>
        <v>18.518332763637403</v>
      </c>
    </row>
    <row r="28" spans="1:6">
      <c r="E28" s="301">
        <f>E26/E25</f>
        <v>0.92</v>
      </c>
    </row>
    <row r="34" spans="1:6" ht="27">
      <c r="A34" s="310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12</v>
      </c>
      <c r="F37" s="135">
        <f>E37*100000/D37</f>
        <v>22.414404990940845</v>
      </c>
    </row>
    <row r="38" spans="1:6" ht="27.75">
      <c r="C38" s="133" t="s">
        <v>46</v>
      </c>
      <c r="D38" s="134">
        <v>66055</v>
      </c>
      <c r="E38" s="133">
        <v>31</v>
      </c>
      <c r="F38" s="135">
        <f t="shared" ref="F38:F43" si="0">E38*100000/D38</f>
        <v>46.930588146241767</v>
      </c>
    </row>
    <row r="39" spans="1:6" ht="27.75">
      <c r="C39" s="133" t="s">
        <v>36</v>
      </c>
      <c r="D39" s="134">
        <v>70853</v>
      </c>
      <c r="E39" s="133">
        <v>68</v>
      </c>
      <c r="F39" s="135">
        <f t="shared" si="0"/>
        <v>95.973353280736177</v>
      </c>
    </row>
    <row r="40" spans="1:6" ht="27.75">
      <c r="C40" s="133" t="s">
        <v>37</v>
      </c>
      <c r="D40" s="134">
        <v>157174</v>
      </c>
      <c r="E40" s="133">
        <v>58</v>
      </c>
      <c r="F40" s="135">
        <f t="shared" si="0"/>
        <v>36.901777647702545</v>
      </c>
    </row>
    <row r="41" spans="1:6" ht="27.75">
      <c r="C41" s="133" t="s">
        <v>38</v>
      </c>
      <c r="D41" s="134">
        <v>382915</v>
      </c>
      <c r="E41" s="133">
        <v>46</v>
      </c>
      <c r="F41" s="135">
        <f t="shared" si="0"/>
        <v>12.013109959129311</v>
      </c>
    </row>
    <row r="42" spans="1:6" ht="27.75">
      <c r="C42" s="133" t="s">
        <v>39</v>
      </c>
      <c r="D42" s="134">
        <v>565479</v>
      </c>
      <c r="E42" s="133">
        <v>25</v>
      </c>
      <c r="F42" s="135">
        <f t="shared" si="0"/>
        <v>4.4210306660371117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240</v>
      </c>
      <c r="F43" s="135">
        <f t="shared" si="0"/>
        <v>18.518332763637403</v>
      </c>
    </row>
    <row r="48" spans="1:6">
      <c r="A48" t="s">
        <v>367</v>
      </c>
    </row>
    <row r="49" spans="3:5" ht="27.75">
      <c r="C49" s="184"/>
      <c r="D49" s="186" t="s">
        <v>111</v>
      </c>
      <c r="E49" s="186" t="s">
        <v>112</v>
      </c>
    </row>
    <row r="50" spans="3:5" ht="27.75">
      <c r="C50" s="187" t="s">
        <v>32</v>
      </c>
      <c r="D50" s="133">
        <v>0</v>
      </c>
      <c r="E50" s="133">
        <v>4</v>
      </c>
    </row>
    <row r="51" spans="3:5" ht="27.75">
      <c r="C51" s="188" t="s">
        <v>21</v>
      </c>
      <c r="D51" s="133">
        <v>1</v>
      </c>
      <c r="E51" s="133">
        <v>1</v>
      </c>
    </row>
    <row r="52" spans="3:5" ht="27.75">
      <c r="C52" s="188" t="s">
        <v>26</v>
      </c>
      <c r="D52" s="133">
        <v>1</v>
      </c>
      <c r="E52" s="133">
        <v>1</v>
      </c>
    </row>
    <row r="53" spans="3:5" ht="27.75">
      <c r="C53" s="188" t="s">
        <v>28</v>
      </c>
      <c r="D53" s="133">
        <v>0</v>
      </c>
      <c r="E53" s="133">
        <v>1</v>
      </c>
    </row>
    <row r="54" spans="3:5" ht="27.75">
      <c r="C54" s="188" t="s">
        <v>29</v>
      </c>
      <c r="D54" s="133">
        <v>0</v>
      </c>
      <c r="E54" s="133">
        <v>1</v>
      </c>
    </row>
    <row r="55" spans="3:5" ht="27.75">
      <c r="C55" s="188" t="s">
        <v>63</v>
      </c>
      <c r="D55" s="133">
        <v>0</v>
      </c>
      <c r="E55" s="133">
        <v>1</v>
      </c>
    </row>
    <row r="56" spans="3:5" ht="27.75">
      <c r="C56" s="188" t="s">
        <v>61</v>
      </c>
      <c r="D56" s="133">
        <v>0</v>
      </c>
      <c r="E56" s="133">
        <v>1</v>
      </c>
    </row>
    <row r="57" spans="3:5" ht="27.75">
      <c r="C57" s="188" t="s">
        <v>23</v>
      </c>
      <c r="D57" s="133">
        <v>0</v>
      </c>
      <c r="E57" s="133">
        <v>0</v>
      </c>
    </row>
    <row r="58" spans="3:5" ht="27.75">
      <c r="C58" s="188" t="s">
        <v>31</v>
      </c>
      <c r="D58" s="133">
        <v>0</v>
      </c>
      <c r="E58" s="133">
        <v>0</v>
      </c>
    </row>
    <row r="59" spans="3:5" ht="27.75">
      <c r="C59" s="188" t="s">
        <v>24</v>
      </c>
      <c r="D59" s="133">
        <v>0</v>
      </c>
      <c r="E59" s="133">
        <v>0</v>
      </c>
    </row>
    <row r="60" spans="3:5" ht="27.75">
      <c r="C60" s="188" t="s">
        <v>25</v>
      </c>
      <c r="D60" s="133">
        <v>0</v>
      </c>
      <c r="E60" s="133">
        <v>0</v>
      </c>
    </row>
    <row r="61" spans="3:5" ht="27.75">
      <c r="C61" s="188" t="s">
        <v>27</v>
      </c>
      <c r="D61" s="133">
        <v>3</v>
      </c>
      <c r="E61" s="133">
        <v>0</v>
      </c>
    </row>
    <row r="62" spans="3:5" ht="27.75">
      <c r="C62" s="188" t="s">
        <v>34</v>
      </c>
      <c r="D62" s="133">
        <v>0</v>
      </c>
      <c r="E62" s="133">
        <v>0</v>
      </c>
    </row>
    <row r="63" spans="3:5" ht="27.75">
      <c r="C63" s="188" t="s">
        <v>33</v>
      </c>
      <c r="D63" s="133">
        <v>0</v>
      </c>
      <c r="E63" s="133">
        <v>0</v>
      </c>
    </row>
    <row r="64" spans="3:5" ht="27.75">
      <c r="C64" s="188" t="s">
        <v>58</v>
      </c>
      <c r="D64" s="133">
        <v>0</v>
      </c>
      <c r="E64" s="133">
        <v>0</v>
      </c>
    </row>
    <row r="65" spans="1:54" ht="27.75">
      <c r="C65" s="188" t="s">
        <v>30</v>
      </c>
      <c r="D65" s="133">
        <v>0</v>
      </c>
      <c r="E65" s="133">
        <v>0</v>
      </c>
    </row>
    <row r="66" spans="1:54" ht="27.75">
      <c r="C66" s="188" t="s">
        <v>35</v>
      </c>
      <c r="D66" s="133">
        <v>0</v>
      </c>
      <c r="E66" s="133">
        <v>0</v>
      </c>
    </row>
    <row r="67" spans="1:54" ht="27.75">
      <c r="C67" s="188" t="s">
        <v>59</v>
      </c>
      <c r="D67" s="133">
        <v>0</v>
      </c>
      <c r="E67" s="133">
        <v>0</v>
      </c>
    </row>
    <row r="68" spans="1:54" ht="27.75">
      <c r="C68" s="188" t="s">
        <v>60</v>
      </c>
      <c r="D68" s="133">
        <v>0</v>
      </c>
      <c r="E68" s="133">
        <v>0</v>
      </c>
    </row>
    <row r="69" spans="1:54" ht="27.75">
      <c r="C69" s="188" t="s">
        <v>62</v>
      </c>
      <c r="D69" s="133">
        <v>0</v>
      </c>
      <c r="E69" s="133">
        <v>0</v>
      </c>
    </row>
    <row r="72" spans="1:54" ht="23.25">
      <c r="A72" s="308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11">
        <v>10</v>
      </c>
      <c r="D75" s="311">
        <v>14</v>
      </c>
      <c r="E75" s="311">
        <v>12</v>
      </c>
      <c r="F75" s="311">
        <v>13</v>
      </c>
      <c r="G75" s="311">
        <v>11</v>
      </c>
      <c r="H75" s="311">
        <v>11</v>
      </c>
      <c r="I75" s="311">
        <v>16</v>
      </c>
      <c r="J75" s="311">
        <v>10</v>
      </c>
      <c r="K75" s="311">
        <v>11</v>
      </c>
      <c r="L75" s="311">
        <v>14</v>
      </c>
      <c r="M75" s="311">
        <v>17</v>
      </c>
      <c r="N75" s="311">
        <v>14</v>
      </c>
      <c r="O75" s="311">
        <v>10</v>
      </c>
      <c r="P75" s="311">
        <v>15</v>
      </c>
      <c r="Q75" s="311">
        <v>16</v>
      </c>
      <c r="R75" s="311">
        <v>20</v>
      </c>
      <c r="S75" s="312">
        <v>11</v>
      </c>
      <c r="T75" s="312">
        <v>5</v>
      </c>
      <c r="U75" s="312">
        <v>10</v>
      </c>
      <c r="V75" s="312"/>
      <c r="W75" s="312"/>
      <c r="X75" s="312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4"/>
      <c r="AT75" s="314"/>
      <c r="AU75" s="314"/>
      <c r="AV75" s="314"/>
      <c r="AW75" s="314"/>
      <c r="AX75" s="314"/>
      <c r="AY75" s="314"/>
      <c r="AZ75" s="315"/>
      <c r="BA75" s="314"/>
    </row>
    <row r="76" spans="1:54">
      <c r="B76" t="s">
        <v>333</v>
      </c>
      <c r="C76" s="313">
        <v>2</v>
      </c>
      <c r="D76" s="313">
        <v>1</v>
      </c>
      <c r="E76" s="313">
        <v>2</v>
      </c>
      <c r="F76" s="313">
        <v>2</v>
      </c>
      <c r="G76" s="313">
        <v>2</v>
      </c>
      <c r="H76" s="313">
        <v>2</v>
      </c>
      <c r="I76" s="313">
        <v>8</v>
      </c>
      <c r="J76" s="313">
        <v>5</v>
      </c>
      <c r="K76" s="313">
        <v>2</v>
      </c>
      <c r="L76" s="313">
        <v>5</v>
      </c>
      <c r="M76" s="313">
        <v>4</v>
      </c>
      <c r="N76" s="313">
        <v>11</v>
      </c>
      <c r="O76" s="313">
        <v>5</v>
      </c>
      <c r="P76" s="313">
        <v>10</v>
      </c>
      <c r="Q76" s="313">
        <v>10</v>
      </c>
      <c r="R76" s="313">
        <v>7</v>
      </c>
      <c r="S76" s="313">
        <v>7</v>
      </c>
      <c r="T76" s="313">
        <v>6</v>
      </c>
      <c r="U76" s="313">
        <v>6</v>
      </c>
      <c r="V76" s="313">
        <v>12</v>
      </c>
      <c r="W76" s="313">
        <v>12</v>
      </c>
      <c r="X76" s="313">
        <v>10</v>
      </c>
      <c r="Y76" s="313">
        <v>22</v>
      </c>
      <c r="Z76" s="313">
        <v>29</v>
      </c>
      <c r="AA76" s="313">
        <v>63</v>
      </c>
      <c r="AB76" s="313">
        <v>68</v>
      </c>
      <c r="AC76" s="313">
        <v>88</v>
      </c>
      <c r="AD76" s="313">
        <v>124</v>
      </c>
      <c r="AE76" s="313">
        <v>93</v>
      </c>
      <c r="AF76" s="313">
        <v>123</v>
      </c>
      <c r="AG76" s="313">
        <v>104</v>
      </c>
      <c r="AH76" s="313">
        <v>94</v>
      </c>
      <c r="AI76" s="313">
        <v>109</v>
      </c>
      <c r="AJ76" s="313">
        <v>75</v>
      </c>
      <c r="AK76" s="313">
        <v>99</v>
      </c>
      <c r="AL76" s="313">
        <v>73</v>
      </c>
      <c r="AM76" s="313">
        <v>78</v>
      </c>
      <c r="AN76" s="313">
        <v>86</v>
      </c>
      <c r="AO76" s="313">
        <v>48</v>
      </c>
      <c r="AP76" s="313">
        <v>69</v>
      </c>
      <c r="AQ76" s="313">
        <v>41</v>
      </c>
      <c r="AR76" s="313">
        <v>27</v>
      </c>
      <c r="AS76" s="314">
        <v>17</v>
      </c>
      <c r="AT76" s="314">
        <v>12</v>
      </c>
      <c r="AU76" s="314">
        <v>9</v>
      </c>
      <c r="AV76" s="314">
        <v>11</v>
      </c>
      <c r="AW76" s="314">
        <v>13</v>
      </c>
      <c r="AX76" s="314">
        <v>11</v>
      </c>
      <c r="AY76" s="314">
        <v>6</v>
      </c>
      <c r="AZ76" s="315">
        <v>1</v>
      </c>
      <c r="BA76" s="314">
        <v>2</v>
      </c>
      <c r="BB76">
        <v>5</v>
      </c>
    </row>
    <row r="77" spans="1:54">
      <c r="B77" t="s">
        <v>369</v>
      </c>
      <c r="C77" s="316">
        <v>6</v>
      </c>
      <c r="D77" s="316">
        <v>2</v>
      </c>
      <c r="E77" s="316">
        <v>6</v>
      </c>
      <c r="F77" s="316">
        <v>6</v>
      </c>
      <c r="G77" s="316">
        <v>2</v>
      </c>
      <c r="H77" s="316">
        <v>5</v>
      </c>
      <c r="I77" s="316">
        <v>8</v>
      </c>
      <c r="J77" s="316">
        <v>5</v>
      </c>
      <c r="K77" s="316">
        <v>2</v>
      </c>
      <c r="L77" s="316">
        <v>5</v>
      </c>
      <c r="M77" s="316">
        <v>4</v>
      </c>
      <c r="N77" s="316">
        <v>11</v>
      </c>
      <c r="O77" s="316">
        <v>5</v>
      </c>
      <c r="P77" s="316">
        <v>10</v>
      </c>
      <c r="Q77" s="316">
        <v>10</v>
      </c>
      <c r="R77" s="316">
        <v>7</v>
      </c>
      <c r="S77" s="316">
        <v>7</v>
      </c>
      <c r="T77" s="316">
        <v>6</v>
      </c>
      <c r="U77" s="316">
        <v>6</v>
      </c>
      <c r="V77" s="316">
        <v>12</v>
      </c>
      <c r="W77" s="316">
        <v>12</v>
      </c>
      <c r="X77" s="316">
        <v>19</v>
      </c>
      <c r="Y77" s="316">
        <v>45</v>
      </c>
      <c r="Z77" s="316">
        <v>38</v>
      </c>
      <c r="AA77" s="316">
        <v>47</v>
      </c>
      <c r="AB77" s="316">
        <v>68</v>
      </c>
      <c r="AC77" s="316">
        <v>75</v>
      </c>
      <c r="AD77" s="316">
        <v>85</v>
      </c>
      <c r="AE77" s="316">
        <v>92</v>
      </c>
      <c r="AF77" s="316">
        <v>68</v>
      </c>
      <c r="AG77" s="316">
        <v>60</v>
      </c>
      <c r="AH77" s="316">
        <v>66</v>
      </c>
      <c r="AI77" s="316">
        <v>83</v>
      </c>
      <c r="AJ77" s="316">
        <v>52</v>
      </c>
      <c r="AK77" s="316">
        <v>71</v>
      </c>
      <c r="AL77" s="316">
        <v>56</v>
      </c>
      <c r="AM77" s="316">
        <v>39</v>
      </c>
      <c r="AN77" s="316">
        <v>34</v>
      </c>
      <c r="AO77" s="316">
        <v>25</v>
      </c>
      <c r="AP77" s="316">
        <v>14</v>
      </c>
      <c r="AQ77" s="316">
        <v>13</v>
      </c>
      <c r="AR77" s="316">
        <v>13</v>
      </c>
      <c r="AS77" s="316">
        <v>14</v>
      </c>
      <c r="AT77" s="316">
        <v>11</v>
      </c>
      <c r="AU77" s="316">
        <v>9</v>
      </c>
      <c r="AV77" s="316">
        <v>6</v>
      </c>
      <c r="AW77" s="316">
        <v>8</v>
      </c>
      <c r="AX77" s="316">
        <v>5</v>
      </c>
      <c r="AY77" s="316">
        <v>6</v>
      </c>
      <c r="AZ77" s="316">
        <v>1</v>
      </c>
      <c r="BA77" s="317">
        <v>2</v>
      </c>
      <c r="BB77" s="316">
        <v>3</v>
      </c>
    </row>
    <row r="94" spans="1:4" ht="27.75">
      <c r="A94" s="323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9" t="s">
        <v>336</v>
      </c>
      <c r="C96" s="320">
        <v>75</v>
      </c>
      <c r="D96" s="302">
        <f>C96*100/C98</f>
        <v>31.25</v>
      </c>
    </row>
    <row r="97" spans="1:19">
      <c r="B97" s="319" t="s">
        <v>371</v>
      </c>
      <c r="C97" s="320">
        <v>165</v>
      </c>
      <c r="D97" s="302">
        <f>C97*100/C98</f>
        <v>68.75</v>
      </c>
    </row>
    <row r="98" spans="1:19">
      <c r="B98" s="321" t="s">
        <v>353</v>
      </c>
      <c r="C98" s="322">
        <f>SUM(C96:C97)</f>
        <v>240</v>
      </c>
    </row>
    <row r="106" spans="1:19" ht="27.75">
      <c r="A106" s="323" t="s">
        <v>358</v>
      </c>
    </row>
    <row r="107" spans="1:19">
      <c r="C107" t="s">
        <v>358</v>
      </c>
      <c r="D107" t="s">
        <v>40</v>
      </c>
      <c r="E107" t="s">
        <v>68</v>
      </c>
      <c r="R107" t="s">
        <v>519</v>
      </c>
      <c r="S107" t="s">
        <v>520</v>
      </c>
    </row>
    <row r="108" spans="1:19">
      <c r="C108" t="s">
        <v>376</v>
      </c>
      <c r="D108">
        <v>129</v>
      </c>
      <c r="E108" s="301">
        <f>D108*100/D117</f>
        <v>53.75</v>
      </c>
      <c r="R108" t="s">
        <v>338</v>
      </c>
      <c r="S108">
        <v>7</v>
      </c>
    </row>
    <row r="109" spans="1:19">
      <c r="C109" t="s">
        <v>359</v>
      </c>
      <c r="D109">
        <v>53</v>
      </c>
      <c r="E109" s="301">
        <f>D109*100/D117</f>
        <v>22.083333333333332</v>
      </c>
      <c r="R109" t="s">
        <v>363</v>
      </c>
      <c r="S109">
        <v>9</v>
      </c>
    </row>
    <row r="110" spans="1:19">
      <c r="C110" t="s">
        <v>360</v>
      </c>
      <c r="D110">
        <v>24</v>
      </c>
      <c r="E110" s="301">
        <f>D110*100/D117</f>
        <v>10</v>
      </c>
      <c r="R110" t="s">
        <v>361</v>
      </c>
      <c r="S110">
        <v>2</v>
      </c>
    </row>
    <row r="111" spans="1:19">
      <c r="C111" t="s">
        <v>338</v>
      </c>
      <c r="D111">
        <v>12</v>
      </c>
      <c r="E111" s="301">
        <f>D111*100/D117</f>
        <v>5</v>
      </c>
      <c r="R111" t="s">
        <v>364</v>
      </c>
      <c r="S111">
        <v>1</v>
      </c>
    </row>
    <row r="112" spans="1:19">
      <c r="C112" t="s">
        <v>363</v>
      </c>
      <c r="D112">
        <v>10</v>
      </c>
      <c r="E112" s="301">
        <f>D112*100/D117</f>
        <v>4.166666666666667</v>
      </c>
      <c r="R112" t="s">
        <v>359</v>
      </c>
      <c r="S112">
        <v>23</v>
      </c>
    </row>
    <row r="113" spans="3:19">
      <c r="C113" t="s">
        <v>362</v>
      </c>
      <c r="D113">
        <v>7</v>
      </c>
      <c r="E113" s="301">
        <f>D113*100/D117</f>
        <v>2.9166666666666665</v>
      </c>
      <c r="R113" t="s">
        <v>452</v>
      </c>
      <c r="S113">
        <v>72</v>
      </c>
    </row>
    <row r="114" spans="3:19">
      <c r="C114" s="328" t="s">
        <v>361</v>
      </c>
      <c r="D114">
        <v>2</v>
      </c>
      <c r="E114" s="301">
        <f>D114*100/D117</f>
        <v>0.83333333333333337</v>
      </c>
      <c r="R114" t="s">
        <v>360</v>
      </c>
      <c r="S114">
        <v>12</v>
      </c>
    </row>
    <row r="115" spans="3:19">
      <c r="C115" t="s">
        <v>364</v>
      </c>
      <c r="D115">
        <v>2</v>
      </c>
      <c r="E115" s="301">
        <f>D115*100/D117</f>
        <v>0.83333333333333337</v>
      </c>
      <c r="R115" t="s">
        <v>362</v>
      </c>
      <c r="S115">
        <v>3</v>
      </c>
    </row>
    <row r="116" spans="3:19">
      <c r="C116" s="362" t="s">
        <v>642</v>
      </c>
      <c r="D116" s="363">
        <v>1</v>
      </c>
      <c r="E116" s="301">
        <f>D116*100/D117</f>
        <v>0.41666666666666669</v>
      </c>
    </row>
    <row r="117" spans="3:19">
      <c r="C117" s="364" t="s">
        <v>41</v>
      </c>
      <c r="D117" s="364">
        <f>SUM(D108:D116)</f>
        <v>240</v>
      </c>
    </row>
  </sheetData>
  <autoFilter ref="C49:E49">
    <sortState ref="C50:E69">
      <sortCondition descending="1" ref="E49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37" workbookViewId="0">
      <selection activeCell="B79" sqref="B79"/>
    </sheetView>
  </sheetViews>
  <sheetFormatPr defaultRowHeight="20.25"/>
  <cols>
    <col min="2" max="2" width="21.69921875" customWidth="1"/>
  </cols>
  <sheetData>
    <row r="1" spans="1:8">
      <c r="B1" s="330" t="s">
        <v>539</v>
      </c>
    </row>
    <row r="2" spans="1:8">
      <c r="B2" s="330" t="s">
        <v>649</v>
      </c>
    </row>
    <row r="3" spans="1:8">
      <c r="B3" s="331" t="s">
        <v>540</v>
      </c>
      <c r="C3" s="331" t="s">
        <v>541</v>
      </c>
      <c r="D3" s="331" t="s">
        <v>541</v>
      </c>
      <c r="E3" s="331" t="s">
        <v>542</v>
      </c>
      <c r="F3" s="331" t="s">
        <v>543</v>
      </c>
      <c r="G3" s="331" t="s">
        <v>544</v>
      </c>
      <c r="H3" s="331" t="s">
        <v>40</v>
      </c>
    </row>
    <row r="4" spans="1:8" hidden="1">
      <c r="B4" s="331" t="s">
        <v>656</v>
      </c>
      <c r="C4" s="331">
        <v>29536</v>
      </c>
      <c r="D4" s="331">
        <v>32</v>
      </c>
      <c r="E4" s="331">
        <v>44.7</v>
      </c>
      <c r="F4" s="331">
        <v>0.05</v>
      </c>
      <c r="G4" s="331">
        <v>0.11</v>
      </c>
      <c r="H4" s="331">
        <v>66071545</v>
      </c>
    </row>
    <row r="5" spans="1:8" hidden="1">
      <c r="B5" s="331" t="s">
        <v>545</v>
      </c>
      <c r="C5" s="331">
        <v>3755</v>
      </c>
      <c r="D5" s="331">
        <v>3</v>
      </c>
      <c r="E5" s="331">
        <v>31.4</v>
      </c>
      <c r="F5" s="331">
        <v>0.03</v>
      </c>
      <c r="G5" s="331">
        <v>0.08</v>
      </c>
      <c r="H5" s="331">
        <v>11959102</v>
      </c>
    </row>
    <row r="6" spans="1:8" hidden="1">
      <c r="B6" s="331" t="s">
        <v>622</v>
      </c>
      <c r="C6" s="331">
        <v>4240</v>
      </c>
      <c r="D6" s="331">
        <v>3</v>
      </c>
      <c r="E6" s="331">
        <v>94.44</v>
      </c>
      <c r="F6" s="331">
        <v>7.0000000000000007E-2</v>
      </c>
      <c r="G6" s="331">
        <v>7.0000000000000007E-2</v>
      </c>
      <c r="H6" s="331">
        <v>4489783</v>
      </c>
    </row>
    <row r="7" spans="1:8">
      <c r="A7">
        <v>1</v>
      </c>
      <c r="B7" s="331" t="s">
        <v>625</v>
      </c>
      <c r="C7" s="331">
        <v>1012</v>
      </c>
      <c r="D7" s="331">
        <v>0</v>
      </c>
      <c r="E7" s="331">
        <v>240.53</v>
      </c>
      <c r="F7" s="331">
        <v>0</v>
      </c>
      <c r="G7" s="331">
        <v>0</v>
      </c>
      <c r="H7" s="331">
        <v>420746</v>
      </c>
    </row>
    <row r="8" spans="1:8">
      <c r="A8">
        <v>2</v>
      </c>
      <c r="B8" s="331" t="s">
        <v>626</v>
      </c>
      <c r="C8" s="331">
        <v>1529</v>
      </c>
      <c r="D8" s="331">
        <v>0</v>
      </c>
      <c r="E8" s="331">
        <v>142.27000000000001</v>
      </c>
      <c r="F8" s="331">
        <v>0</v>
      </c>
      <c r="G8" s="331">
        <v>0</v>
      </c>
      <c r="H8" s="331">
        <v>1074726</v>
      </c>
    </row>
    <row r="9" spans="1:8">
      <c r="A9">
        <v>3</v>
      </c>
      <c r="B9" s="331" t="s">
        <v>630</v>
      </c>
      <c r="C9" s="331">
        <v>1744</v>
      </c>
      <c r="D9" s="331">
        <v>2</v>
      </c>
      <c r="E9" s="331">
        <v>121.83</v>
      </c>
      <c r="F9" s="331">
        <v>0.14000000000000001</v>
      </c>
      <c r="G9" s="331">
        <v>0.11</v>
      </c>
      <c r="H9" s="331">
        <v>1431512</v>
      </c>
    </row>
    <row r="10" spans="1:8">
      <c r="A10">
        <v>4</v>
      </c>
      <c r="B10" s="331" t="s">
        <v>589</v>
      </c>
      <c r="C10" s="331">
        <v>1841</v>
      </c>
      <c r="D10" s="331">
        <v>1</v>
      </c>
      <c r="E10" s="331">
        <v>114.6</v>
      </c>
      <c r="F10" s="331">
        <v>0.06</v>
      </c>
      <c r="G10" s="331">
        <v>0.05</v>
      </c>
      <c r="H10" s="331">
        <v>1606412</v>
      </c>
    </row>
    <row r="11" spans="1:8">
      <c r="A11">
        <v>5</v>
      </c>
      <c r="B11" s="331" t="s">
        <v>633</v>
      </c>
      <c r="C11" s="331">
        <v>563</v>
      </c>
      <c r="D11" s="331">
        <v>0</v>
      </c>
      <c r="E11" s="331">
        <v>108.04</v>
      </c>
      <c r="F11" s="331">
        <v>0</v>
      </c>
      <c r="G11" s="331">
        <v>0</v>
      </c>
      <c r="H11" s="331">
        <v>521109</v>
      </c>
    </row>
    <row r="12" spans="1:8">
      <c r="A12">
        <v>6</v>
      </c>
      <c r="B12" s="331" t="s">
        <v>581</v>
      </c>
      <c r="C12" s="331">
        <v>785</v>
      </c>
      <c r="D12" s="331">
        <v>2</v>
      </c>
      <c r="E12" s="331">
        <v>94.74</v>
      </c>
      <c r="F12" s="331">
        <v>0.24</v>
      </c>
      <c r="G12" s="331">
        <v>0.25</v>
      </c>
      <c r="H12" s="331">
        <v>828542</v>
      </c>
    </row>
    <row r="13" spans="1:8">
      <c r="A13">
        <v>7</v>
      </c>
      <c r="B13" s="331" t="s">
        <v>584</v>
      </c>
      <c r="C13" s="331">
        <v>160</v>
      </c>
      <c r="D13" s="331">
        <v>1</v>
      </c>
      <c r="E13" s="331">
        <v>84.78</v>
      </c>
      <c r="F13" s="331">
        <v>0.53</v>
      </c>
      <c r="G13" s="331">
        <v>0.63</v>
      </c>
      <c r="H13" s="331">
        <v>188723</v>
      </c>
    </row>
    <row r="14" spans="1:8">
      <c r="A14">
        <v>8</v>
      </c>
      <c r="B14" s="331" t="s">
        <v>562</v>
      </c>
      <c r="C14" s="331">
        <v>263</v>
      </c>
      <c r="D14" s="331">
        <v>0</v>
      </c>
      <c r="E14" s="331">
        <v>82.9</v>
      </c>
      <c r="F14" s="331">
        <v>0</v>
      </c>
      <c r="G14" s="331">
        <v>0</v>
      </c>
      <c r="H14" s="331">
        <v>317263</v>
      </c>
    </row>
    <row r="15" spans="1:8" hidden="1">
      <c r="B15" s="331" t="s">
        <v>629</v>
      </c>
      <c r="C15" s="331">
        <v>3891</v>
      </c>
      <c r="D15" s="331">
        <v>3</v>
      </c>
      <c r="E15" s="331">
        <v>77.58</v>
      </c>
      <c r="F15" s="331">
        <v>0.06</v>
      </c>
      <c r="G15" s="331">
        <v>0.08</v>
      </c>
      <c r="H15" s="331">
        <v>5015209</v>
      </c>
    </row>
    <row r="16" spans="1:8">
      <c r="A16">
        <v>9</v>
      </c>
      <c r="B16" s="331" t="s">
        <v>585</v>
      </c>
      <c r="C16" s="331">
        <v>394</v>
      </c>
      <c r="D16" s="331">
        <v>0</v>
      </c>
      <c r="E16" s="331">
        <v>81.52</v>
      </c>
      <c r="F16" s="331">
        <v>0</v>
      </c>
      <c r="G16" s="331">
        <v>0</v>
      </c>
      <c r="H16" s="331">
        <v>483305</v>
      </c>
    </row>
    <row r="17" spans="1:8">
      <c r="A17">
        <v>10</v>
      </c>
      <c r="B17" s="331" t="s">
        <v>573</v>
      </c>
      <c r="C17" s="331">
        <v>217</v>
      </c>
      <c r="D17" s="331">
        <v>0</v>
      </c>
      <c r="E17" s="331">
        <v>79.88</v>
      </c>
      <c r="F17" s="331">
        <v>0</v>
      </c>
      <c r="G17" s="331">
        <v>0</v>
      </c>
      <c r="H17" s="331">
        <v>271656</v>
      </c>
    </row>
    <row r="18" spans="1:8">
      <c r="A18">
        <v>11</v>
      </c>
      <c r="B18" s="331" t="s">
        <v>583</v>
      </c>
      <c r="C18" s="331">
        <v>450</v>
      </c>
      <c r="D18" s="331">
        <v>0</v>
      </c>
      <c r="E18" s="331">
        <v>76.180000000000007</v>
      </c>
      <c r="F18" s="331">
        <v>0</v>
      </c>
      <c r="G18" s="331">
        <v>0</v>
      </c>
      <c r="H18" s="331">
        <v>590730</v>
      </c>
    </row>
    <row r="19" spans="1:8">
      <c r="A19">
        <v>12</v>
      </c>
      <c r="B19" s="331" t="s">
        <v>634</v>
      </c>
      <c r="C19" s="331">
        <v>556</v>
      </c>
      <c r="D19" s="331">
        <v>0</v>
      </c>
      <c r="E19" s="331">
        <v>75.64</v>
      </c>
      <c r="F19" s="331">
        <v>0</v>
      </c>
      <c r="G19" s="331">
        <v>0</v>
      </c>
      <c r="H19" s="331">
        <v>735017</v>
      </c>
    </row>
    <row r="20" spans="1:8">
      <c r="A20">
        <v>13</v>
      </c>
      <c r="B20" s="331" t="s">
        <v>590</v>
      </c>
      <c r="C20" s="331">
        <v>578</v>
      </c>
      <c r="D20" s="331">
        <v>0</v>
      </c>
      <c r="E20" s="331">
        <v>75.53</v>
      </c>
      <c r="F20" s="331">
        <v>0</v>
      </c>
      <c r="G20" s="331">
        <v>0</v>
      </c>
      <c r="H20" s="331">
        <v>765287</v>
      </c>
    </row>
    <row r="21" spans="1:8" hidden="1">
      <c r="B21" s="331" t="s">
        <v>578</v>
      </c>
      <c r="C21" s="331">
        <v>3806</v>
      </c>
      <c r="D21" s="331">
        <v>5</v>
      </c>
      <c r="E21" s="331">
        <v>71.45</v>
      </c>
      <c r="F21" s="331">
        <v>0.09</v>
      </c>
      <c r="G21" s="331">
        <v>0.13</v>
      </c>
      <c r="H21" s="331">
        <v>5326695</v>
      </c>
    </row>
    <row r="22" spans="1:8">
      <c r="A22">
        <v>14</v>
      </c>
      <c r="B22" s="331" t="s">
        <v>564</v>
      </c>
      <c r="C22" s="331">
        <v>239</v>
      </c>
      <c r="D22" s="331">
        <v>0</v>
      </c>
      <c r="E22" s="331">
        <v>73.98</v>
      </c>
      <c r="F22" s="331">
        <v>0</v>
      </c>
      <c r="G22" s="331">
        <v>0</v>
      </c>
      <c r="H22" s="331">
        <v>323066</v>
      </c>
    </row>
    <row r="23" spans="1:8">
      <c r="A23">
        <v>15</v>
      </c>
      <c r="B23" s="331" t="s">
        <v>582</v>
      </c>
      <c r="C23" s="331">
        <v>660</v>
      </c>
      <c r="D23" s="331">
        <v>1</v>
      </c>
      <c r="E23" s="331">
        <v>71.489999999999995</v>
      </c>
      <c r="F23" s="331">
        <v>0.11</v>
      </c>
      <c r="G23" s="331">
        <v>0.15</v>
      </c>
      <c r="H23" s="331">
        <v>923201</v>
      </c>
    </row>
    <row r="24" spans="1:8">
      <c r="A24">
        <v>16</v>
      </c>
      <c r="B24" s="331" t="s">
        <v>554</v>
      </c>
      <c r="C24" s="331">
        <v>199</v>
      </c>
      <c r="D24" s="331">
        <v>0</v>
      </c>
      <c r="E24" s="331">
        <v>69.290000000000006</v>
      </c>
      <c r="F24" s="331">
        <v>0</v>
      </c>
      <c r="G24" s="331">
        <v>0</v>
      </c>
      <c r="H24" s="331">
        <v>287215</v>
      </c>
    </row>
    <row r="25" spans="1:8">
      <c r="A25">
        <v>17</v>
      </c>
      <c r="B25" s="331" t="s">
        <v>635</v>
      </c>
      <c r="C25" s="331">
        <v>373</v>
      </c>
      <c r="D25" s="331">
        <v>1</v>
      </c>
      <c r="E25" s="331">
        <v>68.069999999999993</v>
      </c>
      <c r="F25" s="331">
        <v>0.18</v>
      </c>
      <c r="G25" s="331">
        <v>0.27</v>
      </c>
      <c r="H25" s="331">
        <v>547930</v>
      </c>
    </row>
    <row r="26" spans="1:8">
      <c r="A26">
        <v>18</v>
      </c>
      <c r="B26" s="331" t="s">
        <v>579</v>
      </c>
      <c r="C26" s="331">
        <v>581</v>
      </c>
      <c r="D26" s="331">
        <v>0</v>
      </c>
      <c r="E26" s="331">
        <v>67.150000000000006</v>
      </c>
      <c r="F26" s="331">
        <v>0</v>
      </c>
      <c r="G26" s="331">
        <v>0</v>
      </c>
      <c r="H26" s="331">
        <v>865276</v>
      </c>
    </row>
    <row r="27" spans="1:8" hidden="1">
      <c r="B27" s="331" t="s">
        <v>567</v>
      </c>
      <c r="C27" s="331">
        <v>13198</v>
      </c>
      <c r="D27" s="331">
        <v>15</v>
      </c>
      <c r="E27" s="331">
        <v>57.74</v>
      </c>
      <c r="F27" s="331">
        <v>7.0000000000000007E-2</v>
      </c>
      <c r="G27" s="331">
        <v>0.11</v>
      </c>
      <c r="H27" s="331">
        <v>22858243</v>
      </c>
    </row>
    <row r="28" spans="1:8">
      <c r="A28">
        <v>19</v>
      </c>
      <c r="B28" s="331" t="s">
        <v>650</v>
      </c>
      <c r="C28" s="331">
        <v>1019</v>
      </c>
      <c r="D28" s="331">
        <v>3</v>
      </c>
      <c r="E28" s="331">
        <v>66.040000000000006</v>
      </c>
      <c r="F28" s="331">
        <v>0.19</v>
      </c>
      <c r="G28" s="331">
        <v>0.28999999999999998</v>
      </c>
      <c r="H28" s="331">
        <v>1543051</v>
      </c>
    </row>
    <row r="29" spans="1:8" hidden="1">
      <c r="B29" s="331" t="s">
        <v>587</v>
      </c>
      <c r="C29" s="331">
        <v>4045</v>
      </c>
      <c r="D29" s="331">
        <v>2</v>
      </c>
      <c r="E29" s="331">
        <v>64.290000000000006</v>
      </c>
      <c r="F29" s="331">
        <v>0.03</v>
      </c>
      <c r="G29" s="331">
        <v>0.05</v>
      </c>
      <c r="H29" s="331">
        <v>6292163</v>
      </c>
    </row>
    <row r="30" spans="1:8">
      <c r="A30">
        <v>20</v>
      </c>
      <c r="B30" s="331" t="s">
        <v>588</v>
      </c>
      <c r="C30" s="331">
        <v>879</v>
      </c>
      <c r="D30" s="331">
        <v>0</v>
      </c>
      <c r="E30" s="331">
        <v>64.319999999999993</v>
      </c>
      <c r="F30" s="331">
        <v>0</v>
      </c>
      <c r="G30" s="331">
        <v>0</v>
      </c>
      <c r="H30" s="331">
        <v>1366598</v>
      </c>
    </row>
    <row r="31" spans="1:8">
      <c r="A31">
        <v>21</v>
      </c>
      <c r="B31" s="331" t="s">
        <v>624</v>
      </c>
      <c r="C31" s="331">
        <v>168</v>
      </c>
      <c r="D31" s="331">
        <v>0</v>
      </c>
      <c r="E31" s="331">
        <v>62.86</v>
      </c>
      <c r="F31" s="331">
        <v>0</v>
      </c>
      <c r="G31" s="331">
        <v>0</v>
      </c>
      <c r="H31" s="331">
        <v>267250</v>
      </c>
    </row>
    <row r="32" spans="1:8">
      <c r="A32">
        <v>22</v>
      </c>
      <c r="B32" s="331" t="s">
        <v>572</v>
      </c>
      <c r="C32" s="331">
        <v>488</v>
      </c>
      <c r="D32" s="331">
        <v>1</v>
      </c>
      <c r="E32" s="331">
        <v>59.42</v>
      </c>
      <c r="F32" s="331">
        <v>0.12</v>
      </c>
      <c r="G32" s="331">
        <v>0.2</v>
      </c>
      <c r="H32" s="331">
        <v>821261</v>
      </c>
    </row>
    <row r="33" spans="1:8">
      <c r="A33">
        <v>23</v>
      </c>
      <c r="B33" s="331" t="s">
        <v>580</v>
      </c>
      <c r="C33" s="331">
        <v>489</v>
      </c>
      <c r="D33" s="331">
        <v>1</v>
      </c>
      <c r="E33" s="331">
        <v>54.65</v>
      </c>
      <c r="F33" s="331">
        <v>0.11</v>
      </c>
      <c r="G33" s="331">
        <v>0.2</v>
      </c>
      <c r="H33" s="331">
        <v>894781</v>
      </c>
    </row>
    <row r="34" spans="1:8">
      <c r="A34">
        <v>24</v>
      </c>
      <c r="B34" s="331" t="s">
        <v>592</v>
      </c>
      <c r="C34" s="331">
        <v>124</v>
      </c>
      <c r="D34" s="331">
        <v>0</v>
      </c>
      <c r="E34" s="331">
        <v>54.52</v>
      </c>
      <c r="F34" s="331">
        <v>0</v>
      </c>
      <c r="G34" s="331">
        <v>0</v>
      </c>
      <c r="H34" s="331">
        <v>227430</v>
      </c>
    </row>
    <row r="35" spans="1:8">
      <c r="A35">
        <v>25</v>
      </c>
      <c r="B35" s="331" t="s">
        <v>571</v>
      </c>
      <c r="C35" s="331">
        <v>657</v>
      </c>
      <c r="D35" s="331">
        <v>2</v>
      </c>
      <c r="E35" s="331">
        <v>54.28</v>
      </c>
      <c r="F35" s="331">
        <v>0.17</v>
      </c>
      <c r="G35" s="331">
        <v>0.3</v>
      </c>
      <c r="H35" s="331">
        <v>1210365</v>
      </c>
    </row>
    <row r="36" spans="1:8">
      <c r="A36">
        <v>26</v>
      </c>
      <c r="B36" s="331" t="s">
        <v>563</v>
      </c>
      <c r="C36" s="331">
        <v>553</v>
      </c>
      <c r="D36" s="331">
        <v>0</v>
      </c>
      <c r="E36" s="331">
        <v>53.93</v>
      </c>
      <c r="F36" s="331">
        <v>0</v>
      </c>
      <c r="G36" s="331">
        <v>0</v>
      </c>
      <c r="H36" s="331">
        <v>1025348</v>
      </c>
    </row>
    <row r="37" spans="1:8">
      <c r="A37">
        <v>27</v>
      </c>
      <c r="B37" s="331" t="s">
        <v>586</v>
      </c>
      <c r="C37" s="331">
        <v>287</v>
      </c>
      <c r="D37" s="331">
        <v>0</v>
      </c>
      <c r="E37" s="331">
        <v>51.98</v>
      </c>
      <c r="F37" s="331">
        <v>0</v>
      </c>
      <c r="G37" s="331">
        <v>0</v>
      </c>
      <c r="H37" s="331">
        <v>552137</v>
      </c>
    </row>
    <row r="38" spans="1:8" hidden="1">
      <c r="B38" s="331" t="s">
        <v>561</v>
      </c>
      <c r="C38" s="331">
        <v>1593</v>
      </c>
      <c r="D38" s="331">
        <v>1</v>
      </c>
      <c r="E38" s="331">
        <v>55</v>
      </c>
      <c r="F38" s="331">
        <v>0.03</v>
      </c>
      <c r="G38" s="331">
        <v>0.06</v>
      </c>
      <c r="H38" s="331">
        <v>2896463</v>
      </c>
    </row>
    <row r="39" spans="1:8">
      <c r="A39">
        <v>28</v>
      </c>
      <c r="B39" s="331" t="s">
        <v>574</v>
      </c>
      <c r="C39" s="331">
        <v>376</v>
      </c>
      <c r="D39" s="331">
        <v>0</v>
      </c>
      <c r="E39" s="331">
        <v>51.33</v>
      </c>
      <c r="F39" s="331">
        <v>0</v>
      </c>
      <c r="G39" s="331">
        <v>0</v>
      </c>
      <c r="H39" s="331">
        <v>732495</v>
      </c>
    </row>
    <row r="40" spans="1:8">
      <c r="A40">
        <v>29</v>
      </c>
      <c r="B40" s="331" t="s">
        <v>628</v>
      </c>
      <c r="C40" s="331">
        <v>256</v>
      </c>
      <c r="D40" s="331">
        <v>0</v>
      </c>
      <c r="E40" s="331">
        <v>50.28</v>
      </c>
      <c r="F40" s="331">
        <v>0</v>
      </c>
      <c r="G40" s="331">
        <v>0</v>
      </c>
      <c r="H40" s="331">
        <v>509122</v>
      </c>
    </row>
    <row r="41" spans="1:8">
      <c r="A41">
        <v>30</v>
      </c>
      <c r="B41" s="331" t="s">
        <v>558</v>
      </c>
      <c r="C41" s="331">
        <v>269</v>
      </c>
      <c r="D41" s="331">
        <v>0</v>
      </c>
      <c r="E41" s="331">
        <v>46.4</v>
      </c>
      <c r="F41" s="331">
        <v>0</v>
      </c>
      <c r="G41" s="331">
        <v>0</v>
      </c>
      <c r="H41" s="331">
        <v>579759</v>
      </c>
    </row>
    <row r="42" spans="1:8">
      <c r="A42">
        <v>31</v>
      </c>
      <c r="B42" s="331" t="s">
        <v>556</v>
      </c>
      <c r="C42" s="331">
        <v>200</v>
      </c>
      <c r="D42" s="331">
        <v>1</v>
      </c>
      <c r="E42" s="331">
        <v>45.32</v>
      </c>
      <c r="F42" s="331">
        <v>0.23</v>
      </c>
      <c r="G42" s="331">
        <v>0.5</v>
      </c>
      <c r="H42" s="331">
        <v>441289</v>
      </c>
    </row>
    <row r="43" spans="1:8">
      <c r="A43">
        <v>32</v>
      </c>
      <c r="B43" s="331" t="s">
        <v>636</v>
      </c>
      <c r="C43" s="331">
        <v>370</v>
      </c>
      <c r="D43" s="331">
        <v>0</v>
      </c>
      <c r="E43" s="331">
        <v>45.31</v>
      </c>
      <c r="F43" s="331">
        <v>0</v>
      </c>
      <c r="G43" s="331">
        <v>0</v>
      </c>
      <c r="H43" s="331">
        <v>816642</v>
      </c>
    </row>
    <row r="44" spans="1:8">
      <c r="A44">
        <v>33</v>
      </c>
      <c r="B44" s="331" t="s">
        <v>566</v>
      </c>
      <c r="C44" s="331">
        <v>236</v>
      </c>
      <c r="D44" s="331">
        <v>0</v>
      </c>
      <c r="E44" s="331">
        <v>45.04</v>
      </c>
      <c r="F44" s="331">
        <v>0</v>
      </c>
      <c r="G44" s="331">
        <v>0</v>
      </c>
      <c r="H44" s="331">
        <v>523925</v>
      </c>
    </row>
    <row r="45" spans="1:8">
      <c r="A45">
        <v>34</v>
      </c>
      <c r="B45" s="331" t="s">
        <v>568</v>
      </c>
      <c r="C45" s="331">
        <v>2437</v>
      </c>
      <c r="D45" s="331">
        <v>1</v>
      </c>
      <c r="E45" s="331">
        <v>44.44</v>
      </c>
      <c r="F45" s="331">
        <v>0.02</v>
      </c>
      <c r="G45" s="331">
        <v>0.04</v>
      </c>
      <c r="H45" s="331">
        <v>5483259</v>
      </c>
    </row>
    <row r="46" spans="1:8">
      <c r="A46">
        <v>35</v>
      </c>
      <c r="B46" s="331" t="s">
        <v>570</v>
      </c>
      <c r="C46" s="331">
        <v>568</v>
      </c>
      <c r="D46" s="331">
        <v>4</v>
      </c>
      <c r="E46" s="331">
        <v>43.63</v>
      </c>
      <c r="F46" s="331">
        <v>0.31</v>
      </c>
      <c r="G46" s="331">
        <v>0.7</v>
      </c>
      <c r="H46" s="331">
        <v>1302004</v>
      </c>
    </row>
    <row r="47" spans="1:8" hidden="1">
      <c r="B47" s="331" t="s">
        <v>569</v>
      </c>
      <c r="C47" s="331">
        <v>2647</v>
      </c>
      <c r="D47" s="331">
        <v>7</v>
      </c>
      <c r="E47" s="331">
        <v>48.67</v>
      </c>
      <c r="F47" s="331">
        <v>0.13</v>
      </c>
      <c r="G47" s="331">
        <v>0.26</v>
      </c>
      <c r="H47" s="331">
        <v>5438863</v>
      </c>
    </row>
    <row r="48" spans="1:8">
      <c r="A48">
        <v>36</v>
      </c>
      <c r="B48" s="332" t="s">
        <v>603</v>
      </c>
      <c r="C48" s="331">
        <v>183</v>
      </c>
      <c r="D48" s="331">
        <v>0</v>
      </c>
      <c r="E48" s="331">
        <v>43.46</v>
      </c>
      <c r="F48" s="331">
        <v>0</v>
      </c>
      <c r="G48" s="331">
        <v>0</v>
      </c>
      <c r="H48" s="331">
        <v>421086</v>
      </c>
    </row>
    <row r="49" spans="1:8">
      <c r="A49">
        <v>37</v>
      </c>
      <c r="B49" s="331" t="s">
        <v>623</v>
      </c>
      <c r="C49" s="331">
        <v>207</v>
      </c>
      <c r="D49" s="331">
        <v>0</v>
      </c>
      <c r="E49" s="331">
        <v>43.03</v>
      </c>
      <c r="F49" s="331">
        <v>0</v>
      </c>
      <c r="G49" s="331">
        <v>0</v>
      </c>
      <c r="H49" s="331">
        <v>481089</v>
      </c>
    </row>
    <row r="50" spans="1:8">
      <c r="A50">
        <v>38</v>
      </c>
      <c r="B50" s="331" t="s">
        <v>565</v>
      </c>
      <c r="C50" s="331">
        <v>302</v>
      </c>
      <c r="D50" s="331">
        <v>1</v>
      </c>
      <c r="E50" s="331">
        <v>42.72</v>
      </c>
      <c r="F50" s="331">
        <v>0.14000000000000001</v>
      </c>
      <c r="G50" s="331">
        <v>0.33</v>
      </c>
      <c r="H50" s="331">
        <v>706861</v>
      </c>
    </row>
    <row r="51" spans="1:8">
      <c r="A51">
        <v>39</v>
      </c>
      <c r="B51" s="332" t="s">
        <v>617</v>
      </c>
      <c r="C51" s="331">
        <v>746</v>
      </c>
      <c r="D51" s="331">
        <v>1</v>
      </c>
      <c r="E51" s="331">
        <v>39.9</v>
      </c>
      <c r="F51" s="331">
        <v>0.05</v>
      </c>
      <c r="G51" s="331">
        <v>0.13</v>
      </c>
      <c r="H51" s="331">
        <v>1869708</v>
      </c>
    </row>
    <row r="52" spans="1:8">
      <c r="A52">
        <v>40</v>
      </c>
      <c r="B52" s="331" t="s">
        <v>591</v>
      </c>
      <c r="C52" s="331">
        <v>195</v>
      </c>
      <c r="D52" s="331">
        <v>0</v>
      </c>
      <c r="E52" s="331">
        <v>36.36</v>
      </c>
      <c r="F52" s="331">
        <v>0</v>
      </c>
      <c r="G52" s="331">
        <v>0</v>
      </c>
      <c r="H52" s="331">
        <v>536290</v>
      </c>
    </row>
    <row r="53" spans="1:8">
      <c r="A53">
        <v>41</v>
      </c>
      <c r="B53" s="331" t="s">
        <v>553</v>
      </c>
      <c r="C53" s="331">
        <v>464</v>
      </c>
      <c r="D53" s="331">
        <v>0</v>
      </c>
      <c r="E53" s="331">
        <v>35.71</v>
      </c>
      <c r="F53" s="331">
        <v>0</v>
      </c>
      <c r="G53" s="331">
        <v>0</v>
      </c>
      <c r="H53" s="331">
        <v>1299306</v>
      </c>
    </row>
    <row r="54" spans="1:8">
      <c r="A54">
        <v>42</v>
      </c>
      <c r="B54" s="331" t="s">
        <v>559</v>
      </c>
      <c r="C54" s="331">
        <v>296</v>
      </c>
      <c r="D54" s="331">
        <v>0</v>
      </c>
      <c r="E54" s="331">
        <v>35.11</v>
      </c>
      <c r="F54" s="331">
        <v>0</v>
      </c>
      <c r="G54" s="331">
        <v>0</v>
      </c>
      <c r="H54" s="331">
        <v>843111</v>
      </c>
    </row>
    <row r="55" spans="1:8">
      <c r="A55">
        <v>43</v>
      </c>
      <c r="B55" s="331" t="s">
        <v>576</v>
      </c>
      <c r="C55" s="331">
        <v>220</v>
      </c>
      <c r="D55" s="331">
        <v>0</v>
      </c>
      <c r="E55" s="331">
        <v>34.44</v>
      </c>
      <c r="F55" s="331">
        <v>0</v>
      </c>
      <c r="G55" s="331">
        <v>0</v>
      </c>
      <c r="H55" s="331">
        <v>638704</v>
      </c>
    </row>
    <row r="56" spans="1:8" hidden="1">
      <c r="B56" s="331" t="s">
        <v>596</v>
      </c>
      <c r="C56" s="331">
        <v>4452</v>
      </c>
      <c r="D56" s="331">
        <v>8</v>
      </c>
      <c r="E56" s="331">
        <v>20.47</v>
      </c>
      <c r="F56" s="331">
        <v>0.04</v>
      </c>
      <c r="G56" s="331">
        <v>0.18</v>
      </c>
      <c r="H56" s="331">
        <v>21749208</v>
      </c>
    </row>
    <row r="57" spans="1:8" hidden="1">
      <c r="B57" s="331" t="s">
        <v>555</v>
      </c>
      <c r="C57" s="331">
        <v>1052</v>
      </c>
      <c r="D57" s="331">
        <v>1</v>
      </c>
      <c r="E57" s="331">
        <v>29.87</v>
      </c>
      <c r="F57" s="331">
        <v>0.03</v>
      </c>
      <c r="G57" s="331">
        <v>0.1</v>
      </c>
      <c r="H57" s="331">
        <v>3522489</v>
      </c>
    </row>
    <row r="58" spans="1:8">
      <c r="A58">
        <v>44</v>
      </c>
      <c r="B58" s="332" t="s">
        <v>611</v>
      </c>
      <c r="C58" s="331">
        <v>873</v>
      </c>
      <c r="D58" s="331">
        <v>1</v>
      </c>
      <c r="E58" s="331">
        <v>33.22</v>
      </c>
      <c r="F58" s="331">
        <v>0.04</v>
      </c>
      <c r="G58" s="331">
        <v>0.11</v>
      </c>
      <c r="H58" s="331">
        <v>2627927</v>
      </c>
    </row>
    <row r="59" spans="1:8">
      <c r="A59">
        <v>45</v>
      </c>
      <c r="B59" s="332" t="s">
        <v>606</v>
      </c>
      <c r="C59" s="331">
        <v>207</v>
      </c>
      <c r="D59" s="331">
        <v>0</v>
      </c>
      <c r="E59" s="331">
        <v>32.53</v>
      </c>
      <c r="F59" s="331">
        <v>0</v>
      </c>
      <c r="G59" s="331">
        <v>0</v>
      </c>
      <c r="H59" s="331">
        <v>636242</v>
      </c>
    </row>
    <row r="60" spans="1:8">
      <c r="A60">
        <v>46</v>
      </c>
      <c r="B60" s="331" t="s">
        <v>577</v>
      </c>
      <c r="C60" s="331">
        <v>84</v>
      </c>
      <c r="D60" s="331">
        <v>0</v>
      </c>
      <c r="E60" s="331">
        <v>32.28</v>
      </c>
      <c r="F60" s="331">
        <v>0</v>
      </c>
      <c r="G60" s="331">
        <v>0</v>
      </c>
      <c r="H60" s="331">
        <v>260261</v>
      </c>
    </row>
    <row r="61" spans="1:8">
      <c r="A61">
        <v>47</v>
      </c>
      <c r="B61" s="331" t="s">
        <v>632</v>
      </c>
      <c r="C61" s="331">
        <v>205</v>
      </c>
      <c r="D61" s="331">
        <v>0</v>
      </c>
      <c r="E61" s="331">
        <v>32.15</v>
      </c>
      <c r="F61" s="331">
        <v>0</v>
      </c>
      <c r="G61" s="331">
        <v>0</v>
      </c>
      <c r="H61" s="331">
        <v>637612</v>
      </c>
    </row>
    <row r="62" spans="1:8" hidden="1">
      <c r="B62" s="331" t="s">
        <v>615</v>
      </c>
      <c r="C62" s="331">
        <v>1127</v>
      </c>
      <c r="D62" s="331">
        <v>2</v>
      </c>
      <c r="E62" s="331">
        <v>24.61</v>
      </c>
      <c r="F62" s="331">
        <v>0.04</v>
      </c>
      <c r="G62" s="331">
        <v>0.18</v>
      </c>
      <c r="H62" s="331">
        <v>4578831</v>
      </c>
    </row>
    <row r="63" spans="1:8">
      <c r="A63">
        <v>48</v>
      </c>
      <c r="B63" s="331" t="s">
        <v>551</v>
      </c>
      <c r="C63" s="331">
        <v>152</v>
      </c>
      <c r="D63" s="331">
        <v>0</v>
      </c>
      <c r="E63" s="331">
        <v>32.090000000000003</v>
      </c>
      <c r="F63" s="331">
        <v>0</v>
      </c>
      <c r="G63" s="331">
        <v>0</v>
      </c>
      <c r="H63" s="331">
        <v>473630</v>
      </c>
    </row>
    <row r="64" spans="1:8">
      <c r="A64">
        <v>49</v>
      </c>
      <c r="B64" s="331" t="s">
        <v>593</v>
      </c>
      <c r="C64" s="331">
        <v>204</v>
      </c>
      <c r="D64" s="331">
        <v>1</v>
      </c>
      <c r="E64" s="331">
        <v>28</v>
      </c>
      <c r="F64" s="331">
        <v>0.14000000000000001</v>
      </c>
      <c r="G64" s="331">
        <v>0.49</v>
      </c>
      <c r="H64" s="331">
        <v>728615</v>
      </c>
    </row>
    <row r="65" spans="1:8">
      <c r="A65">
        <v>50</v>
      </c>
      <c r="B65" s="331" t="s">
        <v>548</v>
      </c>
      <c r="C65" s="331">
        <v>110</v>
      </c>
      <c r="D65" s="331">
        <v>0</v>
      </c>
      <c r="E65" s="331">
        <v>27.57</v>
      </c>
      <c r="F65" s="331">
        <v>0</v>
      </c>
      <c r="G65" s="331">
        <v>0</v>
      </c>
      <c r="H65" s="331">
        <v>398998</v>
      </c>
    </row>
    <row r="66" spans="1:8">
      <c r="A66">
        <v>51</v>
      </c>
      <c r="B66" s="331" t="s">
        <v>627</v>
      </c>
      <c r="C66" s="331">
        <v>49</v>
      </c>
      <c r="D66" s="331">
        <v>0</v>
      </c>
      <c r="E66" s="331">
        <v>25.28</v>
      </c>
      <c r="F66" s="331">
        <v>0</v>
      </c>
      <c r="G66" s="331">
        <v>0</v>
      </c>
      <c r="H66" s="331">
        <v>193799</v>
      </c>
    </row>
    <row r="67" spans="1:8">
      <c r="A67">
        <v>52</v>
      </c>
      <c r="B67" s="331" t="s">
        <v>631</v>
      </c>
      <c r="C67" s="331">
        <v>80</v>
      </c>
      <c r="D67" s="331">
        <v>0</v>
      </c>
      <c r="E67" s="331">
        <v>24.59</v>
      </c>
      <c r="F67" s="331">
        <v>0</v>
      </c>
      <c r="G67" s="331">
        <v>0</v>
      </c>
      <c r="H67" s="331">
        <v>325387</v>
      </c>
    </row>
    <row r="68" spans="1:8">
      <c r="A68">
        <v>53</v>
      </c>
      <c r="B68" s="331" t="s">
        <v>557</v>
      </c>
      <c r="C68" s="331">
        <v>164</v>
      </c>
      <c r="D68" s="331">
        <v>0</v>
      </c>
      <c r="E68" s="331">
        <v>23.84</v>
      </c>
      <c r="F68" s="331">
        <v>0</v>
      </c>
      <c r="G68" s="331">
        <v>0</v>
      </c>
      <c r="H68" s="331">
        <v>687927</v>
      </c>
    </row>
    <row r="69" spans="1:8">
      <c r="A69">
        <v>54</v>
      </c>
      <c r="B69" s="331" t="s">
        <v>550</v>
      </c>
      <c r="C69" s="331">
        <v>100</v>
      </c>
      <c r="D69" s="331">
        <v>1</v>
      </c>
      <c r="E69" s="331">
        <v>23.34</v>
      </c>
      <c r="F69" s="331">
        <v>0.23</v>
      </c>
      <c r="G69" s="331">
        <v>1</v>
      </c>
      <c r="H69" s="331">
        <v>428499</v>
      </c>
    </row>
    <row r="70" spans="1:8" hidden="1">
      <c r="B70" s="331" t="s">
        <v>610</v>
      </c>
      <c r="C70" s="331">
        <v>1641</v>
      </c>
      <c r="D70" s="331">
        <v>5</v>
      </c>
      <c r="E70" s="331">
        <v>24.53</v>
      </c>
      <c r="F70" s="331">
        <v>7.0000000000000007E-2</v>
      </c>
      <c r="G70" s="331">
        <v>0.3</v>
      </c>
      <c r="H70" s="331">
        <v>6689028</v>
      </c>
    </row>
    <row r="71" spans="1:8">
      <c r="A71">
        <v>55</v>
      </c>
      <c r="B71" s="332" t="s">
        <v>599</v>
      </c>
      <c r="C71" s="331">
        <v>214</v>
      </c>
      <c r="D71" s="331">
        <v>0</v>
      </c>
      <c r="E71" s="331">
        <v>22.74</v>
      </c>
      <c r="F71" s="331">
        <v>0</v>
      </c>
      <c r="G71" s="331">
        <v>0</v>
      </c>
      <c r="H71" s="331">
        <v>941261</v>
      </c>
    </row>
    <row r="72" spans="1:8">
      <c r="A72">
        <v>56</v>
      </c>
      <c r="B72" s="331" t="s">
        <v>595</v>
      </c>
      <c r="C72" s="331">
        <v>125</v>
      </c>
      <c r="D72" s="331">
        <v>0</v>
      </c>
      <c r="E72" s="331">
        <v>22.21</v>
      </c>
      <c r="F72" s="331">
        <v>0</v>
      </c>
      <c r="G72" s="331">
        <v>0</v>
      </c>
      <c r="H72" s="331">
        <v>562860</v>
      </c>
    </row>
    <row r="73" spans="1:8">
      <c r="A73">
        <v>57</v>
      </c>
      <c r="B73" s="332" t="s">
        <v>612</v>
      </c>
      <c r="C73" s="331">
        <v>332</v>
      </c>
      <c r="D73" s="331">
        <v>2</v>
      </c>
      <c r="E73" s="331">
        <v>21.08</v>
      </c>
      <c r="F73" s="331">
        <v>0.13</v>
      </c>
      <c r="G73" s="331">
        <v>0.6</v>
      </c>
      <c r="H73" s="331">
        <v>1575073</v>
      </c>
    </row>
    <row r="74" spans="1:8">
      <c r="A74">
        <v>58</v>
      </c>
      <c r="B74" s="332" t="s">
        <v>614</v>
      </c>
      <c r="C74" s="331">
        <v>222</v>
      </c>
      <c r="D74" s="331">
        <v>2</v>
      </c>
      <c r="E74" s="331">
        <v>19.899999999999999</v>
      </c>
      <c r="F74" s="331">
        <v>0.18</v>
      </c>
      <c r="G74" s="331">
        <v>0.9</v>
      </c>
      <c r="H74" s="331">
        <v>1115652</v>
      </c>
    </row>
    <row r="75" spans="1:8" hidden="1">
      <c r="B75" s="331" t="s">
        <v>546</v>
      </c>
      <c r="C75" s="331">
        <v>1373</v>
      </c>
      <c r="D75" s="331">
        <v>1</v>
      </c>
      <c r="E75" s="331">
        <v>23.44</v>
      </c>
      <c r="F75" s="331">
        <v>0.02</v>
      </c>
      <c r="G75" s="331">
        <v>7.0000000000000007E-2</v>
      </c>
      <c r="H75" s="331">
        <v>5857413</v>
      </c>
    </row>
    <row r="76" spans="1:8">
      <c r="A76">
        <v>59</v>
      </c>
      <c r="B76" s="331" t="s">
        <v>594</v>
      </c>
      <c r="C76" s="331">
        <v>99</v>
      </c>
      <c r="D76" s="331">
        <v>0</v>
      </c>
      <c r="E76" s="331">
        <v>19.850000000000001</v>
      </c>
      <c r="F76" s="331">
        <v>0</v>
      </c>
      <c r="G76" s="331">
        <v>0</v>
      </c>
      <c r="H76" s="331">
        <v>498671</v>
      </c>
    </row>
    <row r="77" spans="1:8">
      <c r="A77">
        <v>60</v>
      </c>
      <c r="B77" s="331" t="s">
        <v>549</v>
      </c>
      <c r="C77" s="331">
        <v>140</v>
      </c>
      <c r="D77" s="331">
        <v>0</v>
      </c>
      <c r="E77" s="331">
        <v>19.579999999999998</v>
      </c>
      <c r="F77" s="331">
        <v>0</v>
      </c>
      <c r="G77" s="331">
        <v>0</v>
      </c>
      <c r="H77" s="331">
        <v>715133</v>
      </c>
    </row>
    <row r="78" spans="1:8">
      <c r="A78">
        <v>61</v>
      </c>
      <c r="B78" s="332" t="s">
        <v>598</v>
      </c>
      <c r="C78" s="331">
        <v>335</v>
      </c>
      <c r="D78" s="331">
        <v>1</v>
      </c>
      <c r="E78" s="331">
        <v>18.8</v>
      </c>
      <c r="F78" s="331">
        <v>0.06</v>
      </c>
      <c r="G78" s="331">
        <v>0.3</v>
      </c>
      <c r="H78" s="331">
        <v>1782008</v>
      </c>
    </row>
    <row r="79" spans="1:8">
      <c r="A79">
        <v>62</v>
      </c>
      <c r="B79" s="332" t="s">
        <v>600</v>
      </c>
      <c r="C79" s="331">
        <v>242</v>
      </c>
      <c r="D79" s="331">
        <v>0</v>
      </c>
      <c r="E79" s="331">
        <v>18.79</v>
      </c>
      <c r="F79" s="331">
        <v>0</v>
      </c>
      <c r="G79" s="331">
        <v>0</v>
      </c>
      <c r="H79" s="331">
        <v>1287984</v>
      </c>
    </row>
    <row r="80" spans="1:8">
      <c r="A80">
        <v>63</v>
      </c>
      <c r="B80" s="331" t="s">
        <v>575</v>
      </c>
      <c r="C80" s="331">
        <v>37</v>
      </c>
      <c r="D80" s="331">
        <v>0</v>
      </c>
      <c r="E80" s="331">
        <v>18.309999999999999</v>
      </c>
      <c r="F80" s="331">
        <v>0</v>
      </c>
      <c r="G80" s="331">
        <v>0</v>
      </c>
      <c r="H80" s="331">
        <v>202117</v>
      </c>
    </row>
    <row r="81" spans="1:8" hidden="1">
      <c r="B81" s="331" t="s">
        <v>621</v>
      </c>
      <c r="C81" s="331">
        <v>8131</v>
      </c>
      <c r="D81" s="331">
        <v>6</v>
      </c>
      <c r="E81" s="331">
        <v>85.54</v>
      </c>
      <c r="F81" s="331">
        <v>0.06</v>
      </c>
      <c r="G81" s="331">
        <v>7.0000000000000007E-2</v>
      </c>
      <c r="H81" s="331">
        <v>9504992</v>
      </c>
    </row>
    <row r="82" spans="1:8" hidden="1">
      <c r="B82" s="331" t="s">
        <v>597</v>
      </c>
      <c r="C82" s="331">
        <v>951</v>
      </c>
      <c r="D82" s="331">
        <v>1</v>
      </c>
      <c r="E82" s="331">
        <v>19.09</v>
      </c>
      <c r="F82" s="331">
        <v>0.02</v>
      </c>
      <c r="G82" s="331">
        <v>0.11</v>
      </c>
      <c r="H82" s="331">
        <v>4981337</v>
      </c>
    </row>
    <row r="83" spans="1:8">
      <c r="A83">
        <v>64</v>
      </c>
      <c r="B83" s="331" t="s">
        <v>601</v>
      </c>
      <c r="C83" s="331">
        <v>160</v>
      </c>
      <c r="D83" s="331">
        <v>0</v>
      </c>
      <c r="E83" s="331">
        <v>16.489999999999998</v>
      </c>
      <c r="F83" s="331">
        <v>0</v>
      </c>
      <c r="G83" s="331">
        <v>0</v>
      </c>
      <c r="H83" s="331">
        <v>970084</v>
      </c>
    </row>
    <row r="84" spans="1:8">
      <c r="A84">
        <v>65</v>
      </c>
      <c r="B84" s="331" t="s">
        <v>620</v>
      </c>
      <c r="C84" s="331">
        <v>56</v>
      </c>
      <c r="D84" s="331">
        <v>0</v>
      </c>
      <c r="E84" s="331">
        <v>15.93</v>
      </c>
      <c r="F84" s="331">
        <v>0</v>
      </c>
      <c r="G84" s="331">
        <v>0</v>
      </c>
      <c r="H84" s="331">
        <v>351592</v>
      </c>
    </row>
    <row r="85" spans="1:8">
      <c r="A85">
        <v>66</v>
      </c>
      <c r="B85" s="331" t="s">
        <v>618</v>
      </c>
      <c r="C85" s="331">
        <v>83</v>
      </c>
      <c r="D85" s="331">
        <v>0</v>
      </c>
      <c r="E85" s="331">
        <v>15.65</v>
      </c>
      <c r="F85" s="331">
        <v>0</v>
      </c>
      <c r="G85" s="331">
        <v>0</v>
      </c>
      <c r="H85" s="331">
        <v>530239</v>
      </c>
    </row>
    <row r="86" spans="1:8">
      <c r="A86">
        <v>67</v>
      </c>
      <c r="B86" s="331" t="s">
        <v>613</v>
      </c>
      <c r="C86" s="331">
        <v>214</v>
      </c>
      <c r="D86" s="331">
        <v>0</v>
      </c>
      <c r="E86" s="331">
        <v>15.62</v>
      </c>
      <c r="F86" s="331">
        <v>0</v>
      </c>
      <c r="G86" s="331">
        <v>0</v>
      </c>
      <c r="H86" s="331">
        <v>1370376</v>
      </c>
    </row>
    <row r="87" spans="1:8">
      <c r="A87">
        <v>68</v>
      </c>
      <c r="B87" s="331" t="s">
        <v>616</v>
      </c>
      <c r="C87" s="331">
        <v>195</v>
      </c>
      <c r="D87" s="331">
        <v>1</v>
      </c>
      <c r="E87" s="331">
        <v>13.42</v>
      </c>
      <c r="F87" s="331">
        <v>7.0000000000000007E-2</v>
      </c>
      <c r="G87" s="331">
        <v>0.51</v>
      </c>
      <c r="H87" s="331">
        <v>1452532</v>
      </c>
    </row>
    <row r="88" spans="1:8">
      <c r="A88">
        <v>69</v>
      </c>
      <c r="B88" s="331" t="s">
        <v>560</v>
      </c>
      <c r="C88" s="331">
        <v>123</v>
      </c>
      <c r="D88" s="331">
        <v>0</v>
      </c>
      <c r="E88" s="331">
        <v>12.68</v>
      </c>
      <c r="F88" s="331">
        <v>0</v>
      </c>
      <c r="G88" s="331">
        <v>0</v>
      </c>
      <c r="H88" s="331">
        <v>970403</v>
      </c>
    </row>
    <row r="89" spans="1:8">
      <c r="A89">
        <v>70</v>
      </c>
      <c r="B89" s="331" t="s">
        <v>619</v>
      </c>
      <c r="C89" s="331">
        <v>47</v>
      </c>
      <c r="D89" s="331">
        <v>0</v>
      </c>
      <c r="E89" s="331">
        <v>12.54</v>
      </c>
      <c r="F89" s="331">
        <v>0</v>
      </c>
      <c r="G89" s="331">
        <v>0</v>
      </c>
      <c r="H89" s="331">
        <v>374760</v>
      </c>
    </row>
    <row r="90" spans="1:8" hidden="1">
      <c r="B90" s="331" t="s">
        <v>602</v>
      </c>
      <c r="C90" s="331">
        <v>733</v>
      </c>
      <c r="D90" s="331">
        <v>0</v>
      </c>
      <c r="E90" s="331">
        <v>13.33</v>
      </c>
      <c r="F90" s="331">
        <v>0</v>
      </c>
      <c r="G90" s="331">
        <v>0</v>
      </c>
      <c r="H90" s="331">
        <v>5500012</v>
      </c>
    </row>
    <row r="91" spans="1:8">
      <c r="A91">
        <v>71</v>
      </c>
      <c r="B91" s="331" t="s">
        <v>604</v>
      </c>
      <c r="C91" s="331">
        <v>61</v>
      </c>
      <c r="D91" s="331">
        <v>0</v>
      </c>
      <c r="E91" s="331">
        <v>12.02</v>
      </c>
      <c r="F91" s="331">
        <v>0</v>
      </c>
      <c r="G91" s="331">
        <v>0</v>
      </c>
      <c r="H91" s="331">
        <v>507599</v>
      </c>
    </row>
    <row r="92" spans="1:8">
      <c r="A92">
        <v>72</v>
      </c>
      <c r="B92" s="331" t="s">
        <v>609</v>
      </c>
      <c r="C92" s="331">
        <v>69</v>
      </c>
      <c r="D92" s="331">
        <v>0</v>
      </c>
      <c r="E92" s="331">
        <v>9.64</v>
      </c>
      <c r="F92" s="331">
        <v>0</v>
      </c>
      <c r="G92" s="331">
        <v>0</v>
      </c>
      <c r="H92" s="331">
        <v>715466</v>
      </c>
    </row>
    <row r="93" spans="1:8">
      <c r="A93">
        <v>73</v>
      </c>
      <c r="B93" s="331" t="s">
        <v>552</v>
      </c>
      <c r="C93" s="331">
        <v>44</v>
      </c>
      <c r="D93" s="331">
        <v>0</v>
      </c>
      <c r="E93" s="331">
        <v>9.57</v>
      </c>
      <c r="F93" s="331">
        <v>0</v>
      </c>
      <c r="G93" s="331">
        <v>0</v>
      </c>
      <c r="H93" s="331">
        <v>459858</v>
      </c>
    </row>
    <row r="94" spans="1:8">
      <c r="A94">
        <v>74</v>
      </c>
      <c r="B94" s="331" t="s">
        <v>547</v>
      </c>
      <c r="C94" s="331">
        <v>164</v>
      </c>
      <c r="D94" s="331">
        <v>0</v>
      </c>
      <c r="E94" s="331">
        <v>9.14</v>
      </c>
      <c r="F94" s="331">
        <v>0</v>
      </c>
      <c r="G94" s="331">
        <v>0</v>
      </c>
      <c r="H94" s="331">
        <v>1794774</v>
      </c>
    </row>
    <row r="95" spans="1:8">
      <c r="A95">
        <v>75</v>
      </c>
      <c r="B95" s="331" t="s">
        <v>605</v>
      </c>
      <c r="C95" s="331">
        <v>119</v>
      </c>
      <c r="D95" s="331">
        <v>0</v>
      </c>
      <c r="E95" s="331">
        <v>7.62</v>
      </c>
      <c r="F95" s="331">
        <v>0</v>
      </c>
      <c r="G95" s="331">
        <v>0</v>
      </c>
      <c r="H95" s="331">
        <v>1560788</v>
      </c>
    </row>
    <row r="96" spans="1:8">
      <c r="A96">
        <v>76</v>
      </c>
      <c r="B96" s="331" t="s">
        <v>608</v>
      </c>
      <c r="C96" s="331">
        <v>66</v>
      </c>
      <c r="D96" s="331">
        <v>0</v>
      </c>
      <c r="E96" s="331">
        <v>5.77</v>
      </c>
      <c r="F96" s="331">
        <v>0</v>
      </c>
      <c r="G96" s="331">
        <v>0</v>
      </c>
      <c r="H96" s="331">
        <v>1143922</v>
      </c>
    </row>
    <row r="97" spans="1:8">
      <c r="A97">
        <v>77</v>
      </c>
      <c r="B97" s="331" t="s">
        <v>607</v>
      </c>
      <c r="C97" s="331">
        <v>28</v>
      </c>
      <c r="D97" s="331">
        <v>0</v>
      </c>
      <c r="E97" s="331">
        <v>5.44</v>
      </c>
      <c r="F97" s="331">
        <v>0</v>
      </c>
      <c r="G97" s="331">
        <v>0</v>
      </c>
      <c r="H97" s="331">
        <v>514909</v>
      </c>
    </row>
  </sheetData>
  <autoFilter ref="B3:I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19 (อำเภอ)</vt:lpstr>
      <vt:lpstr>รายตำบล wk 19_2567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2024-05-19T05:23:15Z</dcterms:modified>
</cp:coreProperties>
</file>