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8" activeTab="5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17 (อำเภอ)" sheetId="33" r:id="rId4"/>
    <sheet name="รายตำบล wk 17_2567" sheetId="79" r:id="rId5"/>
    <sheet name="รายงานหมู่บ้าน รง 506" sheetId="156" r:id="rId6"/>
    <sheet name="มัธยฐานรายอำเภอ66" sheetId="76" r:id="rId7"/>
    <sheet name="กราฟ OnePage" sheetId="150" r:id="rId8"/>
    <sheet name="Sheet2" sheetId="165" r:id="rId9"/>
  </sheets>
  <definedNames>
    <definedName name="_xlnm._FilterDatabase" localSheetId="8" hidden="1">Sheet2!$B$3:$H$97</definedName>
    <definedName name="_xlnm._FilterDatabase" localSheetId="1" hidden="1">รายเดือน67!$A$4:$O$4</definedName>
    <definedName name="_xlnm._FilterDatabase" localSheetId="4" hidden="1">'รายตำบล wk 17_2567'!$A$2:$Q$197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D117" i="150"/>
  <c r="E116" s="1"/>
  <c r="E28"/>
  <c r="O10" i="10"/>
  <c r="O15" s="1"/>
  <c r="O46" i="76"/>
  <c r="O47"/>
  <c r="O48"/>
  <c r="O49"/>
  <c r="O45"/>
  <c r="E111" i="150" l="1"/>
  <c r="E115"/>
  <c r="E110"/>
  <c r="E114"/>
  <c r="E109"/>
  <c r="E113"/>
  <c r="E108"/>
  <c r="E112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N27" s="1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10" i="76" l="1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<sst xmlns="http://schemas.openxmlformats.org/spreadsheetml/2006/main" count="2885" uniqueCount="677">
  <si>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</si>
  <si>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</si>
  <si>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</si>
  <si>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</si>
  <si>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</si>
  <si>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</si>
  <si>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</si>
  <si>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</si>
  <si>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</si>
  <si>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</si>
  <si>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</si>
  <si>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</si>
  <si>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</si>
  <si>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</si>
  <si>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</si>
  <si>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</si>
  <si>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</si>
  <si>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</si>
  <si>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</si>
  <si>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</si>
  <si>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</si>
  <si>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</si>
  <si>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</si>
  <si>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</si>
  <si>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</si>
  <si>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</si>
  <si>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</si>
  <si>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</si>
  <si>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</si>
  <si>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</si>
  <si>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</si>
  <si>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</si>
  <si>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</si>
  <si>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</si>
  <si>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</si>
  <si>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</si>
  <si>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</si>
  <si>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</si>
  <si>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</si>
  <si>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</si>
  <si>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</si>
  <si>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</si>
  <si>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</si>
  <si>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</si>
  <si>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</si>
  <si>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</si>
  <si>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</si>
  <si>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</si>
  <si>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</si>
  <si>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</si>
  <si>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</si>
  <si>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</si>
  <si>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</si>
  <si>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</si>
  <si>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</si>
  <si>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</si>
  <si>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</si>
  <si>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</si>
  <si>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</si>
  <si>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</si>
  <si>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</si>
  <si>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</si>
  <si>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</si>
  <si>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</si>
  <si>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</si>
  <si>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</si>
  <si>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</si>
  <si>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</si>
  <si>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</si>
  <si>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</si>
  <si>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</si>
  <si>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</si>
  <si>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</si>
  <si>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</si>
  <si>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</si>
  <si>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</si>
  <si>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</si>
  <si>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</si>
  <si>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</si>
  <si>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</si>
  <si>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</si>
  <si>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</si>
  <si>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</si>
  <si>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</si>
  <si>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</si>
  <si>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</si>
  <si>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</si>
  <si>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</si>
  <si>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</si>
  <si>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</si>
  <si>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</si>
  <si>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</si>
  <si>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</si>
  <si>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</si>
  <si>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</si>
  <si>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</si>
  <si>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</si>
  <si>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</si>
  <si>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</si>
  <si>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</si>
  <si>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</si>
  <si>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</si>
  <si>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</si>
  <si>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</si>
  <si>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</si>
  <si>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</si>
  <si>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</si>
  <si>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</si>
  <si>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</si>
  <si>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</si>
  <si>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</si>
  <si>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</si>
  <si>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</si>
  <si>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</si>
  <si>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</si>
  <si>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</si>
  <si>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</si>
  <si>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</si>
  <si>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</si>
  <si>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</si>
  <si>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</si>
  <si>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</si>
  <si>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</si>
  <si>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</si>
  <si>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</si>
  <si>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</si>
  <si>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</si>
  <si>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</si>
  <si>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</si>
  <si>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</si>
  <si>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</si>
  <si>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</si>
  <si>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</si>
  <si>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</si>
  <si>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</si>
  <si>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</si>
  <si>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</si>
  <si>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</si>
  <si>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</si>
  <si>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</si>
  <si>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</si>
  <si>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</si>
  <si>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</si>
  <si>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</si>
  <si>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</si>
  <si>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</si>
  <si>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</si>
  <si>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</si>
  <si>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</si>
  <si>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</si>
  <si>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</si>
  <si>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</si>
  <si>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</si>
  <si>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</si>
  <si>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</si>
  <si>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</si>
  <si>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</si>
  <si>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</si>
  <si>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</si>
  <si>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</si>
  <si>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</si>
  <si>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</si>
  <si>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</si>
  <si>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</si>
  <si>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</si>
  <si>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</si>
  <si>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</si>
  <si>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</si>
  <si>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</si>
  <si>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</si>
  <si>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</si>
  <si>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</si>
  <si>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</si>
  <si>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</si>
  <si>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</si>
  <si>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</si>
  <si>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</si>
  <si>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</si>
  <si>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</si>
  <si>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</si>
  <si>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</si>
  <si>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</si>
  <si>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</si>
  <si>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</si>
  <si>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</si>
  <si>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</si>
  <si>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</si>
  <si>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</si>
  <si>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</si>
  <si>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</si>
  <si>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</si>
  <si>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</si>
  <si>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</si>
  <si>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</si>
  <si>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</si>
  <si>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</si>
  <si>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</si>
  <si>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</si>
  <si>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</si>
  <si>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</si>
  <si>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</si>
  <si>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</si>
  <si>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</si>
  <si>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</si>
  <si>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</si>
  <si>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</si>
  <si>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</si>
  <si>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</si>
  <si>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</si>
  <si>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</si>
  <si>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</si>
  <si>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</si>
  <si>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</si>
  <si>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</si>
  <si>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</si>
  <si>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</si>
  <si>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</si>
  <si>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</si>
  <si>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</si>
  <si>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</si>
  <si>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</si>
  <si>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</si>
  <si>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</si>
  <si>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</si>
  <si>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</si>
  <si>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</si>
  <si>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</si>
  <si>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</si>
  <si>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</si>
  <si>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</si>
  <si>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</si>
  <si>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</si>
  <si>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</si>
  <si>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</si>
  <si>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</si>
  <si>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</si>
  <si>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</si>
  <si>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</si>
  <si>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</si>
  <si>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</si>
  <si>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</si>
  <si>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</si>
  <si>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</si>
  <si>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</si>
  <si>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</si>
  <si>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</si>
  <si>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</si>
  <si>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</si>
  <si>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</si>
  <si>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</si>
  <si>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</si>
  <si>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</si>
  <si>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</si>
  <si>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</si>
  <si>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</si>
  <si>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</si>
  <si>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</si>
  <si>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</si>
  <si>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</si>
  <si>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</si>
  <si>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</si>
  <si>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</si>
  <si>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</si>
  <si>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</si>
  <si>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</si>
  <si>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</si>
  <si>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</si>
  <si>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</si>
  <si>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</si>
  <si>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</si>
  <si>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</si>
  <si>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</si>
  <si>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</si>
  <si>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</si>
  <si>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</si>
  <si>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</si>
  <si>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</si>
  <si>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</si>
  <si>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</si>
  <si>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</si>
  <si>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</si>
  <si>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</si>
  <si>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</si>
  <si>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</si>
  <si>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</si>
  <si>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</si>
  <si>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</si>
  <si>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</si>
  <si>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</si>
  <si>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</si>
  <si>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</si>
  <si>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</si>
  <si>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</si>
  <si>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</si>
  <si>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</si>
  <si>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</si>
  <si>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</si>
  <si>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</si>
  <si>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</si>
  <si>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</si>
  <si>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</si>
  <si>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</si>
  <si>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</si>
  <si>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</si>
  <si>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</si>
  <si>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</si>
  <si>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</si>
  <si>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</si>
  <si>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</si>
  <si>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</si>
  <si>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</si>
  <si>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</si>
  <si>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</si>
  <si>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</si>
  <si>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</si>
  <si>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</si>
  <si>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</si>
  <si>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</si>
  <si>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</si>
  <si>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</si>
  <si>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</si>
  <si>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</si>
  <si>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</si>
  <si>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</si>
  <si>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</si>
  <si>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</si>
  <si>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</si>
  <si>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</si>
  <si>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</si>
  <si>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</si>
  <si>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</si>
  <si>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</si>
  <si>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</si>
  <si>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</si>
  <si>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</si>
  <si>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</si>
  <si>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</si>
  <si>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</si>
  <si>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</si>
  <si>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</si>
  <si>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</si>
  <si>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</si>
  <si>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</si>
  <si>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</si>
  <si>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</si>
  <si>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</si>
  <si>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</si>
  <si>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</si>
  <si>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</si>
  <si>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</si>
  <si>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</si>
  <si>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</si>
  <si>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</si>
  <si>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</si>
  <si>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</si>
  <si>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</si>
  <si>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</si>
  <si>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</si>
  <si>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</si>
  <si>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</si>
  <si>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</si>
  <si>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</si>
  <si>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</si>
  <si>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</si>
  <si>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</si>
  <si>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</si>
  <si>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</si>
  <si>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</si>
  <si>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</si>
  <si>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</si>
  <si>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</si>
  <si>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</si>
  <si>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</si>
  <si>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</si>
  <si>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</si>
  <si>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</si>
  <si>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</si>
  <si>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</si>
  <si>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</si>
  <si>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</si>
  <si>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</si>
  <si>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</si>
  <si>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</si>
  <si>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</si>
  <si>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</si>
  <si>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</si>
  <si>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</si>
  <si>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</si>
  <si>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</si>
  <si>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</si>
  <si>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</si>
  <si>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</si>
  <si>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</si>
  <si>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</si>
  <si>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</si>
  <si>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</si>
  <si>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</si>
  <si>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</si>
  <si>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</si>
  <si>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</si>
  <si>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</si>
  <si>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</si>
  <si>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</si>
  <si>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</si>
  <si>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</si>
  <si>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</si>
  <si>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</si>
  <si>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</si>
  <si>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</si>
  <si>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</si>
  <si>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</si>
  <si>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</si>
  <si>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</si>
  <si>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</si>
  <si>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</si>
  <si>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</si>
  <si>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</si>
  <si>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</si>
  <si>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</si>
  <si>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</si>
  <si>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</si>
  <si>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</si>
  <si>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</si>
  <si>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</si>
  <si>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</si>
  <si>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</si>
  <si>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</si>
  <si>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</si>
  <si>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</si>
  <si>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</si>
  <si>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</si>
  <si>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</si>
  <si>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</si>
  <si>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</si>
  <si>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</si>
  <si>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</si>
  <si>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</si>
  <si>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</si>
  <si>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</si>
  <si>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</si>
  <si>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</si>
  <si>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</si>
  <si>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</si>
  <si>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</si>
  <si>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</si>
  <si>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</si>
  <si>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</si>
  <si>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</si>
  <si>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</si>
  <si>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</si>
  <si>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</si>
  <si>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</si>
  <si>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ไม่ทราบอาชีพ/ในปกครอง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</si>
  <si>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</si>
  <si>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</si>
  <si>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</si>
  <si>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</si>
  <si>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</si>
  <si>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</si>
  <si>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</si>
  <si>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</si>
  <si>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</si>
  <si>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</si>
  <si>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</si>
  <si>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</si>
  <si>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</si>
  <si>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</si>
  <si>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</si>
  <si>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</si>
  <si>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</si>
  <si>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</si>
  <si>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</si>
  <si>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</si>
  <si>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</si>
  <si>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</si>
  <si>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</si>
  <si>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</si>
  <si>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</si>
  <si>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</si>
  <si>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</si>
  <si>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</si>
  <si>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</si>
  <si>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</si>
  <si>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</si>
  <si>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</si>
  <si>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</si>
  <si>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</si>
  <si>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</si>
  <si>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</si>
  <si>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</si>
  <si>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</si>
  <si>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</si>
  <si>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</si>
  <si>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โพธิ์สัย Total</t>
  </si>
  <si>
    <t>จำปาขัน Total</t>
  </si>
  <si>
    <t>บัวแดง Total</t>
  </si>
  <si>
    <t>สะอาด Total</t>
  </si>
  <si>
    <t>สองพี่น้อง</t>
  </si>
  <si>
    <t>โนนสามัคคี</t>
  </si>
  <si>
    <t>นาอุดม Total</t>
  </si>
  <si>
    <t>หนองเทิ่ง</t>
  </si>
  <si>
    <t>หนองแวง Total</t>
  </si>
  <si>
    <t>หนองแวงควงเหนือ</t>
  </si>
  <si>
    <t>หนองแวงควง Total</t>
  </si>
  <si>
    <t>ดอนยาง</t>
  </si>
  <si>
    <t>หนองสระ</t>
  </si>
  <si>
    <t>หินกอง Total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</si>
  <si>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</si>
  <si>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</si>
  <si>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</si>
  <si>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</si>
  <si>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</si>
  <si>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</si>
  <si>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</si>
  <si>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</si>
  <si>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โนนสว่าง Total</t>
  </si>
  <si>
    <t>มะอึ Total</t>
  </si>
  <si>
    <t>อัคคะคำ Total</t>
  </si>
  <si>
    <t>เชียงใหม่ Total</t>
  </si>
  <si>
    <t>Row Labels</t>
  </si>
  <si>
    <t>Count of อาชีพ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</si>
  <si>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</si>
  <si>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</si>
  <si>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</si>
  <si>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</si>
  <si>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</si>
  <si>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</si>
  <si>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สระนกแก้ว Total</t>
  </si>
  <si>
    <t>หนองนาสร้าง</t>
  </si>
  <si>
    <t>คุ้มขี้เหล็กเหนือ</t>
  </si>
  <si>
    <t>ห้วยหินลาด Total</t>
  </si>
  <si>
    <t>ค้อ</t>
  </si>
  <si>
    <t>ช้างเผือก Total</t>
  </si>
  <si>
    <t>มะหรี่</t>
  </si>
  <si>
    <t>ภูเงิน Total</t>
  </si>
  <si>
    <t>ดงทรายงาม</t>
  </si>
  <si>
    <t>บูรพา</t>
  </si>
  <si>
    <t>ภูเขาทอง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</si>
  <si>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</si>
  <si>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</si>
  <si>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</si>
  <si>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</si>
  <si>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</si>
  <si>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</si>
  <si>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</si>
  <si>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</si>
  <si>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</si>
  <si>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</si>
  <si>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</si>
  <si>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</si>
  <si>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</si>
  <si>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</si>
  <si>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</si>
  <si>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</si>
  <si>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</si>
  <si>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</si>
  <si>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</si>
  <si>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</si>
  <si>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</si>
  <si>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</si>
  <si>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</si>
  <si>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</si>
  <si>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</si>
  <si>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</si>
  <si>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</si>
  <si>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</si>
  <si>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</si>
  <si>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</si>
  <si>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</si>
  <si>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</si>
  <si>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</si>
  <si>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</si>
  <si>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</si>
  <si>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</si>
  <si>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</si>
  <si>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</si>
  <si>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</si>
  <si>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</si>
  <si>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</si>
  <si>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</si>
  <si>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</si>
  <si>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</si>
  <si>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</si>
  <si>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</si>
  <si>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</si>
  <si>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</si>
  <si>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</si>
  <si>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</si>
  <si>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</si>
  <si>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</si>
  <si>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</si>
  <si>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</si>
  <si>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</si>
  <si>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</si>
  <si>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</si>
  <si>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</si>
  <si>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</si>
  <si>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</si>
  <si>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</si>
  <si>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</si>
  <si>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</si>
  <si>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</si>
  <si>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</si>
  <si>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</si>
  <si>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</si>
  <si>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</si>
  <si>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</si>
  <si>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</si>
  <si>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</si>
  <si>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</si>
  <si>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</si>
  <si>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</si>
  <si>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</si>
  <si>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</si>
  <si>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</si>
  <si>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</si>
  <si>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</si>
  <si>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</si>
  <si>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</si>
  <si>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</si>
  <si>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</si>
  <si>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</si>
  <si>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</si>
  <si>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</si>
  <si>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</si>
  <si>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</si>
  <si>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</si>
  <si>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</si>
  <si>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</si>
  <si>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</si>
  <si>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</si>
  <si>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</si>
  <si>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</si>
  <si>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</si>
  <si>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</si>
  <si>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</si>
  <si>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wk 14</t>
  </si>
  <si>
    <t>โนนเพชร</t>
  </si>
  <si>
    <t>โนนศิริ</t>
  </si>
  <si>
    <t>โนนชัยศรี Total</t>
  </si>
  <si>
    <t>สะอาดสมบูรณ์ Total</t>
  </si>
  <si>
    <t>wk 15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</si>
  <si>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</si>
  <si>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</si>
  <si>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</si>
  <si>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</si>
  <si>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</si>
  <si>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</si>
  <si>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หนองทัพไทย Total</t>
  </si>
  <si>
    <t>บัวคำ Total</t>
  </si>
  <si>
    <t xml:space="preserve">TABLE 3 Reported Cases and Deaths of Supected Dengue fever and Dengue Hemorrhagic fever Under Surveillance by Date of Onset,By </t>
  </si>
  <si>
    <t xml:space="preserve">Nakhon Si </t>
  </si>
  <si>
    <t>wk 16</t>
  </si>
  <si>
    <t>แก่นทราย</t>
  </si>
  <si>
    <t>คุยผง</t>
  </si>
  <si>
    <t>เหล่าหลวง Total</t>
  </si>
  <si>
    <t>โนนรัง Total</t>
  </si>
  <si>
    <t>Total</t>
  </si>
  <si>
    <t>ข้อมูล  ณ  วันที่ 5 พฤษภาคม  2567   (จากรายงาน 506)</t>
  </si>
  <si>
    <t>ข้อมูล  ณ  วันที่ 5 พฤษภาคม  2567 (จากรายงาน 506)</t>
  </si>
  <si>
    <t>ข้อมูล  ณ  วันที่ 5 พฤษภาคม  2567  (จากรายงาน 506)</t>
  </si>
  <si>
    <t>ข้อมูล  ณ  วันที่ 5 พฤษภาคม 2567 (จากรายงาน 506)</t>
  </si>
  <si>
    <t>ข้อมูล  ณ  วันที่ 5 พฤษภาคม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</si>
  <si>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7 เมษายน - 5 พฤษภาคม  2567</t>
  </si>
  <si>
    <t>wk 1-13</t>
  </si>
  <si>
    <t>wk 14-17</t>
  </si>
  <si>
    <t>wk 17</t>
  </si>
  <si>
    <t>รวมผู้ป่วยสะสม  wk 1-17 (ราย)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</si>
  <si>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</si>
  <si>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</si>
  <si>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</si>
  <si>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</si>
  <si>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</si>
  <si>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ดินดำ Total</t>
  </si>
  <si>
    <t>บ่อพันขัน Total</t>
  </si>
  <si>
    <t>ข้อมูล ณ วันที่ 5 พฤษภาคม 2567 (จากรายงานเร่งด่วน)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</si>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</sst>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  <font>
      <sz val="14"/>
      <color theme="1"/>
      <name val="Cordia New"/>
      <charset val="222"/>
    </font>
    <font>
      <b/>
      <sz val="14"/>
      <name val="Cordia New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</cellStyleXfs>
  <cellXfs count="386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80" fillId="0" borderId="0" xfId="0" applyFont="1"/>
    <xf numFmtId="0" fontId="81" fillId="0" borderId="0" xfId="0" applyFont="1"/>
    <xf numFmtId="0" fontId="81" fillId="18" borderId="0" xfId="0" applyFont="1" applyFill="1"/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3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53" borderId="24" xfId="0" applyFont="1" applyFill="1" applyBorder="1"/>
    <xf numFmtId="0" fontId="23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83" fillId="0" borderId="46" xfId="0" applyFont="1" applyFill="1" applyBorder="1" applyAlignment="1">
      <alignment horizontal="left"/>
    </xf>
    <xf numFmtId="0" fontId="83" fillId="0" borderId="46" xfId="0" applyNumberFormat="1" applyFont="1" applyFill="1" applyBorder="1"/>
    <xf numFmtId="0" fontId="84" fillId="53" borderId="0" xfId="0" applyFont="1" applyFill="1"/>
    <xf numFmtId="0" fontId="0" fillId="0" borderId="20" xfId="0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0" fillId="0" borderId="7" xfId="0" applyBorder="1" applyAlignment="1">
      <alignment horizontal="right"/>
    </xf>
    <xf numFmtId="1" fontId="20" fillId="0" borderId="7" xfId="0" applyNumberFormat="1" applyFont="1" applyFill="1" applyBorder="1" applyAlignment="1">
      <alignment horizontal="right"/>
    </xf>
    <xf numFmtId="1" fontId="20" fillId="0" borderId="7" xfId="0" applyNumberFormat="1" applyFont="1" applyBorder="1" applyAlignment="1">
      <alignment horizontal="right"/>
    </xf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19" fillId="18" borderId="9" xfId="14" applyFont="1" applyFill="1" applyBorder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2211FB"/>
      <color rgb="FF0000CC"/>
      <color rgb="FFFF33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20.546537908362442</c:v>
                </c:pt>
                <c:pt idx="1">
                  <c:v>42.388918325637725</c:v>
                </c:pt>
                <c:pt idx="2">
                  <c:v>90.327861911281104</c:v>
                </c:pt>
                <c:pt idx="3">
                  <c:v>34.35682746510237</c:v>
                </c:pt>
                <c:pt idx="4">
                  <c:v>10.968491701813718</c:v>
                </c:pt>
                <c:pt idx="5">
                  <c:v>4.0673482127541432</c:v>
                </c:pt>
              </c:numCache>
            </c:numRef>
          </c:val>
        </c:ser>
        <c:gapWidth val="66"/>
        <c:axId val="113076480"/>
        <c:axId val="113090560"/>
      </c:barChart>
      <c:catAx>
        <c:axId val="113076480"/>
        <c:scaling>
          <c:orientation val="minMax"/>
        </c:scaling>
        <c:axPos val="b"/>
        <c:tickLblPos val="nextTo"/>
        <c:crossAx val="113090560"/>
        <c:crosses val="autoZero"/>
        <c:auto val="1"/>
        <c:lblAlgn val="ctr"/>
        <c:lblOffset val="100"/>
      </c:catAx>
      <c:valAx>
        <c:axId val="1130905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3076480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17.292871130720084</c:v>
                </c:pt>
                <c:pt idx="1">
                  <c:v>16.9691040007338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099"/>
          <c:y val="0.39313466025081018"/>
          <c:w val="0.11163866421459218"/>
          <c:h val="0.16743438320210302"/>
        </c:manualLayout>
      </c:layout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121E-2"/>
          <c:y val="8.8416332064452721E-2"/>
          <c:w val="0.89532357751509362"/>
          <c:h val="0.6760814477138068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หนองพอก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จตุรพักตรพิมาน</c:v>
                </c:pt>
                <c:pt idx="5">
                  <c:v>โพนทราย</c:v>
                </c:pt>
                <c:pt idx="6">
                  <c:v>โพนทอง</c:v>
                </c:pt>
                <c:pt idx="7">
                  <c:v>เกษตรวิสัย</c:v>
                </c:pt>
                <c:pt idx="8">
                  <c:v>หนองฮี</c:v>
                </c:pt>
                <c:pt idx="9">
                  <c:v>ทุ่งเขาหลวง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จังหาร</c:v>
                </c:pt>
                <c:pt idx="13">
                  <c:v>ศรีสมเด็จ</c:v>
                </c:pt>
                <c:pt idx="14">
                  <c:v>ธวัชบุรี</c:v>
                </c:pt>
                <c:pt idx="15">
                  <c:v>เสลภูมิ</c:v>
                </c:pt>
                <c:pt idx="16">
                  <c:v>ปทุมรัตต์</c:v>
                </c:pt>
                <c:pt idx="17">
                  <c:v>พนมไพร</c:v>
                </c:pt>
                <c:pt idx="18">
                  <c:v>อาจสามารถ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56.145806340157208</c:v>
                </c:pt>
                <c:pt idx="1">
                  <c:v>54.160586137898868</c:v>
                </c:pt>
                <c:pt idx="2">
                  <c:v>48.120669139777419</c:v>
                </c:pt>
                <c:pt idx="3">
                  <c:v>38.905459732849174</c:v>
                </c:pt>
                <c:pt idx="4">
                  <c:v>22.73559763044549</c:v>
                </c:pt>
                <c:pt idx="5">
                  <c:v>21.44542140253056</c:v>
                </c:pt>
                <c:pt idx="6">
                  <c:v>20.380938264285184</c:v>
                </c:pt>
                <c:pt idx="7">
                  <c:v>16.42052976734162</c:v>
                </c:pt>
                <c:pt idx="8">
                  <c:v>16.410256410256409</c:v>
                </c:pt>
                <c:pt idx="9">
                  <c:v>12.937168485057571</c:v>
                </c:pt>
                <c:pt idx="10">
                  <c:v>12.052341597796143</c:v>
                </c:pt>
                <c:pt idx="11">
                  <c:v>8.841844661420506</c:v>
                </c:pt>
                <c:pt idx="12">
                  <c:v>6.6301272984441297</c:v>
                </c:pt>
                <c:pt idx="13">
                  <c:v>5.5606528206411436</c:v>
                </c:pt>
                <c:pt idx="14">
                  <c:v>4.4675432979404626</c:v>
                </c:pt>
                <c:pt idx="15">
                  <c:v>4.2293670329298516</c:v>
                </c:pt>
                <c:pt idx="16">
                  <c:v>3.7268932617769828</c:v>
                </c:pt>
                <c:pt idx="17">
                  <c:v>2.812385746829035</c:v>
                </c:pt>
                <c:pt idx="18">
                  <c:v>2.7130783944002062</c:v>
                </c:pt>
                <c:pt idx="19">
                  <c:v>0</c:v>
                </c:pt>
              </c:numCache>
            </c:numRef>
          </c:val>
        </c:ser>
        <c:gapWidth val="28"/>
        <c:axId val="144275712"/>
        <c:axId val="144281600"/>
      </c:barChart>
      <c:catAx>
        <c:axId val="144275712"/>
        <c:scaling>
          <c:orientation val="minMax"/>
        </c:scaling>
        <c:axPos val="b"/>
        <c:tickLblPos val="nextTo"/>
        <c:crossAx val="144281600"/>
        <c:crosses val="autoZero"/>
        <c:auto val="1"/>
        <c:lblAlgn val="ctr"/>
        <c:lblOffset val="100"/>
      </c:catAx>
      <c:valAx>
        <c:axId val="144281600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44275712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639E-2"/>
          <c:y val="9.5585875133918224E-3"/>
          <c:w val="0.62361154855643064"/>
          <c:h val="0.99044141248661544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17.292871130720084</c:v>
                </c:pt>
                <c:pt idx="1">
                  <c:v>16.9691040007338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24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20.546537908362442</c:v>
                </c:pt>
                <c:pt idx="1">
                  <c:v>42.388918325637725</c:v>
                </c:pt>
                <c:pt idx="2">
                  <c:v>90.327861911281104</c:v>
                </c:pt>
                <c:pt idx="3">
                  <c:v>34.35682746510237</c:v>
                </c:pt>
                <c:pt idx="4">
                  <c:v>10.968491701813718</c:v>
                </c:pt>
                <c:pt idx="5">
                  <c:v>4.0673482127541432</c:v>
                </c:pt>
              </c:numCache>
            </c:numRef>
          </c:val>
        </c:ser>
        <c:gapWidth val="69"/>
        <c:axId val="144342016"/>
        <c:axId val="144401536"/>
      </c:barChart>
      <c:catAx>
        <c:axId val="144342016"/>
        <c:scaling>
          <c:orientation val="minMax"/>
        </c:scaling>
        <c:axPos val="b"/>
        <c:tickLblPos val="nextTo"/>
        <c:crossAx val="144401536"/>
        <c:crosses val="autoZero"/>
        <c:auto val="1"/>
        <c:lblAlgn val="ctr"/>
        <c:lblOffset val="100"/>
      </c:catAx>
      <c:valAx>
        <c:axId val="1444015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434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w16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โพนทอง</c:v>
                </c:pt>
                <c:pt idx="1">
                  <c:v>หนองพอก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โพธิ์ชัย</c:v>
                </c:pt>
                <c:pt idx="6">
                  <c:v>ปทุมรัตต์</c:v>
                </c:pt>
                <c:pt idx="7">
                  <c:v>ธวัชบุรี</c:v>
                </c:pt>
                <c:pt idx="8">
                  <c:v>พนมไพร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w17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โพนทอง</c:v>
                </c:pt>
                <c:pt idx="1">
                  <c:v>หนองพอก</c:v>
                </c:pt>
                <c:pt idx="2">
                  <c:v>เมือง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โพธิ์ชัย</c:v>
                </c:pt>
                <c:pt idx="6">
                  <c:v>ปทุมรัตต์</c:v>
                </c:pt>
                <c:pt idx="7">
                  <c:v>ธวัชบุรี</c:v>
                </c:pt>
                <c:pt idx="8">
                  <c:v>พนมไพร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44516224"/>
        <c:axId val="144462976"/>
      </c:barChart>
      <c:catAx>
        <c:axId val="144516224"/>
        <c:scaling>
          <c:orientation val="minMax"/>
        </c:scaling>
        <c:axPos val="b"/>
        <c:tickLblPos val="nextTo"/>
        <c:crossAx val="144462976"/>
        <c:crosses val="autoZero"/>
        <c:auto val="1"/>
        <c:lblAlgn val="ctr"/>
        <c:lblOffset val="100"/>
      </c:catAx>
      <c:valAx>
        <c:axId val="1444629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451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352"/>
          <c:y val="0.11111230245155526"/>
          <c:w val="0.15786935949541298"/>
          <c:h val="0.19337823197632426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899"/>
          <c:h val="0.74231903137578836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44479360"/>
        <c:axId val="144480896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OnePage'!$D$75:$S$75</c:f>
              <c:numCache>
                <c:formatCode>0</c:formatCode>
                <c:ptCount val="16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8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44479360"/>
        <c:axId val="144480896"/>
      </c:lineChart>
      <c:catAx>
        <c:axId val="144479360"/>
        <c:scaling>
          <c:orientation val="minMax"/>
        </c:scaling>
        <c:axPos val="b"/>
        <c:numFmt formatCode="General" sourceLinked="1"/>
        <c:tickLblPos val="nextTo"/>
        <c:crossAx val="144480896"/>
        <c:crosses val="autoZero"/>
        <c:auto val="1"/>
        <c:lblAlgn val="ctr"/>
        <c:lblOffset val="100"/>
      </c:catAx>
      <c:valAx>
        <c:axId val="1444808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447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849"/>
        </c:manualLayout>
      </c:layout>
    </c:legend>
    <c:plotVisOnly val="1"/>
    <c:dispBlanksAs val="zero"/>
  </c:chart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31.531531531531531</c:v>
                </c:pt>
                <c:pt idx="1">
                  <c:v>68.468468468468473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613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54.504504504504503</c:v>
                </c:pt>
                <c:pt idx="1">
                  <c:v>20.72072072072072</c:v>
                </c:pt>
                <c:pt idx="2">
                  <c:v>10.36036036036036</c:v>
                </c:pt>
                <c:pt idx="3">
                  <c:v>4.954954954954955</c:v>
                </c:pt>
                <c:pt idx="4">
                  <c:v>4.5045045045045047</c:v>
                </c:pt>
                <c:pt idx="5">
                  <c:v>3.1531531531531534</c:v>
                </c:pt>
                <c:pt idx="6">
                  <c:v>0.90090090090090091</c:v>
                </c:pt>
                <c:pt idx="7">
                  <c:v>0.45045045045045046</c:v>
                </c:pt>
                <c:pt idx="8">
                  <c:v>0.45045045045045046</c:v>
                </c:pt>
              </c:numCache>
            </c:numRef>
          </c:val>
        </c:ser>
        <c:gapWidth val="68"/>
        <c:axId val="116961664"/>
        <c:axId val="116963200"/>
      </c:barChart>
      <c:catAx>
        <c:axId val="116961664"/>
        <c:scaling>
          <c:orientation val="minMax"/>
        </c:scaling>
        <c:axPos val="b"/>
        <c:tickLblPos val="nextTo"/>
        <c:crossAx val="116963200"/>
        <c:crosses val="autoZero"/>
        <c:auto val="1"/>
        <c:lblAlgn val="ctr"/>
        <c:lblOffset val="100"/>
      </c:catAx>
      <c:valAx>
        <c:axId val="1169632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6961664"/>
        <c:crosses val="autoZero"/>
        <c:crossBetween val="between"/>
      </c:valAx>
    </c:plotArea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85725</xdr:colOff>
      <xdr:row>35</xdr:row>
      <xdr:rowOff>47625</xdr:rowOff>
    </xdr:to>
    <xdr:pic>
      <xdr:nvPicPr>
        <xdr:cNvPr id="3" name="Picture 2" descr="171505080511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53250" cy="6991350"/>
        </a:xfrm>
        <a:prstGeom prst="rect">
          <a:avLst/>
        </a:prstGeom>
        <a:ln w="28575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84666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6</xdr:row>
      <xdr:rowOff>74065</xdr:rowOff>
    </xdr:from>
    <xdr:to>
      <xdr:col>19</xdr:col>
      <xdr:colOff>663575</xdr:colOff>
      <xdr:row>6</xdr:row>
      <xdr:rowOff>137565</xdr:rowOff>
    </xdr:to>
    <xdr:cxnSp macro="">
      <xdr:nvCxnSpPr>
        <xdr:cNvPr id="4" name="Straight Connector 3"/>
        <xdr:cNvCxnSpPr/>
      </xdr:nvCxnSpPr>
      <xdr:spPr>
        <a:xfrm>
          <a:off x="6487584" y="1873232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0.68794</cdr:x>
      <cdr:y>0.05716</cdr:y>
    </cdr:from>
    <cdr:to>
      <cdr:x>0.94895</cdr:x>
      <cdr:y>0.29821</cdr:y>
    </cdr:to>
    <cdr:grpSp>
      <cdr:nvGrpSpPr>
        <cdr:cNvPr id="8" name="Group 7"/>
        <cdr:cNvGrpSpPr/>
      </cdr:nvGrpSpPr>
      <cdr:grpSpPr>
        <a:xfrm xmlns:a="http://schemas.openxmlformats.org/drawingml/2006/main">
          <a:off x="8842408" y="243429"/>
          <a:ext cx="3354881" cy="1026568"/>
          <a:chOff x="8249708" y="296333"/>
          <a:chExt cx="335491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8249708" y="296333"/>
            <a:ext cx="335491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8609542" y="3492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8614833" y="67733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8614833" y="10160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419.427349768521" createdVersion="1" refreshedVersion="3" recordCount="221">
  <cacheSource type="worksheet">
    <worksheetSource ref="A1:T222" sheet="Sheet2" r:id="rId2"/>
  </cacheSource>
  <cacheFields count="20">
    <cacheField name="E0" numFmtId="0">
      <sharedItems containsSemiMixedTypes="0" containsString="0" containsNumber="1" containsInteger="1" minValue="195" maxValue="1071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3"/>
        <s v="02"/>
        <s v="07"/>
        <s v="12"/>
        <s v="04"/>
        <s v="14"/>
        <s v="13"/>
        <s v="11"/>
        <s v="06"/>
        <s v="09"/>
        <s v="05"/>
        <s v="01"/>
        <s v="10"/>
        <s v="08"/>
        <s v="18"/>
        <s v="17"/>
        <s v="20"/>
        <s v="16"/>
        <s v="15"/>
        <s v="19"/>
      </sharedItems>
    </cacheField>
    <cacheField name="ชื่อหมู่บ้าน" numFmtId="0">
      <sharedItems count="122">
        <s v="หนองพังคี"/>
        <s v="หนองฮี"/>
        <s v="หนองขุ่น"/>
        <s v="กกบก"/>
        <s v="คุ้มหลังศาล"/>
        <s v="มะหรี่"/>
        <s v="ผือฮี"/>
        <s v="ยางด่อ"/>
        <s v="โปง"/>
        <s v="สุขเกษม"/>
        <s v="ดอนยาง"/>
        <s v="คุ้มขี้เหล็กเหนือ"/>
        <s v="วนาทิพย์"/>
        <s v="หนองเม็ก"/>
        <s v="ทรายมูล"/>
        <s v="สะอาดสมบูรณ์"/>
        <s v="โนนศิริ"/>
        <s v="ดอนโมง"/>
        <s v="บัวแดง"/>
        <s v="คุ้มกลางเมืองใหม่"/>
        <s v="มันเหลือง"/>
        <s v="หนองเทิ่ง"/>
        <s v="หนองมะเหียะ"/>
        <s v="หนองม้า"/>
        <s v="ป่ายาง"/>
        <s v="หนองไผ่"/>
        <s v="โนนสามัคคี"/>
        <s v="หนองข่า"/>
        <s v="หนองแข้พัฒนา"/>
        <s v="ยางเลิง"/>
        <s v="หนองพอก"/>
        <s v="หนองเพียงขันธ์"/>
        <s v="โนนจาน"/>
        <s v="กุดทรายดี"/>
        <s v="หนองบัวหลวงพัฒนา"/>
        <s v="กลางเมืองใหม่"/>
        <s v="ตากแดด"/>
        <s v="ดอนสังข์"/>
        <s v="คำอุดม"/>
        <s v="คุ้มวัดสว่าง"/>
        <s v="หนองนาสร้าง"/>
        <s v="บูรพา"/>
        <s v="ทุ่งทรายทอง"/>
        <s v="หนองส้าว"/>
        <s v="หัวโทนเหนือ"/>
        <s v="โพนทอน"/>
        <s v="โนนสว่าง"/>
        <s v="ดงสวนผึ้ง"/>
        <s v="หัวงัว"/>
        <s v="โนนเพชร"/>
        <s v="หนองแสง"/>
        <s v="โนนรัง"/>
        <s v="แมต"/>
        <s v="คุ้มวัดเหนือ"/>
        <s v="เกล็ดลิ่น"/>
        <s v="ดอนแคน"/>
        <s v="กอก"/>
        <s v="เกษตรวิสัย"/>
        <s v="สิงห์โคก"/>
        <s v="ปลาโด"/>
        <s v="ราษฎรสามัคคี"/>
        <s v="คำโพนสูง"/>
        <s v="หนองเต่า"/>
        <s v="ใหม่สถานี"/>
        <s v="ทุ่งประเสริฐ"/>
        <s v="หนองผือ"/>
        <s v="เกษตร(คุ้มใต้)"/>
        <s v="หนองทุ่งมน"/>
        <s v="ยางเครือ"/>
        <s v="โหรา"/>
        <s v="โนนสวรรค์พัฒนา"/>
        <s v="ภูเขาทอง"/>
        <s v="เหล่าสมบูรณ์"/>
        <s v="คุ้มซ่ง"/>
        <s v="ศาลางาม"/>
        <s v="ใหม่เจริญ"/>
        <s v="หนองหญ้าม้า"/>
        <s v="เกษตร(คุ้มป่าบาก)"/>
        <s v="โรงเรียนเมือง"/>
        <s v="โนนโพธิ์"/>
        <s v="โพธิ์ไทรทอง"/>
        <s v="วังยาว"/>
        <s v="โพนทราย"/>
        <s v="หนองคูณ"/>
        <s v="ดงยาง"/>
        <s v="ดงแดง"/>
        <s v="หนองผง"/>
        <s v="ท่างาม"/>
        <s v="นาน้อย"/>
        <s v="คุ้มใต้"/>
        <s v="ดอนพิมาน"/>
        <s v="อ้น"/>
        <s v="ดอนชาด"/>
        <s v="มะอึ"/>
        <s v="หนองสระ"/>
        <s v="โพธิ์งาม"/>
        <s v="บัวทอง"/>
        <s v="โนนสว่างสามัคคี"/>
        <s v="โนนแก้ว"/>
        <s v="บึงบูรพา"/>
        <s v="เปลือยน้อย"/>
        <s v="ค้อ"/>
        <s v="ดู่น้อย"/>
        <s v="คุยผง"/>
        <s v="แก่นทราย"/>
        <s v="น้ำใส"/>
        <s v="สองพี่น้อง"/>
        <s v="สะอาด"/>
        <s v="หนองแวงควงเหนือ"/>
        <s v="หนองแวง"/>
        <s v="โพนพอุง"/>
        <s v="หนองแข้ดง"/>
        <s v="จานใต้"/>
        <s v="คำม่วงหวาน"/>
        <s v="คุ้มเหนือ"/>
        <s v="ดงทรายงาม"/>
        <s v="นาแพง"/>
        <s v="ตาแหลว"/>
        <s v="ดงดิบ"/>
        <s v="เทพประสิทธิ์"/>
        <s v="เชียงใหม่"/>
        <s v="น้ำเกลี้ยง"/>
      </sharedItems>
    </cacheField>
    <cacheField name="ตำบล" numFmtId="0">
      <sharedItems count="71">
        <s v="หัวโทน"/>
        <s v="หนองฮี"/>
        <s v="หนองขุ่นใหญ่"/>
        <s v="สระคู"/>
        <s v="ภูเงิน"/>
        <s v="ดงแดง"/>
        <s v="เทอดไทย"/>
        <s v="บุ่งเลิศ"/>
        <s v="โพนทราย"/>
        <s v="ห้วยหินลาด"/>
        <s v="หนองผือ"/>
        <s v="ขวาว"/>
        <s v="สะอาดสมบูรณ์"/>
        <s v="โนนชัยศรี"/>
        <s v="ท่าหาดยาว"/>
        <s v="บัวแดง"/>
        <s v="หน่อม"/>
        <s v="หนองแวง"/>
        <s v="จำปาขัน"/>
        <s v="ขอนแก่น"/>
        <s v="เหนือเมือง"/>
        <s v="นาอุดม"/>
        <s v="บึงงาม"/>
        <s v="ดอกไม้"/>
        <s v="รอบเมือง"/>
        <s v="น้ำอ้อม"/>
        <s v="กกโพธิ์"/>
        <s v="ภูเขาทอง"/>
        <s v="ทุ่งหลวง"/>
        <s v="เกษตรวิสัย"/>
        <s v="ดงครั่งน้อย"/>
        <s v="ช้างเผือก"/>
        <s v="น้ำคำ"/>
        <s v="จังหาร"/>
        <s v="สระนกแก้ว"/>
        <s v="โนนรัง"/>
        <s v="ดินดำ"/>
        <s v="สิงห์โคก"/>
        <s v="หนองพอก"/>
        <s v="เมยวดี"/>
        <s v="หนองไผ่"/>
        <s v="สว่าง"/>
        <s v="น้ำใส"/>
        <s v="โหรา"/>
        <s v="โนนสวรรค์"/>
        <s v="คำพอุง"/>
        <s v="ดงลาน"/>
        <s v="พนมไพร"/>
        <s v="บ้านฝาง"/>
        <s v="ในเมือง"/>
        <s v="โพธิ์สัย"/>
        <s v="วังสามัคคี"/>
        <s v="เด่นราษฎร์"/>
        <s v="ดู่น้อย"/>
        <s v="อีง่อง"/>
        <s v="ยางใหญ่"/>
        <s v="นาใหญ่"/>
        <s v="หัวช้าง"/>
        <s v="หนองใหญ่"/>
        <s v="หินกอง"/>
        <s v="หนองทัพไทย"/>
        <s v="บัวคำ"/>
        <s v="บ่อพันขัน"/>
        <s v="เหล่าหลวง"/>
        <s v="สะอาด"/>
        <s v="หนองแวงควง"/>
        <s v="ทุ่งเขาหลวง"/>
        <s v="มะอึ"/>
        <s v="โนนสว่าง"/>
        <s v="อัคคะคำ"/>
        <s v="เชียงใหม่"/>
      </sharedItems>
    </cacheField>
    <cacheField name="อำเภอ" numFmtId="0">
      <sharedItems count="19">
        <s v="สุวรรณภูมิ"/>
        <s v="หนองฮี"/>
        <s v="หนองพอก"/>
        <s v="เสลภูมิ"/>
        <s v="จตุรพักตรพิมาน"/>
        <s v="ทุ่งเขาหลวง"/>
        <s v="เมยวดี"/>
        <s v="โพนทราย"/>
        <s v="เมืองสรวง"/>
        <s v="เมือง"/>
        <s v="โพนทอง"/>
        <s v="ปทุมรัตต์"/>
        <s v="อาจสามารถ"/>
        <s v="เกษตรวิสัย"/>
        <s v="จังหาร"/>
        <s v="ธวัชบุรี"/>
        <s v="โพธิ์ชัย"/>
        <s v="พนมไพร"/>
        <s v="ศรีสมเด็จ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4-28T00:00:00"/>
    </cacheField>
    <cacheField name="วันพบผป" numFmtId="14">
      <sharedItems containsSemiMixedTypes="0" containsNonDate="0" containsDate="1" containsString="0" minDate="2024-01-01T00:00:00" maxDate="2024-05-0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17" count="18">
        <n v="13"/>
        <n v="7"/>
        <n v="12"/>
        <n v="4"/>
        <n v="11"/>
        <n v="6"/>
        <n v="10"/>
        <n v="5"/>
        <n v="14"/>
        <n v="2"/>
        <n v="8"/>
        <n v="9"/>
        <n v="3"/>
        <n v="0"/>
        <n v="17"/>
        <n v="16"/>
        <n v="15"/>
        <n v="1"/>
      </sharedItems>
    </cacheField>
    <cacheField name="Wkdatesick" numFmtId="0">
      <sharedItems containsSemiMixedTypes="0" containsString="0" containsNumber="1" containsInteger="1" minValue="0" maxValue="1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n v="8116"/>
    <s v="26.D.H.F."/>
    <s v="ศุภวุฒิ วิวาสุข"/>
    <m/>
    <s v="ชาย"/>
    <n v="4"/>
    <n v="2"/>
    <s v="ไม่ทราบอาชีพ/ในปกครอง"/>
    <s v="85"/>
    <x v="0"/>
    <x v="0"/>
    <x v="0"/>
    <x v="0"/>
    <m/>
    <d v="2024-03-28T00:00:00"/>
    <d v="2024-04-01T00:00:00"/>
    <m/>
    <d v="2024-01-06T00:00:00"/>
    <x v="0"/>
    <n v="12"/>
  </r>
  <r>
    <n v="4588"/>
    <s v="26.D.H.F."/>
    <s v="บรรณวัชร สวัสดิ์ผล"/>
    <m/>
    <s v="ชาย"/>
    <n v="22"/>
    <n v="5"/>
    <s v="ไม่ทราบอาชีพ/ในปกครอง"/>
    <s v="80/5"/>
    <x v="1"/>
    <x v="1"/>
    <x v="1"/>
    <x v="1"/>
    <m/>
    <d v="2024-02-17T00:00:00"/>
    <d v="2024-02-17T00:00:00"/>
    <m/>
    <d v="2024-01-06T00:00:00"/>
    <x v="1"/>
    <n v="7"/>
  </r>
  <r>
    <n v="7610"/>
    <s v="26.D.H.F."/>
    <s v="จักร์กิต ทับทิมหิน"/>
    <m/>
    <s v="ชาย"/>
    <n v="17"/>
    <n v="7"/>
    <s v="นักเรียน"/>
    <s v="190"/>
    <x v="2"/>
    <x v="2"/>
    <x v="2"/>
    <x v="2"/>
    <m/>
    <d v="2024-03-21T00:00:00"/>
    <d v="2024-03-24T00:00:00"/>
    <m/>
    <d v="2024-01-06T00:00:00"/>
    <x v="2"/>
    <n v="11"/>
  </r>
  <r>
    <n v="7638"/>
    <s v="26.D.H.F."/>
    <s v="ณัฐณิชา หมีมะเริง"/>
    <m/>
    <s v="หญิง"/>
    <n v="15"/>
    <n v="0"/>
    <s v="นักเรียน"/>
    <s v="51"/>
    <x v="1"/>
    <x v="3"/>
    <x v="2"/>
    <x v="2"/>
    <m/>
    <d v="2024-03-20T00:00:00"/>
    <d v="2024-03-25T00:00:00"/>
    <m/>
    <d v="2024-01-06T00:00:00"/>
    <x v="2"/>
    <n v="11"/>
  </r>
  <r>
    <n v="4147"/>
    <s v="26.D.H.F."/>
    <s v="นิภาพร เงินคำ"/>
    <m/>
    <s v="หญิง"/>
    <n v="45"/>
    <n v="11"/>
    <s v="ไม่ทราบอาชีพ/ในปกครอง"/>
    <s v="151"/>
    <x v="1"/>
    <x v="4"/>
    <x v="3"/>
    <x v="0"/>
    <m/>
    <d v="2024-01-30T00:00:00"/>
    <d v="2024-02-02T00:00:00"/>
    <m/>
    <d v="2024-01-06T00:00:00"/>
    <x v="3"/>
    <n v="4"/>
  </r>
  <r>
    <n v="7685"/>
    <s v="26.D.H.F."/>
    <s v="ณัฐดนัย วันชา"/>
    <m/>
    <s v="ชาย"/>
    <n v="6"/>
    <n v="9"/>
    <s v="ไม่ทราบอาชีพ/ในปกครอง"/>
    <s v="46"/>
    <x v="3"/>
    <x v="5"/>
    <x v="4"/>
    <x v="3"/>
    <m/>
    <d v="2024-03-18T00:00:00"/>
    <d v="2024-03-20T00:00:00"/>
    <m/>
    <d v="2024-01-06T00:00:00"/>
    <x v="4"/>
    <n v="11"/>
  </r>
  <r>
    <n v="4146"/>
    <s v="26.D.H.F."/>
    <s v="ทศพล อุปพันธ์"/>
    <m/>
    <s v="ชาย"/>
    <n v="13"/>
    <n v="2"/>
    <s v="ไม่ทราบอาชีพ/ในปกครอง"/>
    <s v="32"/>
    <x v="1"/>
    <x v="6"/>
    <x v="5"/>
    <x v="4"/>
    <m/>
    <d v="2024-01-29T00:00:00"/>
    <d v="2024-02-01T00:00:00"/>
    <m/>
    <d v="2024-01-06T00:00:00"/>
    <x v="3"/>
    <n v="4"/>
  </r>
  <r>
    <n v="4116"/>
    <s v="26.D.H.F."/>
    <s v="จักรวาล วินทะชัย"/>
    <m/>
    <s v="ชาย"/>
    <n v="28"/>
    <n v="4"/>
    <s v="เกษตร"/>
    <s v="186"/>
    <x v="4"/>
    <x v="7"/>
    <x v="6"/>
    <x v="5"/>
    <m/>
    <d v="2024-02-06T00:00:00"/>
    <d v="2024-02-12T00:00:00"/>
    <m/>
    <d v="2024-01-06T00:00:00"/>
    <x v="5"/>
    <n v="5"/>
  </r>
  <r>
    <n v="4033"/>
    <s v="26.D.H.F."/>
    <s v="พงศธร สงเคราะห์"/>
    <m/>
    <s v="ชาย"/>
    <n v="15"/>
    <n v="0"/>
    <s v="นักเรียน"/>
    <s v="30"/>
    <x v="0"/>
    <x v="8"/>
    <x v="7"/>
    <x v="6"/>
    <m/>
    <d v="2024-02-12T00:00:00"/>
    <d v="2024-02-12T00:00:00"/>
    <m/>
    <d v="2024-01-06T00:00:00"/>
    <x v="5"/>
    <n v="6"/>
  </r>
  <r>
    <n v="3454"/>
    <s v="26.D.H.F."/>
    <s v="ปลื้มจิตร เสโน"/>
    <m/>
    <s v="หญิง"/>
    <n v="13"/>
    <n v="2"/>
    <s v="ไม่ทราบอาชีพ/ในปกครอง"/>
    <s v="39"/>
    <x v="5"/>
    <x v="9"/>
    <x v="8"/>
    <x v="7"/>
    <m/>
    <d v="2024-01-27T00:00:00"/>
    <d v="2024-01-28T00:00:00"/>
    <m/>
    <d v="2024-01-06T00:00:00"/>
    <x v="3"/>
    <n v="4"/>
  </r>
  <r>
    <n v="2782"/>
    <s v="26.D.H.F."/>
    <s v="มงคล ดาวเรือง"/>
    <m/>
    <s v="ชาย"/>
    <n v="23"/>
    <n v="5"/>
    <s v="ไม่ทราบอาชีพ/ในปกครอง"/>
    <s v="80/3"/>
    <x v="1"/>
    <x v="1"/>
    <x v="1"/>
    <x v="1"/>
    <m/>
    <d v="2024-01-29T00:00:00"/>
    <d v="2024-01-29T00:00:00"/>
    <m/>
    <d v="2024-01-06T00:00:00"/>
    <x v="3"/>
    <n v="4"/>
  </r>
  <r>
    <n v="8115"/>
    <s v="26.D.H.F."/>
    <s v="อรปรียา ทุมพร"/>
    <m/>
    <s v="หญิง"/>
    <n v="18"/>
    <n v="6"/>
    <s v="ไม่ทราบอาชีพ/ในปกครอง"/>
    <s v="19"/>
    <x v="0"/>
    <x v="0"/>
    <x v="0"/>
    <x v="0"/>
    <m/>
    <d v="2024-03-26T00:00:00"/>
    <d v="2024-03-30T00:00:00"/>
    <m/>
    <d v="2024-01-06T00:00:00"/>
    <x v="0"/>
    <n v="12"/>
  </r>
  <r>
    <n v="7514"/>
    <s v="26.D.H.F."/>
    <s v="อาทิตย์ แจ่มแจ้ง"/>
    <m/>
    <s v="ชาย"/>
    <n v="7"/>
    <n v="6"/>
    <s v="นักเรียน"/>
    <s v="25"/>
    <x v="0"/>
    <x v="0"/>
    <x v="0"/>
    <x v="0"/>
    <m/>
    <d v="2024-03-20T00:00:00"/>
    <d v="2024-03-22T00:00:00"/>
    <m/>
    <d v="2024-01-06T00:00:00"/>
    <x v="4"/>
    <n v="11"/>
  </r>
  <r>
    <n v="8156"/>
    <s v="26.D.H.F."/>
    <s v="สิดาภรณ์ สุขแสง"/>
    <m/>
    <s v="หญิง"/>
    <n v="11"/>
    <n v="7"/>
    <s v="ไม่ทราบอาชีพ/ในปกครอง"/>
    <s v="27"/>
    <x v="0"/>
    <x v="0"/>
    <x v="0"/>
    <x v="0"/>
    <m/>
    <d v="2024-03-21T00:00:00"/>
    <d v="2024-03-25T00:00:00"/>
    <m/>
    <d v="2024-01-06T00:00:00"/>
    <x v="2"/>
    <n v="11"/>
  </r>
  <r>
    <n v="6808"/>
    <s v="26.D.H.F."/>
    <s v="มุกดา เพชรดี"/>
    <m/>
    <s v="หญิง"/>
    <n v="34"/>
    <n v="5"/>
    <s v="อื่นๆ"/>
    <s v="103"/>
    <x v="6"/>
    <x v="10"/>
    <x v="3"/>
    <x v="0"/>
    <m/>
    <d v="2024-03-08T00:00:00"/>
    <d v="2024-03-12T00:00:00"/>
    <m/>
    <d v="2024-01-06T00:00:00"/>
    <x v="6"/>
    <n v="9"/>
  </r>
  <r>
    <n v="8159"/>
    <s v="26.D.H.F."/>
    <s v="ประดิษฐ คำกระจาย"/>
    <m/>
    <s v="ชาย"/>
    <n v="54"/>
    <n v="9"/>
    <s v="เกษตร"/>
    <s v="41"/>
    <x v="7"/>
    <x v="11"/>
    <x v="9"/>
    <x v="0"/>
    <m/>
    <d v="2024-03-26T00:00:00"/>
    <d v="2024-03-29T00:00:00"/>
    <m/>
    <d v="2024-01-06T00:00:00"/>
    <x v="2"/>
    <n v="12"/>
  </r>
  <r>
    <n v="8160"/>
    <s v="26.D.H.F."/>
    <s v="อภิเดช เหลาทอง"/>
    <m/>
    <s v="ชาย"/>
    <n v="16"/>
    <n v="0"/>
    <s v="นักเรียน"/>
    <s v="124"/>
    <x v="1"/>
    <x v="3"/>
    <x v="2"/>
    <x v="2"/>
    <m/>
    <d v="2024-03-28T00:00:00"/>
    <d v="2024-03-28T00:00:00"/>
    <m/>
    <d v="2024-01-06T00:00:00"/>
    <x v="2"/>
    <n v="12"/>
  </r>
  <r>
    <n v="8283"/>
    <s v="26.D.H.F."/>
    <s v="Geninus Willem Albi"/>
    <m/>
    <s v="ชาย"/>
    <n v="58"/>
    <n v="2"/>
    <s v="ไม่ทราบอาชีพ/ในปกครอง"/>
    <s v="40"/>
    <x v="2"/>
    <x v="12"/>
    <x v="10"/>
    <x v="8"/>
    <m/>
    <d v="2024-03-28T00:00:00"/>
    <d v="2024-04-01T00:00:00"/>
    <m/>
    <d v="2024-01-06T00:00:00"/>
    <x v="0"/>
    <n v="12"/>
  </r>
  <r>
    <n v="3359"/>
    <s v="26.D.H.F."/>
    <s v="พิชญนันท์ เศรษโถ"/>
    <m/>
    <s v="หญิง"/>
    <n v="12"/>
    <n v="1"/>
    <s v="ไม่ทราบอาชีพ/ในปกครอง"/>
    <s v="110"/>
    <x v="0"/>
    <x v="13"/>
    <x v="10"/>
    <x v="8"/>
    <m/>
    <d v="2024-01-26T00:00:00"/>
    <d v="2024-02-01T00:00:00"/>
    <m/>
    <d v="2024-01-06T00:00:00"/>
    <x v="3"/>
    <n v="3"/>
  </r>
  <r>
    <n v="3309"/>
    <s v="26.D.H.F."/>
    <s v="ณัฐภูมิ สุดาทิพย์"/>
    <m/>
    <s v="ชาย"/>
    <n v="16"/>
    <n v="2"/>
    <s v="เกษตร"/>
    <s v="167"/>
    <x v="4"/>
    <x v="14"/>
    <x v="11"/>
    <x v="3"/>
    <m/>
    <d v="2024-02-04T00:00:00"/>
    <d v="2024-02-04T00:00:00"/>
    <m/>
    <d v="2024-01-06T00:00:00"/>
    <x v="7"/>
    <n v="5"/>
  </r>
  <r>
    <n v="8559"/>
    <s v="26.D.H.F."/>
    <s v="คำปอย นามไพร"/>
    <m/>
    <s v="หญิง"/>
    <n v="76"/>
    <n v="4"/>
    <s v="ไม่ทราบอาชีพ/ในปกครอง"/>
    <s v="49/1"/>
    <x v="8"/>
    <x v="15"/>
    <x v="12"/>
    <x v="9"/>
    <m/>
    <d v="2024-04-06T00:00:00"/>
    <d v="2024-04-09T00:00:00"/>
    <m/>
    <d v="2024-01-06T00:00:00"/>
    <x v="8"/>
    <n v="14"/>
  </r>
  <r>
    <n v="8665"/>
    <s v="26.D.H.F."/>
    <s v="ศศิประภา แพทย์เจริญ"/>
    <m/>
    <s v="หญิง"/>
    <n v="14"/>
    <n v="6"/>
    <s v="ไม่ทราบอาชีพ/ในปกครอง"/>
    <s v="27"/>
    <x v="9"/>
    <x v="16"/>
    <x v="13"/>
    <x v="10"/>
    <m/>
    <d v="2024-04-02T00:00:00"/>
    <d v="2024-04-05T00:00:00"/>
    <m/>
    <d v="2024-01-06T00:00:00"/>
    <x v="0"/>
    <n v="13"/>
  </r>
  <r>
    <n v="3451"/>
    <s v="26.D.H.F."/>
    <s v="ฉัตธพล   พรมลี"/>
    <m/>
    <s v="ชาย"/>
    <n v="17"/>
    <n v="7"/>
    <s v="ไม่ทราบอาชีพ/ในปกครอง"/>
    <s v="89"/>
    <x v="10"/>
    <x v="17"/>
    <x v="14"/>
    <x v="7"/>
    <m/>
    <d v="2024-01-12T00:00:00"/>
    <d v="2024-01-16T00:00:00"/>
    <m/>
    <d v="2024-01-06T00:00:00"/>
    <x v="9"/>
    <n v="1"/>
  </r>
  <r>
    <n v="6657"/>
    <s v="26.D.H.F."/>
    <s v="อิทธิพัทธ์  เที่ยงผดุง"/>
    <m/>
    <s v="ชาย"/>
    <n v="1"/>
    <n v="7"/>
    <s v="ไม่ทราบอาชีพ/ในปกครอง"/>
    <s v="95"/>
    <x v="11"/>
    <x v="18"/>
    <x v="15"/>
    <x v="11"/>
    <m/>
    <d v="2024-03-11T00:00:00"/>
    <d v="2024-03-11T00:00:00"/>
    <m/>
    <d v="2024-01-06T00:00:00"/>
    <x v="6"/>
    <n v="10"/>
  </r>
  <r>
    <n v="5825"/>
    <s v="26.D.H.F."/>
    <s v="เนตรดาว ผาสระคู"/>
    <m/>
    <s v="หญิง"/>
    <n v="13"/>
    <n v="11"/>
    <s v="นักเรียน"/>
    <s v="148"/>
    <x v="11"/>
    <x v="19"/>
    <x v="3"/>
    <x v="0"/>
    <m/>
    <d v="2024-02-23T00:00:00"/>
    <d v="2024-03-01T00:00:00"/>
    <m/>
    <d v="2024-01-06T00:00:00"/>
    <x v="10"/>
    <n v="7"/>
  </r>
  <r>
    <n v="5968"/>
    <s v="26.D.H.F."/>
    <s v="กฤษณะ ขัดแก้ว"/>
    <m/>
    <s v="ชาย"/>
    <n v="11"/>
    <n v="5"/>
    <s v="ไม่ทราบอาชีพ/ในปกครอง"/>
    <s v="113/2"/>
    <x v="2"/>
    <x v="20"/>
    <x v="16"/>
    <x v="12"/>
    <m/>
    <d v="2024-02-16T00:00:00"/>
    <d v="2024-02-22T00:00:00"/>
    <m/>
    <d v="2024-01-06T00:00:00"/>
    <x v="1"/>
    <n v="6"/>
  </r>
  <r>
    <n v="5559"/>
    <s v="26.D.H.F."/>
    <s v="วรรณา เพ็ญทองดี"/>
    <m/>
    <s v="หญิง"/>
    <n v="6"/>
    <n v="10"/>
    <s v="ไม่ทราบอาชีพ/ในปกครอง"/>
    <s v="148"/>
    <x v="11"/>
    <x v="19"/>
    <x v="3"/>
    <x v="0"/>
    <m/>
    <d v="2024-02-10T00:00:00"/>
    <d v="2024-02-14T00:00:00"/>
    <m/>
    <d v="2024-01-06T00:00:00"/>
    <x v="5"/>
    <n v="6"/>
  </r>
  <r>
    <n v="5510"/>
    <s v="26.D.H.F."/>
    <s v="อภิชาติ ประเสริฐสุพรรณ"/>
    <m/>
    <s v="ชาย"/>
    <n v="28"/>
    <n v="8"/>
    <s v="ไม่ทราบอาชีพ/ในปกครอง"/>
    <s v="16"/>
    <x v="8"/>
    <x v="21"/>
    <x v="17"/>
    <x v="9"/>
    <m/>
    <d v="2024-02-27T00:00:00"/>
    <d v="2024-03-02T00:00:00"/>
    <m/>
    <d v="2024-01-06T00:00:00"/>
    <x v="11"/>
    <n v="8"/>
  </r>
  <r>
    <n v="6201"/>
    <s v="26.D.H.F."/>
    <s v="หม้อ ผลอ้อ"/>
    <m/>
    <s v="หญิง"/>
    <n v="94"/>
    <n v="10"/>
    <s v="ไม่ทราบอาชีพ/ในปกครอง"/>
    <s v="100"/>
    <x v="12"/>
    <x v="22"/>
    <x v="18"/>
    <x v="0"/>
    <m/>
    <d v="2024-01-23T00:00:00"/>
    <d v="2024-01-25T00:00:00"/>
    <m/>
    <d v="2024-01-06T00:00:00"/>
    <x v="12"/>
    <n v="3"/>
  </r>
  <r>
    <n v="5491"/>
    <s v="26.D.H.F."/>
    <s v="ธีรดลย์ ผักขเชด"/>
    <m/>
    <s v="ชาย"/>
    <n v="15"/>
    <n v="2"/>
    <s v="นักเรียน"/>
    <s v="87"/>
    <x v="13"/>
    <x v="23"/>
    <x v="7"/>
    <x v="6"/>
    <m/>
    <d v="2024-02-27T00:00:00"/>
    <d v="2024-02-27T00:00:00"/>
    <m/>
    <d v="2024-01-06T00:00:00"/>
    <x v="10"/>
    <n v="8"/>
  </r>
  <r>
    <n v="5228"/>
    <s v="26.D.H.F."/>
    <s v="ภุมิภัทร สอนสุภาพ"/>
    <m/>
    <s v="ชาย"/>
    <n v="4"/>
    <n v="1"/>
    <s v="ไม่ทราบอาชีพ/ในปกครอง"/>
    <s v="27"/>
    <x v="9"/>
    <x v="24"/>
    <x v="19"/>
    <x v="9"/>
    <m/>
    <d v="2024-02-19T00:00:00"/>
    <d v="2024-02-19T00:00:00"/>
    <m/>
    <d v="2024-01-06T00:00:00"/>
    <x v="1"/>
    <n v="7"/>
  </r>
  <r>
    <n v="5226"/>
    <s v="26.D.H.F."/>
    <s v="กฤชภัทร วงศกรฉัตร"/>
    <m/>
    <s v="ชาย"/>
    <n v="0"/>
    <n v="11"/>
    <s v="ไม่ทราบอาชีพ/ในปกครอง"/>
    <s v="364"/>
    <x v="14"/>
    <x v="25"/>
    <x v="20"/>
    <x v="9"/>
    <m/>
    <d v="2024-02-22T00:00:00"/>
    <d v="2024-02-22T00:00:00"/>
    <m/>
    <d v="2024-01-06T00:00:00"/>
    <x v="1"/>
    <n v="7"/>
  </r>
  <r>
    <n v="6560"/>
    <s v="26.D.H.F."/>
    <s v="สุณิสา ศรีชัย"/>
    <m/>
    <s v="หญิง"/>
    <n v="17"/>
    <n v="9"/>
    <s v="นักเรียน"/>
    <s v="20"/>
    <x v="7"/>
    <x v="26"/>
    <x v="21"/>
    <x v="10"/>
    <m/>
    <d v="2024-03-06T00:00:00"/>
    <d v="2024-03-10T00:00:00"/>
    <m/>
    <d v="2024-01-06T00:00:00"/>
    <x v="6"/>
    <n v="9"/>
  </r>
  <r>
    <n v="5168"/>
    <s v="26.D.H.F."/>
    <s v="สุทัศน์ ผันสนาม"/>
    <m/>
    <s v="ชาย"/>
    <n v="23"/>
    <n v="7"/>
    <s v="นักเรียน"/>
    <s v="45"/>
    <x v="15"/>
    <x v="27"/>
    <x v="3"/>
    <x v="0"/>
    <m/>
    <d v="2024-02-14T00:00:00"/>
    <d v="2024-02-23T00:00:00"/>
    <m/>
    <d v="2024-01-06T00:00:00"/>
    <x v="1"/>
    <n v="6"/>
  </r>
  <r>
    <n v="6587"/>
    <s v="26.D.H.F."/>
    <s v="วราพล บุตรวงค์"/>
    <m/>
    <s v="ชาย"/>
    <n v="28"/>
    <n v="3"/>
    <s v="รับจ้าง,กรรมกร"/>
    <s v="85"/>
    <x v="8"/>
    <x v="28"/>
    <x v="22"/>
    <x v="2"/>
    <m/>
    <d v="2024-01-22T00:00:00"/>
    <d v="2024-01-26T00:00:00"/>
    <m/>
    <d v="2024-01-06T00:00:00"/>
    <x v="12"/>
    <n v="3"/>
  </r>
  <r>
    <n v="7530"/>
    <s v="26.D.H.F."/>
    <s v="วิลัดดา ปุยภูงา"/>
    <m/>
    <s v="หญิง"/>
    <n v="28"/>
    <n v="2"/>
    <s v="ไม่ทราบอาชีพ/ในปกครอง"/>
    <s v="144"/>
    <x v="10"/>
    <x v="29"/>
    <x v="23"/>
    <x v="0"/>
    <m/>
    <d v="2024-03-24T00:00:00"/>
    <d v="2024-03-24T00:00:00"/>
    <m/>
    <d v="2024-01-06T00:00:00"/>
    <x v="2"/>
    <n v="12"/>
  </r>
  <r>
    <n v="6591"/>
    <s v="26.D.H.F."/>
    <s v="ตันหยง ประชาชู"/>
    <m/>
    <s v="หญิง"/>
    <n v="47"/>
    <n v="4"/>
    <s v="ข้าราชการ"/>
    <s v="282"/>
    <x v="11"/>
    <x v="30"/>
    <x v="24"/>
    <x v="2"/>
    <m/>
    <d v="2024-03-07T00:00:00"/>
    <d v="2024-03-09T00:00:00"/>
    <m/>
    <d v="2024-01-06T00:00:00"/>
    <x v="6"/>
    <n v="9"/>
  </r>
  <r>
    <n v="4722"/>
    <s v="26.D.H.F."/>
    <s v="รำพูล อ่อนปัดชา"/>
    <m/>
    <s v="หญิง"/>
    <n v="41"/>
    <n v="8"/>
    <s v="เกษตร"/>
    <s v="40"/>
    <x v="8"/>
    <x v="31"/>
    <x v="5"/>
    <x v="4"/>
    <m/>
    <d v="2024-02-19T00:00:00"/>
    <d v="2024-02-19T00:00:00"/>
    <m/>
    <d v="2024-01-06T00:00:00"/>
    <x v="1"/>
    <n v="7"/>
  </r>
  <r>
    <n v="6658"/>
    <s v="26.D.H.F."/>
    <s v="สุชญามาศ จันทร์มณี"/>
    <m/>
    <s v="หญิง"/>
    <n v="13"/>
    <n v="0"/>
    <s v="ไม่ทราบอาชีพ/ในปกครอง"/>
    <s v="154"/>
    <x v="4"/>
    <x v="14"/>
    <x v="11"/>
    <x v="3"/>
    <m/>
    <d v="2024-03-07T00:00:00"/>
    <d v="2024-03-09T00:00:00"/>
    <m/>
    <d v="2024-01-06T00:00:00"/>
    <x v="6"/>
    <n v="9"/>
  </r>
  <r>
    <n v="195"/>
    <s v="26.D.H.F."/>
    <s v="พันธวิศ ธรรมเสนา"/>
    <m/>
    <s v="ชาย"/>
    <n v="13"/>
    <n v="3"/>
    <s v="ไม่ทราบอาชีพ/ในปกครอง"/>
    <s v="196"/>
    <x v="0"/>
    <x v="32"/>
    <x v="25"/>
    <x v="13"/>
    <m/>
    <d v="2024-01-05T00:00:00"/>
    <d v="2024-01-05T00:00:00"/>
    <m/>
    <d v="2024-01-06T00:00:00"/>
    <x v="13"/>
    <n v="0"/>
  </r>
  <r>
    <n v="10714"/>
    <s v="26.D.H.F."/>
    <s v="รุจิรา บุญโนนแต้"/>
    <m/>
    <s v="หญิง"/>
    <n v="24"/>
    <n v="10"/>
    <s v="นักเรียน"/>
    <s v="1"/>
    <x v="7"/>
    <x v="33"/>
    <x v="26"/>
    <x v="2"/>
    <m/>
    <d v="2024-04-26T00:00:00"/>
    <d v="2024-05-01T00:00:00"/>
    <m/>
    <d v="2024-01-06T00:00:00"/>
    <x v="14"/>
    <n v="16"/>
  </r>
  <r>
    <n v="7138"/>
    <s v="26.D.H.F."/>
    <s v="สร้อยสวรรค์   ผุดบัวดง"/>
    <m/>
    <s v="หญิง"/>
    <n v="16"/>
    <n v="3"/>
    <s v="ไม่ทราบอาชีพ/ในปกครอง"/>
    <s v="119"/>
    <x v="2"/>
    <x v="34"/>
    <x v="8"/>
    <x v="7"/>
    <m/>
    <d v="2024-03-12T00:00:00"/>
    <d v="2024-03-18T00:00:00"/>
    <m/>
    <d v="2024-01-06T00:00:00"/>
    <x v="4"/>
    <n v="10"/>
  </r>
  <r>
    <n v="4838"/>
    <s v="26.D.H.F."/>
    <s v="นิติพงษ์ พิพัฒนมงคล"/>
    <m/>
    <s v="ชาย"/>
    <n v="28"/>
    <n v="5"/>
    <s v="ค้าขาย"/>
    <s v="198"/>
    <x v="16"/>
    <x v="35"/>
    <x v="3"/>
    <x v="0"/>
    <m/>
    <d v="2024-02-11T00:00:00"/>
    <d v="2024-02-14T00:00:00"/>
    <m/>
    <d v="2024-01-06T00:00:00"/>
    <x v="5"/>
    <n v="6"/>
  </r>
  <r>
    <n v="4837"/>
    <s v="26.D.H.F."/>
    <s v="ศุภาวัฒน์ บุญศรัทธา"/>
    <m/>
    <s v="ชาย"/>
    <n v="16"/>
    <n v="10"/>
    <s v="ไม่ทราบอาชีพ/ในปกครอง"/>
    <s v="248"/>
    <x v="1"/>
    <x v="36"/>
    <x v="0"/>
    <x v="0"/>
    <m/>
    <d v="2024-02-06T00:00:00"/>
    <d v="2024-02-13T00:00:00"/>
    <m/>
    <d v="2024-01-06T00:00:00"/>
    <x v="5"/>
    <n v="5"/>
  </r>
  <r>
    <n v="4835"/>
    <s v="26.D.H.F."/>
    <s v="จักรินทร์ บุญกลาง"/>
    <m/>
    <s v="ชาย"/>
    <n v="20"/>
    <n v="4"/>
    <s v="รับจ้าง,กรรมกร"/>
    <s v="233"/>
    <x v="3"/>
    <x v="29"/>
    <x v="23"/>
    <x v="0"/>
    <m/>
    <d v="2024-02-11T00:00:00"/>
    <d v="2024-02-12T00:00:00"/>
    <m/>
    <d v="2024-01-06T00:00:00"/>
    <x v="5"/>
    <n v="6"/>
  </r>
  <r>
    <n v="7303"/>
    <s v="26.D.H.F."/>
    <s v="ศุภณัฐ เนตรวงศ์"/>
    <m/>
    <s v="ชาย"/>
    <n v="17"/>
    <n v="4"/>
    <s v="ไม่ทราบอาชีพ/ในปกครอง"/>
    <s v="64"/>
    <x v="14"/>
    <x v="37"/>
    <x v="3"/>
    <x v="0"/>
    <m/>
    <d v="2024-03-13T00:00:00"/>
    <d v="2024-03-17T00:00:00"/>
    <m/>
    <d v="2024-01-06T00:00:00"/>
    <x v="4"/>
    <n v="10"/>
  </r>
  <r>
    <n v="4816"/>
    <s v="26.D.H.F."/>
    <s v="นุชิต ไชยแสง"/>
    <m/>
    <s v="ชาย"/>
    <n v="15"/>
    <n v="1"/>
    <s v="นักเรียน"/>
    <s v="77"/>
    <x v="4"/>
    <x v="38"/>
    <x v="7"/>
    <x v="6"/>
    <m/>
    <d v="2024-02-20T00:00:00"/>
    <d v="2024-02-20T00:00:00"/>
    <m/>
    <d v="2024-01-06T00:00:00"/>
    <x v="1"/>
    <n v="7"/>
  </r>
  <r>
    <n v="4808"/>
    <s v="26.D.H.F."/>
    <s v="พัชราภรณ์ คำสวาสดิ์"/>
    <m/>
    <s v="หญิง"/>
    <n v="17"/>
    <n v="7"/>
    <s v="ไม่ทราบอาชีพ/ในปกครอง"/>
    <s v="71"/>
    <x v="4"/>
    <x v="39"/>
    <x v="3"/>
    <x v="0"/>
    <m/>
    <d v="2024-01-23T00:00:00"/>
    <d v="2024-01-27T00:00:00"/>
    <m/>
    <d v="2024-01-06T00:00:00"/>
    <x v="3"/>
    <n v="3"/>
  </r>
  <r>
    <n v="8158"/>
    <s v="26.D.H.F."/>
    <s v="จิรเดช มราชสีห์"/>
    <m/>
    <s v="ชาย"/>
    <n v="26"/>
    <n v="11"/>
    <s v="ไม่ทราบอาชีพ/ในปกครอง"/>
    <s v="333/1-2"/>
    <x v="12"/>
    <x v="40"/>
    <x v="20"/>
    <x v="9"/>
    <m/>
    <d v="2024-03-26T00:00:00"/>
    <d v="2024-03-27T00:00:00"/>
    <m/>
    <d v="2024-01-06T00:00:00"/>
    <x v="2"/>
    <n v="12"/>
  </r>
  <r>
    <n v="6590"/>
    <s v="26.D.H.F."/>
    <s v="ยุภาพร โปร่งพรมมา"/>
    <m/>
    <s v="หญิง"/>
    <n v="39"/>
    <n v="2"/>
    <s v="เกษตร"/>
    <s v="28"/>
    <x v="8"/>
    <x v="28"/>
    <x v="22"/>
    <x v="2"/>
    <m/>
    <d v="2024-03-02T00:00:00"/>
    <d v="2024-03-06T00:00:00"/>
    <m/>
    <d v="2024-01-06T00:00:00"/>
    <x v="11"/>
    <n v="9"/>
  </r>
  <r>
    <n v="9436"/>
    <s v="26.D.H.F."/>
    <s v="เสาวคนธ์ โคตพรม"/>
    <m/>
    <s v="หญิง"/>
    <n v="23"/>
    <n v="7"/>
    <s v="ข้าราชการ"/>
    <s v="35"/>
    <x v="6"/>
    <x v="41"/>
    <x v="27"/>
    <x v="2"/>
    <m/>
    <d v="2024-04-22T00:00:00"/>
    <d v="2024-04-22T00:00:00"/>
    <m/>
    <d v="2024-01-06T00:00:00"/>
    <x v="15"/>
    <n v="16"/>
  </r>
  <r>
    <n v="9115"/>
    <s v="26.D.H.F."/>
    <s v="ชลดา ทองศรี"/>
    <m/>
    <s v="หญิง"/>
    <n v="57"/>
    <n v="11"/>
    <s v="เกษตร"/>
    <s v="126"/>
    <x v="1"/>
    <x v="3"/>
    <x v="2"/>
    <x v="2"/>
    <m/>
    <d v="2024-04-06T00:00:00"/>
    <d v="2024-04-11T00:00:00"/>
    <m/>
    <d v="2024-01-06T00:00:00"/>
    <x v="8"/>
    <n v="14"/>
  </r>
  <r>
    <n v="9689"/>
    <s v="26.D.H.F."/>
    <s v="ณัฏฐกิตติ์ วงศ์ไชยา"/>
    <m/>
    <s v="ชาย"/>
    <n v="9"/>
    <n v="8"/>
    <s v="ไม่ทราบอาชีพ/ในปกครอง"/>
    <s v="166"/>
    <x v="6"/>
    <x v="41"/>
    <x v="27"/>
    <x v="2"/>
    <m/>
    <d v="2024-04-21T00:00:00"/>
    <d v="2024-04-24T00:00:00"/>
    <m/>
    <d v="2024-01-06T00:00:00"/>
    <x v="15"/>
    <n v="16"/>
  </r>
  <r>
    <n v="9168"/>
    <s v="26.D.H.F."/>
    <s v="ธนวัฒน์ แสงเฉวตร"/>
    <m/>
    <s v="ชาย"/>
    <n v="11"/>
    <n v="8"/>
    <s v="ไม่ทราบอาชีพ/ในปกครอง"/>
    <s v="36"/>
    <x v="1"/>
    <x v="24"/>
    <x v="10"/>
    <x v="8"/>
    <m/>
    <d v="2024-04-16T00:00:00"/>
    <d v="2024-04-13T00:00:00"/>
    <m/>
    <d v="2024-01-06T00:00:00"/>
    <x v="16"/>
    <n v="15"/>
  </r>
  <r>
    <n v="10226"/>
    <s v="26.D.H.F."/>
    <s v="ณัฐวดี สีนาหอม"/>
    <m/>
    <s v="หญิง"/>
    <n v="9"/>
    <n v="5"/>
    <s v="ไม่ทราบอาชีพ/ในปกครอง"/>
    <s v="123"/>
    <x v="1"/>
    <x v="3"/>
    <x v="2"/>
    <x v="2"/>
    <m/>
    <d v="2024-04-26T00:00:00"/>
    <d v="2024-04-29T00:00:00"/>
    <m/>
    <d v="2024-01-06T00:00:00"/>
    <x v="14"/>
    <n v="16"/>
  </r>
  <r>
    <n v="1909"/>
    <s v="26.D.H.F."/>
    <s v="ปารเมศ กะพุทธา"/>
    <m/>
    <s v="ชาย"/>
    <n v="11"/>
    <n v="2"/>
    <s v="ไม่ทราบอาชีพ/ในปกครอง"/>
    <s v="115"/>
    <x v="2"/>
    <x v="42"/>
    <x v="28"/>
    <x v="0"/>
    <m/>
    <d v="2024-01-12T00:00:00"/>
    <d v="2024-01-19T00:00:00"/>
    <m/>
    <d v="2024-01-06T00:00:00"/>
    <x v="9"/>
    <n v="1"/>
  </r>
  <r>
    <n v="1908"/>
    <s v="26.D.H.F."/>
    <s v="พิชญา วิลาศ"/>
    <m/>
    <s v="หญิง"/>
    <n v="14"/>
    <n v="9"/>
    <s v="ไม่ทราบอาชีพ/ในปกครอง"/>
    <s v="115"/>
    <x v="2"/>
    <x v="42"/>
    <x v="28"/>
    <x v="0"/>
    <m/>
    <d v="2024-01-12T00:00:00"/>
    <d v="2024-01-17T00:00:00"/>
    <m/>
    <d v="2024-01-06T00:00:00"/>
    <x v="9"/>
    <n v="1"/>
  </r>
  <r>
    <n v="9382"/>
    <s v="26.D.H.F."/>
    <s v="ธัญรดา แสนสุพรรณ"/>
    <m/>
    <s v="หญิง"/>
    <n v="19"/>
    <n v="10"/>
    <s v="ไม่ทราบอาชีพ/ในปกครอง"/>
    <s v="34"/>
    <x v="1"/>
    <x v="3"/>
    <x v="2"/>
    <x v="2"/>
    <m/>
    <d v="2024-04-11T00:00:00"/>
    <d v="2024-04-14T00:00:00"/>
    <m/>
    <d v="2024-01-06T00:00:00"/>
    <x v="16"/>
    <n v="14"/>
  </r>
  <r>
    <n v="1321"/>
    <s v="26.D.H.F."/>
    <s v="ฐปนา บัวลอย"/>
    <m/>
    <s v="ชาย"/>
    <n v="15"/>
    <n v="8"/>
    <s v="นักเรียน"/>
    <s v="171"/>
    <x v="10"/>
    <x v="43"/>
    <x v="29"/>
    <x v="13"/>
    <m/>
    <d v="2024-01-16T00:00:00"/>
    <d v="2024-01-16T00:00:00"/>
    <m/>
    <d v="2024-01-06T00:00:00"/>
    <x v="9"/>
    <n v="2"/>
  </r>
  <r>
    <n v="1907"/>
    <s v="26.D.H.F."/>
    <s v="ธีรวัฒน์ ก้านเกตุ"/>
    <m/>
    <s v="ชาย"/>
    <n v="32"/>
    <n v="7"/>
    <s v="อื่นๆ"/>
    <s v="179"/>
    <x v="11"/>
    <x v="44"/>
    <x v="0"/>
    <x v="0"/>
    <m/>
    <d v="2024-01-11T00:00:00"/>
    <d v="2024-01-13T00:00:00"/>
    <m/>
    <d v="2024-01-06T00:00:00"/>
    <x v="9"/>
    <n v="1"/>
  </r>
  <r>
    <n v="1980"/>
    <s v="26.D.H.F."/>
    <s v="กัญญาภัค นามโสม"/>
    <m/>
    <s v="หญิง"/>
    <n v="22"/>
    <n v="9"/>
    <s v="ไม่ทราบอาชีพ/ในปกครอง"/>
    <s v="294"/>
    <x v="0"/>
    <x v="45"/>
    <x v="30"/>
    <x v="13"/>
    <m/>
    <d v="2024-01-14T00:00:00"/>
    <d v="2024-01-14T00:00:00"/>
    <m/>
    <d v="2024-01-06T00:00:00"/>
    <x v="9"/>
    <n v="2"/>
  </r>
  <r>
    <n v="9604"/>
    <s v="26.D.H.F."/>
    <s v="พีรวิชญ์ กัญญาคำ"/>
    <m/>
    <s v="ชาย"/>
    <n v="15"/>
    <n v="3"/>
    <s v="ไม่ทราบอาชีพ/ในปกครอง"/>
    <s v="90"/>
    <x v="13"/>
    <x v="46"/>
    <x v="31"/>
    <x v="0"/>
    <m/>
    <d v="2024-04-18T00:00:00"/>
    <d v="2024-04-19T00:00:00"/>
    <m/>
    <d v="2024-01-06T00:00:00"/>
    <x v="16"/>
    <n v="15"/>
  </r>
  <r>
    <n v="2777"/>
    <s v="26.D.H.F."/>
    <s v="นลิตา วงค์มะณี"/>
    <m/>
    <s v="หญิง"/>
    <n v="20"/>
    <n v="4"/>
    <s v="ไม่ทราบอาชีพ/ในปกครอง"/>
    <s v="129"/>
    <x v="12"/>
    <x v="47"/>
    <x v="32"/>
    <x v="0"/>
    <m/>
    <d v="2024-01-24T00:00:00"/>
    <d v="2024-01-24T00:00:00"/>
    <m/>
    <d v="2024-01-06T00:00:00"/>
    <x v="12"/>
    <n v="3"/>
  </r>
  <r>
    <n v="3360"/>
    <s v="26.D.H.F."/>
    <s v="จรรยานุช จันทะดวง"/>
    <m/>
    <s v="หญิง"/>
    <n v="10"/>
    <n v="4"/>
    <s v="ไม่ทราบอาชีพ/ในปกครอง"/>
    <s v="21"/>
    <x v="7"/>
    <x v="48"/>
    <x v="33"/>
    <x v="14"/>
    <m/>
    <d v="2024-01-27T00:00:00"/>
    <d v="2024-02-01T00:00:00"/>
    <m/>
    <d v="2024-01-06T00:00:00"/>
    <x v="3"/>
    <n v="4"/>
  </r>
  <r>
    <n v="9691"/>
    <s v="26.D.H.F."/>
    <s v="กัญจนา ท้าวบุตร"/>
    <m/>
    <s v="หญิง"/>
    <n v="45"/>
    <n v="5"/>
    <s v="รับจ้าง,กรรมกร"/>
    <s v="104"/>
    <x v="8"/>
    <x v="49"/>
    <x v="34"/>
    <x v="10"/>
    <m/>
    <d v="2024-04-20T00:00:00"/>
    <d v="2024-04-24T00:00:00"/>
    <m/>
    <d v="2024-01-06T00:00:00"/>
    <x v="15"/>
    <n v="16"/>
  </r>
  <r>
    <n v="1754"/>
    <s v="26.D.H.F."/>
    <s v="วันชัย ปุตาโส"/>
    <m/>
    <s v="ชาย"/>
    <n v="37"/>
    <n v="11"/>
    <s v="ไม่ทราบอาชีพ/ในปกครอง"/>
    <s v="39/1"/>
    <x v="8"/>
    <x v="31"/>
    <x v="5"/>
    <x v="4"/>
    <m/>
    <d v="2024-02-10T00:00:00"/>
    <d v="2024-02-16T00:00:00"/>
    <m/>
    <d v="2024-01-06T00:00:00"/>
    <x v="5"/>
    <n v="6"/>
  </r>
  <r>
    <n v="10018"/>
    <s v="26.D.H.F."/>
    <s v="จารวี สินภักดี"/>
    <m/>
    <s v="หญิง"/>
    <n v="3"/>
    <n v="4"/>
    <s v="ไม่ทราบอาชีพ/ในปกครอง"/>
    <s v="160"/>
    <x v="8"/>
    <x v="50"/>
    <x v="27"/>
    <x v="2"/>
    <m/>
    <d v="2024-04-22T00:00:00"/>
    <d v="2024-04-26T00:00:00"/>
    <m/>
    <d v="2024-01-06T00:00:00"/>
    <x v="15"/>
    <n v="16"/>
  </r>
  <r>
    <n v="9830"/>
    <s v="26.D.H.F."/>
    <s v="ประภาวดี สังฆมณี"/>
    <m/>
    <s v="หญิง"/>
    <n v="28"/>
    <n v="3"/>
    <s v="รับจ้าง,กรรมกร"/>
    <s v="196"/>
    <x v="1"/>
    <x v="51"/>
    <x v="35"/>
    <x v="9"/>
    <m/>
    <d v="2024-04-19T00:00:00"/>
    <d v="2024-04-22T00:00:00"/>
    <m/>
    <d v="2024-01-06T00:00:00"/>
    <x v="15"/>
    <n v="15"/>
  </r>
  <r>
    <n v="9955"/>
    <s v="26.D.H.F."/>
    <s v="นิธิพร นิลไชย์"/>
    <m/>
    <s v="หญิง"/>
    <n v="27"/>
    <n v="11"/>
    <s v="อื่นๆ"/>
    <s v="202"/>
    <x v="1"/>
    <x v="3"/>
    <x v="2"/>
    <x v="2"/>
    <m/>
    <d v="2024-04-17T00:00:00"/>
    <d v="2024-04-24T00:00:00"/>
    <m/>
    <d v="2024-01-06T00:00:00"/>
    <x v="15"/>
    <n v="15"/>
  </r>
  <r>
    <n v="9414"/>
    <s v="26.D.H.F."/>
    <s v="อนุธิดา พรหมพักตร"/>
    <m/>
    <s v="หญิง"/>
    <n v="12"/>
    <n v="7"/>
    <s v="ไม่ทราบอาชีพ/ในปกครอง"/>
    <s v="155"/>
    <x v="4"/>
    <x v="52"/>
    <x v="12"/>
    <x v="9"/>
    <m/>
    <d v="2024-04-20T00:00:00"/>
    <d v="2024-04-21T00:00:00"/>
    <m/>
    <d v="2024-01-06T00:00:00"/>
    <x v="15"/>
    <n v="16"/>
  </r>
  <r>
    <n v="8966"/>
    <s v="26.D.H.F."/>
    <s v="กุลธิดา ทองหอม"/>
    <m/>
    <s v="หญิง"/>
    <n v="10"/>
    <n v="1"/>
    <s v="ไม่ทราบอาชีพ/ในปกครอง"/>
    <s v="65"/>
    <x v="13"/>
    <x v="23"/>
    <x v="7"/>
    <x v="6"/>
    <m/>
    <d v="2024-04-11T00:00:00"/>
    <d v="2024-04-15T00:00:00"/>
    <m/>
    <d v="2024-01-06T00:00:00"/>
    <x v="16"/>
    <n v="14"/>
  </r>
  <r>
    <n v="8712"/>
    <s v="26.D.H.F."/>
    <s v="ปนัตพงษ์ สัตยไพศาล"/>
    <m/>
    <s v="ชาย"/>
    <n v="37"/>
    <n v="6"/>
    <s v="ไม่ทราบอาชีพ/ในปกครอง"/>
    <s v="559"/>
    <x v="0"/>
    <x v="53"/>
    <x v="3"/>
    <x v="0"/>
    <m/>
    <d v="2024-04-04T00:00:00"/>
    <d v="2024-04-09T00:00:00"/>
    <m/>
    <d v="2024-01-06T00:00:00"/>
    <x v="8"/>
    <n v="13"/>
  </r>
  <r>
    <n v="10473"/>
    <s v="26.D.H.F."/>
    <s v="ปิยะนุช บุญอ่ำ"/>
    <m/>
    <s v="หญิง"/>
    <n v="14"/>
    <n v="9"/>
    <s v="ไม่ทราบอาชีพ/ในปกครอง"/>
    <s v="79"/>
    <x v="4"/>
    <x v="54"/>
    <x v="17"/>
    <x v="9"/>
    <m/>
    <d v="2024-04-22T00:00:00"/>
    <d v="2024-04-28T00:00:00"/>
    <m/>
    <d v="2024-01-06T00:00:00"/>
    <x v="14"/>
    <n v="16"/>
  </r>
  <r>
    <n v="10407"/>
    <s v="26.D.H.F."/>
    <s v="ธณะชัย พัฒนาศูร"/>
    <m/>
    <s v="ชาย"/>
    <n v="18"/>
    <n v="3"/>
    <s v="นักเรียน"/>
    <s v="19"/>
    <x v="17"/>
    <x v="55"/>
    <x v="36"/>
    <x v="14"/>
    <m/>
    <d v="2024-04-12T00:00:00"/>
    <d v="2024-04-13T00:00:00"/>
    <m/>
    <d v="2024-01-06T00:00:00"/>
    <x v="16"/>
    <n v="14"/>
  </r>
  <r>
    <n v="580"/>
    <s v="26.D.H.F."/>
    <s v="บุณยวัต บัวลอย"/>
    <m/>
    <s v="ชาย"/>
    <n v="8"/>
    <n v="7"/>
    <s v="ไม่ทราบอาชีพ/ในปกครอง"/>
    <s v="171"/>
    <x v="10"/>
    <x v="43"/>
    <x v="29"/>
    <x v="13"/>
    <m/>
    <d v="2024-01-05T00:00:00"/>
    <d v="2024-01-05T00:00:00"/>
    <m/>
    <d v="2024-01-06T00:00:00"/>
    <x v="13"/>
    <n v="0"/>
  </r>
  <r>
    <n v="8849"/>
    <s v="26.D.H.F."/>
    <s v="วีรศักดิ์ มูลมณี"/>
    <m/>
    <s v="ชาย"/>
    <n v="30"/>
    <n v="5"/>
    <s v="นักเรียน"/>
    <s v="184"/>
    <x v="18"/>
    <x v="56"/>
    <x v="5"/>
    <x v="4"/>
    <m/>
    <d v="2024-04-15T00:00:00"/>
    <d v="2024-04-15T00:00:00"/>
    <m/>
    <d v="2024-01-06T00:00:00"/>
    <x v="16"/>
    <n v="15"/>
  </r>
  <r>
    <n v="8912"/>
    <s v="26.D.H.F."/>
    <s v="ณัฐวุฒิ ทองเกลี้ยง"/>
    <m/>
    <s v="ชาย"/>
    <n v="12"/>
    <n v="7"/>
    <s v="นักเรียน"/>
    <s v="127"/>
    <x v="13"/>
    <x v="23"/>
    <x v="7"/>
    <x v="6"/>
    <m/>
    <d v="2024-04-13T00:00:00"/>
    <d v="2024-04-13T00:00:00"/>
    <m/>
    <d v="2024-01-06T00:00:00"/>
    <x v="16"/>
    <n v="15"/>
  </r>
  <r>
    <n v="2483"/>
    <s v="26.D.H.F."/>
    <s v="นวพร จงทวีเกียรติ"/>
    <m/>
    <s v="ชาย"/>
    <n v="28"/>
    <n v="9"/>
    <s v="ไม่ทราบอาชีพ/ในปกครอง"/>
    <s v="820"/>
    <x v="11"/>
    <x v="57"/>
    <x v="29"/>
    <x v="13"/>
    <m/>
    <d v="2024-01-24T00:00:00"/>
    <d v="2024-01-24T00:00:00"/>
    <m/>
    <d v="2024-01-06T00:00:00"/>
    <x v="12"/>
    <n v="3"/>
  </r>
  <r>
    <n v="1978"/>
    <s v="26.D.H.F."/>
    <s v="บัวสอน ผิวจันดา"/>
    <m/>
    <s v="หญิง"/>
    <n v="72"/>
    <n v="0"/>
    <s v="ไม่ทราบอาชีพ/ในปกครอง"/>
    <s v="32"/>
    <x v="11"/>
    <x v="58"/>
    <x v="37"/>
    <x v="13"/>
    <m/>
    <d v="2024-01-14T00:00:00"/>
    <d v="2024-01-14T00:00:00"/>
    <m/>
    <d v="2024-01-06T00:00:00"/>
    <x v="9"/>
    <n v="2"/>
  </r>
  <r>
    <n v="684"/>
    <s v="26.D.H.F."/>
    <s v="กัปตัน รัตนบุรี"/>
    <m/>
    <s v="ชาย"/>
    <n v="23"/>
    <n v="4"/>
    <s v="รับจ้าง,กรรมกร"/>
    <s v="232"/>
    <x v="9"/>
    <x v="59"/>
    <x v="38"/>
    <x v="2"/>
    <m/>
    <d v="2024-01-05T00:00:00"/>
    <d v="2024-01-10T00:00:00"/>
    <m/>
    <d v="2024-01-06T00:00:00"/>
    <x v="17"/>
    <n v="0"/>
  </r>
  <r>
    <n v="2183"/>
    <s v="26.D.H.F."/>
    <s v="ศุภิสรา วลัยศรี"/>
    <m/>
    <s v="หญิง"/>
    <n v="23"/>
    <n v="6"/>
    <s v="รับจ้าง,กรรมกร"/>
    <s v="235"/>
    <x v="0"/>
    <x v="53"/>
    <x v="3"/>
    <x v="0"/>
    <m/>
    <d v="2024-01-12T00:00:00"/>
    <d v="2024-01-12T00:00:00"/>
    <m/>
    <d v="2024-01-06T00:00:00"/>
    <x v="17"/>
    <n v="1"/>
  </r>
  <r>
    <n v="693"/>
    <s v="26.D.H.F."/>
    <s v="ภควัฒ โฮมแพน"/>
    <m/>
    <s v="ชาย"/>
    <n v="16"/>
    <n v="8"/>
    <s v="นักเรียน"/>
    <s v="บ้านพักครู รร.เมยวดีพิทยาคม"/>
    <x v="13"/>
    <x v="60"/>
    <x v="39"/>
    <x v="6"/>
    <m/>
    <d v="2024-01-07T00:00:00"/>
    <d v="2024-01-07T00:00:00"/>
    <m/>
    <d v="2024-01-06T00:00:00"/>
    <x v="17"/>
    <n v="1"/>
  </r>
  <r>
    <n v="2135"/>
    <s v="26.D.H.F."/>
    <s v="ลำพูล คำมาดี"/>
    <m/>
    <s v="หญิง"/>
    <n v="41"/>
    <n v="6"/>
    <s v="เกษตร"/>
    <s v="239"/>
    <x v="11"/>
    <x v="61"/>
    <x v="26"/>
    <x v="2"/>
    <m/>
    <d v="2024-01-18T00:00:00"/>
    <d v="2024-01-22T00:00:00"/>
    <m/>
    <d v="2024-01-06T00:00:00"/>
    <x v="12"/>
    <n v="2"/>
  </r>
  <r>
    <n v="2136"/>
    <s v="26.D.H.F."/>
    <s v="สมหมาย จันทคะมุด"/>
    <m/>
    <s v="หญิง"/>
    <n v="47"/>
    <n v="11"/>
    <s v="เกษตร"/>
    <s v="135"/>
    <x v="11"/>
    <x v="61"/>
    <x v="26"/>
    <x v="2"/>
    <m/>
    <d v="2024-01-18T00:00:00"/>
    <d v="2024-01-22T00:00:00"/>
    <m/>
    <d v="2024-01-06T00:00:00"/>
    <x v="12"/>
    <n v="2"/>
  </r>
  <r>
    <n v="4811"/>
    <s v="27.D.H.F.shock syndrome"/>
    <s v="รัตติญา เมืองนาม"/>
    <m/>
    <s v="หญิง"/>
    <n v="42"/>
    <n v="11"/>
    <s v="ค้าขาย"/>
    <s v="63"/>
    <x v="8"/>
    <x v="31"/>
    <x v="5"/>
    <x v="4"/>
    <m/>
    <d v="2024-02-07T00:00:00"/>
    <d v="2024-02-14T00:00:00"/>
    <m/>
    <d v="2024-01-06T00:00:00"/>
    <x v="5"/>
    <n v="5"/>
  </r>
  <r>
    <n v="1716"/>
    <s v="66.Dengue fever"/>
    <s v="ปานรดา ไกยสวน"/>
    <m/>
    <s v="หญิง"/>
    <n v="18"/>
    <n v="4"/>
    <s v="ไม่ทราบอาชีพ/ในปกครอง"/>
    <s v="266"/>
    <x v="17"/>
    <x v="62"/>
    <x v="40"/>
    <x v="15"/>
    <m/>
    <d v="2024-01-22T00:00:00"/>
    <d v="2024-01-24T00:00:00"/>
    <m/>
    <d v="2024-01-06T00:00:00"/>
    <x v="12"/>
    <n v="3"/>
  </r>
  <r>
    <n v="5050"/>
    <s v="66.Dengue fever"/>
    <s v="วรวิชญ์ แพงโพนทอง"/>
    <m/>
    <s v="ชาย"/>
    <n v="14"/>
    <n v="1"/>
    <s v="นักเรียน"/>
    <s v="245"/>
    <x v="7"/>
    <x v="63"/>
    <x v="41"/>
    <x v="10"/>
    <m/>
    <d v="2024-02-20T00:00:00"/>
    <d v="2024-02-23T00:00:00"/>
    <m/>
    <d v="2024-01-06T00:00:00"/>
    <x v="1"/>
    <n v="7"/>
  </r>
  <r>
    <n v="5051"/>
    <s v="66.Dengue fever"/>
    <s v="ภัทรพร บุญมี"/>
    <m/>
    <s v="หญิง"/>
    <n v="9"/>
    <n v="10"/>
    <s v="ไม่ทราบอาชีพ/ในปกครอง"/>
    <s v="44"/>
    <x v="1"/>
    <x v="36"/>
    <x v="0"/>
    <x v="0"/>
    <m/>
    <d v="2024-02-13T00:00:00"/>
    <d v="2024-02-14T00:00:00"/>
    <m/>
    <d v="2024-01-06T00:00:00"/>
    <x v="5"/>
    <n v="6"/>
  </r>
  <r>
    <n v="340"/>
    <s v="66.Dengue fever"/>
    <s v="กัลย์สุดา โพธิ์ขาว"/>
    <m/>
    <s v="หญิง"/>
    <n v="23"/>
    <n v="8"/>
    <s v="รับจ้าง,กรรมกร"/>
    <s v="11"/>
    <x v="6"/>
    <x v="64"/>
    <x v="2"/>
    <x v="2"/>
    <m/>
    <d v="2024-01-04T00:00:00"/>
    <d v="2024-01-06T00:00:00"/>
    <m/>
    <d v="2024-01-06T00:00:00"/>
    <x v="17"/>
    <n v="0"/>
  </r>
  <r>
    <n v="5056"/>
    <s v="66.Dengue fever"/>
    <s v="ธัญชนก ถึงเสียบญวน"/>
    <m/>
    <s v="หญิง"/>
    <n v="9"/>
    <n v="4"/>
    <s v="ไม่ทราบอาชีพ/ในปกครอง"/>
    <s v="4"/>
    <x v="13"/>
    <x v="62"/>
    <x v="40"/>
    <x v="15"/>
    <m/>
    <d v="2024-02-18T00:00:00"/>
    <d v="2024-02-21T00:00:00"/>
    <m/>
    <d v="2024-01-06T00:00:00"/>
    <x v="1"/>
    <n v="7"/>
  </r>
  <r>
    <n v="1532"/>
    <s v="66.Dengue fever"/>
    <s v="ประภารัตน์ กะการดี"/>
    <m/>
    <s v="หญิง"/>
    <n v="30"/>
    <n v="3"/>
    <s v="ข้าราชการ"/>
    <s v="57"/>
    <x v="9"/>
    <x v="65"/>
    <x v="10"/>
    <x v="4"/>
    <m/>
    <d v="2024-01-15T00:00:00"/>
    <d v="2024-01-18T00:00:00"/>
    <m/>
    <d v="2024-01-06T00:00:00"/>
    <x v="9"/>
    <n v="2"/>
  </r>
  <r>
    <n v="1674"/>
    <s v="66.Dengue fever"/>
    <s v="ญารินดา ศรีหงษ์"/>
    <m/>
    <s v="หญิง"/>
    <n v="2"/>
    <n v="6"/>
    <s v="ไม่ทราบอาชีพ/ในปกครอง"/>
    <s v="30"/>
    <x v="13"/>
    <x v="66"/>
    <x v="29"/>
    <x v="13"/>
    <m/>
    <d v="2024-01-24T00:00:00"/>
    <d v="2024-01-24T00:00:00"/>
    <m/>
    <d v="2024-01-06T00:00:00"/>
    <x v="12"/>
    <n v="3"/>
  </r>
  <r>
    <n v="344"/>
    <s v="66.Dengue fever"/>
    <s v="ปัญญาทิพย์ หมอกขุนทด"/>
    <m/>
    <s v="ชาย"/>
    <n v="57"/>
    <n v="1"/>
    <s v="ไม่ทราบอาชีพ/ในปกครอง"/>
    <s v="129"/>
    <x v="19"/>
    <x v="67"/>
    <x v="24"/>
    <x v="9"/>
    <m/>
    <d v="2024-01-01T00:00:00"/>
    <d v="2024-01-01T00:00:00"/>
    <m/>
    <d v="2024-01-06T00:00:00"/>
    <x v="13"/>
    <n v="0"/>
  </r>
  <r>
    <n v="5067"/>
    <s v="66.Dengue fever"/>
    <s v="กมลชนก สาธารณ์"/>
    <m/>
    <s v="หญิง"/>
    <n v="8"/>
    <n v="11"/>
    <s v="ไม่ทราบอาชีพ/ในปกครอง"/>
    <s v="95"/>
    <x v="8"/>
    <x v="31"/>
    <x v="5"/>
    <x v="4"/>
    <m/>
    <d v="2024-02-21T00:00:00"/>
    <d v="2024-02-23T00:00:00"/>
    <m/>
    <d v="2024-01-06T00:00:00"/>
    <x v="1"/>
    <n v="7"/>
  </r>
  <r>
    <n v="5297"/>
    <s v="66.Dengue fever"/>
    <s v="ภราดร อินทมล"/>
    <m/>
    <s v="ชาย"/>
    <n v="22"/>
    <n v="7"/>
    <s v="นักเรียน"/>
    <s v="91"/>
    <x v="0"/>
    <x v="68"/>
    <x v="42"/>
    <x v="4"/>
    <m/>
    <d v="2024-02-26T00:00:00"/>
    <d v="2024-02-26T00:00:00"/>
    <m/>
    <d v="2024-01-06T00:00:00"/>
    <x v="10"/>
    <n v="8"/>
  </r>
  <r>
    <n v="1675"/>
    <s v="66.Dengue fever"/>
    <s v="กฤติมุข อยู่มาก"/>
    <m/>
    <s v="ชาย"/>
    <n v="1"/>
    <n v="5"/>
    <s v="ไม่ทราบอาชีพ/ในปกครอง"/>
    <s v="130"/>
    <x v="1"/>
    <x v="69"/>
    <x v="43"/>
    <x v="12"/>
    <m/>
    <d v="2024-01-22T00:00:00"/>
    <d v="2024-01-22T00:00:00"/>
    <m/>
    <d v="2024-01-06T00:00:00"/>
    <x v="12"/>
    <n v="3"/>
  </r>
  <r>
    <n v="5328"/>
    <s v="66.Dengue fever"/>
    <s v="ฐาปกรณ์ โคตรเพชร"/>
    <m/>
    <s v="ชาย"/>
    <n v="33"/>
    <n v="0"/>
    <s v="รับจ้าง,กรรมกร"/>
    <s v="69"/>
    <x v="4"/>
    <x v="14"/>
    <x v="11"/>
    <x v="3"/>
    <m/>
    <d v="2024-02-26T00:00:00"/>
    <d v="2024-02-26T00:00:00"/>
    <m/>
    <d v="2024-01-06T00:00:00"/>
    <x v="10"/>
    <n v="8"/>
  </r>
  <r>
    <n v="5015"/>
    <s v="66.Dengue fever"/>
    <s v="พรศิลป์ เสาร์แก้ว"/>
    <m/>
    <s v="หญิง"/>
    <n v="5"/>
    <n v="7"/>
    <s v="ไม่ทราบอาชีพ/ในปกครอง"/>
    <s v="49"/>
    <x v="17"/>
    <x v="70"/>
    <x v="44"/>
    <x v="11"/>
    <m/>
    <d v="2024-02-17T00:00:00"/>
    <d v="2024-02-22T00:00:00"/>
    <m/>
    <d v="2024-01-06T00:00:00"/>
    <x v="1"/>
    <n v="7"/>
  </r>
  <r>
    <n v="5490"/>
    <s v="66.Dengue fever"/>
    <s v="ธีระวุฒิ โชติประเดิม"/>
    <m/>
    <s v="ชาย"/>
    <n v="13"/>
    <n v="10"/>
    <s v="ไม่ทราบอาชีพ/ในปกครอง"/>
    <s v="60"/>
    <x v="0"/>
    <x v="8"/>
    <x v="7"/>
    <x v="6"/>
    <m/>
    <d v="2024-02-24T00:00:00"/>
    <d v="2024-02-24T00:00:00"/>
    <m/>
    <d v="2024-01-06T00:00:00"/>
    <x v="10"/>
    <n v="8"/>
  </r>
  <r>
    <n v="1156"/>
    <s v="66.Dengue fever"/>
    <s v="ณภัทร อาจเดช"/>
    <m/>
    <s v="ชาย"/>
    <n v="7"/>
    <n v="5"/>
    <s v="ไม่ทราบอาชีพ/ในปกครอง"/>
    <s v="39"/>
    <x v="10"/>
    <x v="71"/>
    <x v="45"/>
    <x v="16"/>
    <m/>
    <d v="2024-01-12T00:00:00"/>
    <d v="2024-01-12T00:00:00"/>
    <m/>
    <d v="2024-01-06T00:00:00"/>
    <x v="17"/>
    <n v="1"/>
  </r>
  <r>
    <n v="1676"/>
    <s v="66.Dengue fever"/>
    <s v="ณัชชวกร ผ่องนิคม"/>
    <m/>
    <s v="ชาย"/>
    <n v="7"/>
    <n v="8"/>
    <s v="นักเรียน"/>
    <s v="232"/>
    <x v="2"/>
    <x v="72"/>
    <x v="46"/>
    <x v="9"/>
    <m/>
    <d v="2024-01-22T00:00:00"/>
    <d v="2024-01-22T00:00:00"/>
    <m/>
    <d v="2024-01-06T00:00:00"/>
    <x v="12"/>
    <n v="3"/>
  </r>
  <r>
    <n v="5068"/>
    <s v="66.Dengue fever"/>
    <s v="โชคศุภกานต์ ภูมิเรือง"/>
    <m/>
    <s v="หญิง"/>
    <n v="48"/>
    <n v="6"/>
    <s v="ข้าราชการ"/>
    <s v="50"/>
    <x v="10"/>
    <x v="73"/>
    <x v="47"/>
    <x v="17"/>
    <m/>
    <d v="2024-02-16T00:00:00"/>
    <d v="2024-02-19T00:00:00"/>
    <m/>
    <d v="2024-01-06T00:00:00"/>
    <x v="1"/>
    <n v="6"/>
  </r>
  <r>
    <n v="1710"/>
    <s v="66.Dengue fever"/>
    <s v="หัทยา ทองทา"/>
    <m/>
    <s v="หญิง"/>
    <n v="27"/>
    <n v="10"/>
    <s v="รับจ้าง,กรรมกร"/>
    <s v="152"/>
    <x v="8"/>
    <x v="31"/>
    <x v="5"/>
    <x v="4"/>
    <m/>
    <d v="2024-02-04T00:00:00"/>
    <d v="2024-02-08T00:00:00"/>
    <m/>
    <d v="2024-01-06T00:00:00"/>
    <x v="7"/>
    <n v="5"/>
  </r>
  <r>
    <n v="5064"/>
    <s v="66.Dengue fever"/>
    <s v="ปวีณ์นุช เดชะ"/>
    <m/>
    <s v="หญิง"/>
    <n v="12"/>
    <n v="4"/>
    <s v="ไม่ทราบอาชีพ/ในปกครอง"/>
    <s v="36"/>
    <x v="11"/>
    <x v="74"/>
    <x v="1"/>
    <x v="1"/>
    <m/>
    <d v="2024-02-22T00:00:00"/>
    <d v="2024-02-22T00:00:00"/>
    <m/>
    <d v="2024-01-06T00:00:00"/>
    <x v="1"/>
    <n v="7"/>
  </r>
  <r>
    <n v="1993"/>
    <s v="66.Dengue fever"/>
    <s v="ชลินทิพย์ ขนเปี้ยม"/>
    <m/>
    <s v="หญิง"/>
    <n v="8"/>
    <n v="6"/>
    <s v="ไม่ทราบอาชีพ/ในปกครอง"/>
    <s v="375/1"/>
    <x v="11"/>
    <x v="57"/>
    <x v="29"/>
    <x v="13"/>
    <m/>
    <d v="2024-01-21T00:00:00"/>
    <d v="2024-01-21T00:00:00"/>
    <m/>
    <d v="2024-01-06T00:00:00"/>
    <x v="12"/>
    <n v="3"/>
  </r>
  <r>
    <n v="2585"/>
    <s v="66.Dengue fever"/>
    <s v="พรชฎา ลือจันดา"/>
    <m/>
    <s v="หญิง"/>
    <n v="13"/>
    <n v="8"/>
    <s v="ไม่ทราบอาชีพ/ในปกครอง"/>
    <s v="52"/>
    <x v="5"/>
    <x v="75"/>
    <x v="48"/>
    <x v="13"/>
    <m/>
    <d v="2024-01-26T00:00:00"/>
    <d v="2024-01-31T00:00:00"/>
    <m/>
    <d v="2024-01-06T00:00:00"/>
    <x v="3"/>
    <n v="3"/>
  </r>
  <r>
    <n v="3089"/>
    <s v="66.Dengue fever"/>
    <s v="พิชญาภร ศิริเกตุ"/>
    <m/>
    <s v="หญิง"/>
    <n v="34"/>
    <n v="1"/>
    <s v="ข้าราชการ"/>
    <s v="21/3"/>
    <x v="15"/>
    <x v="76"/>
    <x v="24"/>
    <x v="9"/>
    <m/>
    <d v="2024-01-30T00:00:00"/>
    <d v="2024-01-31T00:00:00"/>
    <m/>
    <d v="2024-01-06T00:00:00"/>
    <x v="3"/>
    <n v="4"/>
  </r>
  <r>
    <n v="3185"/>
    <s v="66.Dengue fever"/>
    <s v="พินนิภา บัวสีคำ"/>
    <m/>
    <s v="หญิง"/>
    <n v="35"/>
    <n v="9"/>
    <s v="รับจ้าง,กรรมกร"/>
    <s v="21"/>
    <x v="8"/>
    <x v="21"/>
    <x v="17"/>
    <x v="9"/>
    <m/>
    <d v="2024-01-13T00:00:00"/>
    <d v="2024-01-16T00:00:00"/>
    <m/>
    <d v="2024-01-06T00:00:00"/>
    <x v="9"/>
    <n v="2"/>
  </r>
  <r>
    <n v="2511"/>
    <s v="66.Dengue fever"/>
    <s v="อิทธิพัทธ์ ดุจนาคี"/>
    <m/>
    <s v="ชาย"/>
    <n v="12"/>
    <n v="8"/>
    <s v="นักเรียน"/>
    <s v="28"/>
    <x v="11"/>
    <x v="61"/>
    <x v="26"/>
    <x v="2"/>
    <m/>
    <d v="2024-01-25T00:00:00"/>
    <d v="2024-01-28T00:00:00"/>
    <m/>
    <d v="2024-01-06T00:00:00"/>
    <x v="3"/>
    <n v="3"/>
  </r>
  <r>
    <n v="2510"/>
    <s v="66.Dengue fever"/>
    <s v="ณภัทราธร ขุมทรัพย์"/>
    <m/>
    <s v="ชาย"/>
    <n v="14"/>
    <n v="9"/>
    <s v="อื่นๆ"/>
    <s v="19/1"/>
    <x v="12"/>
    <x v="77"/>
    <x v="29"/>
    <x v="13"/>
    <m/>
    <d v="2024-01-27T00:00:00"/>
    <d v="2024-01-28T00:00:00"/>
    <m/>
    <d v="2024-01-06T00:00:00"/>
    <x v="3"/>
    <n v="4"/>
  </r>
  <r>
    <n v="2211"/>
    <s v="66.Dengue fever"/>
    <s v="อัจฉรา พ้นยาก"/>
    <m/>
    <s v="หญิง"/>
    <n v="12"/>
    <n v="11"/>
    <s v="ไม่ทราบอาชีพ/ในปกครอง"/>
    <s v="ร้านหมวยบิ้วตี้"/>
    <x v="7"/>
    <x v="78"/>
    <x v="49"/>
    <x v="9"/>
    <m/>
    <d v="2024-01-15T00:00:00"/>
    <d v="2024-01-16T00:00:00"/>
    <m/>
    <d v="2024-01-06T00:00:00"/>
    <x v="9"/>
    <n v="2"/>
  </r>
  <r>
    <n v="5662"/>
    <s v="66.Dengue fever"/>
    <s v="กชกาญจน์ แก้วหิน"/>
    <m/>
    <s v="หญิง"/>
    <n v="10"/>
    <n v="4"/>
    <s v="ไม่ทราบอาชีพ/ในปกครอง"/>
    <s v="90"/>
    <x v="0"/>
    <x v="32"/>
    <x v="25"/>
    <x v="13"/>
    <m/>
    <d v="2024-02-19T00:00:00"/>
    <d v="2024-02-19T00:00:00"/>
    <m/>
    <d v="2024-01-06T00:00:00"/>
    <x v="1"/>
    <n v="7"/>
  </r>
  <r>
    <n v="2117"/>
    <s v="66.Dengue fever"/>
    <s v="คู่บุญ แก้วมะไฟ"/>
    <m/>
    <s v="ชาย"/>
    <n v="10"/>
    <n v="4"/>
    <s v="ไม่ทราบอาชีพ/ในปกครอง"/>
    <s v="52"/>
    <x v="13"/>
    <x v="79"/>
    <x v="50"/>
    <x v="18"/>
    <m/>
    <d v="2024-01-15T00:00:00"/>
    <d v="2024-01-19T00:00:00"/>
    <m/>
    <d v="2024-01-06T00:00:00"/>
    <x v="9"/>
    <n v="2"/>
  </r>
  <r>
    <n v="3448"/>
    <s v="66.Dengue fever"/>
    <s v="ภูธิป โคตุเคน"/>
    <m/>
    <s v="ชาย"/>
    <n v="15"/>
    <n v="8"/>
    <s v="นักเรียน"/>
    <s v="114"/>
    <x v="5"/>
    <x v="80"/>
    <x v="24"/>
    <x v="2"/>
    <m/>
    <d v="2024-02-01T00:00:00"/>
    <d v="2024-02-04T00:00:00"/>
    <m/>
    <d v="2024-01-06T00:00:00"/>
    <x v="7"/>
    <n v="4"/>
  </r>
  <r>
    <n v="2107"/>
    <s v="66.Dengue fever"/>
    <s v="ศศิกานต์ วิลัยหล้า"/>
    <m/>
    <s v="หญิง"/>
    <n v="11"/>
    <n v="10"/>
    <s v="นักเรียน"/>
    <s v="149"/>
    <x v="13"/>
    <x v="81"/>
    <x v="51"/>
    <x v="10"/>
    <m/>
    <d v="2024-01-20T00:00:00"/>
    <d v="2024-01-23T00:00:00"/>
    <m/>
    <d v="2024-01-06T00:00:00"/>
    <x v="12"/>
    <n v="3"/>
  </r>
  <r>
    <n v="3452"/>
    <s v="66.Dengue fever"/>
    <s v="สหัสเนตร  เสโน"/>
    <m/>
    <s v="ชาย"/>
    <n v="6"/>
    <n v="8"/>
    <s v="ไม่ทราบอาชีพ/ในปกครอง"/>
    <s v="39"/>
    <x v="5"/>
    <x v="9"/>
    <x v="8"/>
    <x v="7"/>
    <m/>
    <d v="2024-01-10T00:00:00"/>
    <d v="2024-01-11T00:00:00"/>
    <m/>
    <d v="2024-01-06T00:00:00"/>
    <x v="17"/>
    <n v="1"/>
  </r>
  <r>
    <n v="2013"/>
    <s v="66.Dengue fever"/>
    <s v="ระพีพงศ์ มีดอก"/>
    <m/>
    <s v="ชาย"/>
    <n v="15"/>
    <n v="1"/>
    <s v="นักเรียน"/>
    <s v="55"/>
    <x v="7"/>
    <x v="6"/>
    <x v="5"/>
    <x v="4"/>
    <m/>
    <d v="2024-01-17T00:00:00"/>
    <d v="2024-01-19T00:00:00"/>
    <m/>
    <d v="2024-01-06T00:00:00"/>
    <x v="9"/>
    <n v="2"/>
  </r>
  <r>
    <n v="1906"/>
    <s v="66.Dengue fever"/>
    <s v="กังศฎา อำภาพันธ์"/>
    <m/>
    <s v="หญิง"/>
    <n v="39"/>
    <n v="11"/>
    <s v="ข้าราชการ"/>
    <s v="178"/>
    <x v="11"/>
    <x v="82"/>
    <x v="8"/>
    <x v="7"/>
    <m/>
    <d v="2024-01-11T00:00:00"/>
    <d v="2024-01-13T00:00:00"/>
    <m/>
    <d v="2024-01-06T00:00:00"/>
    <x v="9"/>
    <n v="1"/>
  </r>
  <r>
    <n v="3656"/>
    <s v="66.Dengue fever"/>
    <s v="กานต์มณี สายทา"/>
    <m/>
    <s v="หญิง"/>
    <n v="27"/>
    <n v="7"/>
    <s v="รับจ้าง,กรรมกร"/>
    <s v="128"/>
    <x v="11"/>
    <x v="61"/>
    <x v="26"/>
    <x v="2"/>
    <m/>
    <d v="2024-02-05T00:00:00"/>
    <d v="2024-02-07T00:00:00"/>
    <m/>
    <d v="2024-01-06T00:00:00"/>
    <x v="7"/>
    <n v="5"/>
  </r>
  <r>
    <n v="4493"/>
    <s v="66.Dengue fever"/>
    <s v="พรรณกร ผิวพรรณ์"/>
    <m/>
    <s v="ชาย"/>
    <n v="40"/>
    <n v="0"/>
    <s v="ทหาร,ตำรวจ"/>
    <s v="112"/>
    <x v="2"/>
    <x v="83"/>
    <x v="52"/>
    <x v="1"/>
    <m/>
    <d v="2024-02-16T00:00:00"/>
    <d v="2024-02-16T00:00:00"/>
    <m/>
    <d v="2024-01-06T00:00:00"/>
    <x v="5"/>
    <n v="6"/>
  </r>
  <r>
    <n v="1971"/>
    <s v="66.Dengue fever"/>
    <s v="อรรถพล สุริยา"/>
    <m/>
    <s v="ชาย"/>
    <n v="28"/>
    <n v="6"/>
    <s v="ข้าราชการ"/>
    <s v="14/1"/>
    <x v="0"/>
    <x v="84"/>
    <x v="53"/>
    <x v="4"/>
    <m/>
    <d v="2024-01-11T00:00:00"/>
    <d v="2024-01-18T00:00:00"/>
    <m/>
    <d v="2024-01-06T00:00:00"/>
    <x v="9"/>
    <n v="1"/>
  </r>
  <r>
    <n v="4583"/>
    <s v="66.Dengue fever"/>
    <s v="เรวดี เหมัง"/>
    <m/>
    <s v="หญิง"/>
    <n v="34"/>
    <n v="6"/>
    <s v="รับจ้าง,กรรมกร"/>
    <s v="225"/>
    <x v="6"/>
    <x v="85"/>
    <x v="5"/>
    <x v="4"/>
    <m/>
    <d v="2024-02-16T00:00:00"/>
    <d v="2024-02-16T00:00:00"/>
    <m/>
    <d v="2024-01-06T00:00:00"/>
    <x v="5"/>
    <n v="6"/>
  </r>
  <r>
    <n v="4586"/>
    <s v="66.Dengue fever"/>
    <s v="ชนะเทพ ศรีวิสุทธิ์"/>
    <m/>
    <s v="ชาย"/>
    <n v="8"/>
    <n v="1"/>
    <s v="นักเรียน"/>
    <s v="33"/>
    <x v="8"/>
    <x v="86"/>
    <x v="54"/>
    <x v="4"/>
    <m/>
    <d v="2024-02-05T00:00:00"/>
    <d v="2024-02-05T00:00:00"/>
    <m/>
    <d v="2024-01-06T00:00:00"/>
    <x v="7"/>
    <n v="5"/>
  </r>
  <r>
    <n v="4709"/>
    <s v="66.Dengue fever"/>
    <s v="ฐิติกาญจน์ ยอดคำ"/>
    <m/>
    <s v="หญิง"/>
    <n v="45"/>
    <n v="1"/>
    <s v="รับจ้าง,กรรมกร"/>
    <s v="121"/>
    <x v="12"/>
    <x v="87"/>
    <x v="55"/>
    <x v="14"/>
    <m/>
    <d v="2024-02-03T00:00:00"/>
    <d v="2024-02-05T00:00:00"/>
    <m/>
    <d v="2024-01-06T00:00:00"/>
    <x v="7"/>
    <n v="5"/>
  </r>
  <r>
    <n v="4807"/>
    <s v="66.Dengue fever"/>
    <s v="รดาวรินทร์ คำกว้าง"/>
    <m/>
    <s v="หญิง"/>
    <n v="2"/>
    <n v="11"/>
    <s v="ไม่ทราบอาชีพ/ในปกครอง"/>
    <s v="62"/>
    <x v="1"/>
    <x v="88"/>
    <x v="56"/>
    <x v="0"/>
    <m/>
    <d v="2024-01-27T00:00:00"/>
    <d v="2024-01-28T00:00:00"/>
    <m/>
    <d v="2024-01-06T00:00:00"/>
    <x v="3"/>
    <n v="4"/>
  </r>
  <r>
    <n v="4809"/>
    <s v="66.Dengue fever"/>
    <s v="อรทัย วงศ์ณรัตน์"/>
    <m/>
    <s v="ชาย"/>
    <n v="63"/>
    <n v="7"/>
    <s v="ไม่ทราบอาชีพ/ในปกครอง"/>
    <s v="77"/>
    <x v="10"/>
    <x v="89"/>
    <x v="3"/>
    <x v="0"/>
    <m/>
    <d v="2024-02-02T00:00:00"/>
    <d v="2024-02-05T00:00:00"/>
    <m/>
    <d v="2024-01-06T00:00:00"/>
    <x v="7"/>
    <n v="4"/>
  </r>
  <r>
    <n v="4834"/>
    <s v="66.Dengue fever"/>
    <s v="อัฑฒวีร์ เศษโถ"/>
    <m/>
    <s v="ชาย"/>
    <n v="13"/>
    <n v="6"/>
    <s v="ไม่ทราบอาชีพ/ในปกครอง"/>
    <s v="19"/>
    <x v="17"/>
    <x v="90"/>
    <x v="3"/>
    <x v="0"/>
    <m/>
    <d v="2024-02-04T00:00:00"/>
    <d v="2024-02-07T00:00:00"/>
    <m/>
    <d v="2024-01-06T00:00:00"/>
    <x v="7"/>
    <n v="5"/>
  </r>
  <r>
    <n v="1721"/>
    <s v="66.Dengue fever"/>
    <s v="ศุภโชติ เทียมสิงห์"/>
    <m/>
    <s v="ชาย"/>
    <n v="10"/>
    <n v="10"/>
    <s v="ไม่ทราบอาชีพ/ในปกครอง"/>
    <s v="41/1"/>
    <x v="4"/>
    <x v="91"/>
    <x v="57"/>
    <x v="4"/>
    <m/>
    <d v="2024-02-06T00:00:00"/>
    <d v="2024-02-09T00:00:00"/>
    <m/>
    <d v="2024-01-06T00:00:00"/>
    <x v="7"/>
    <n v="5"/>
  </r>
  <r>
    <n v="4896"/>
    <s v="66.Dengue fever"/>
    <s v="กชกร ศรีไชยวาลย์"/>
    <m/>
    <s v="หญิง"/>
    <n v="8"/>
    <n v="0"/>
    <s v="ไม่ทราบอาชีพ/ในปกครอง"/>
    <s v="59"/>
    <x v="8"/>
    <x v="28"/>
    <x v="22"/>
    <x v="2"/>
    <m/>
    <d v="2024-02-14T00:00:00"/>
    <d v="2024-02-19T00:00:00"/>
    <m/>
    <d v="2024-01-06T00:00:00"/>
    <x v="1"/>
    <n v="6"/>
  </r>
  <r>
    <n v="1717"/>
    <s v="66.Dengue fever"/>
    <s v="ณัชชา ตาลสันต์"/>
    <m/>
    <s v="หญิง"/>
    <n v="15"/>
    <n v="9"/>
    <s v="นักเรียน"/>
    <s v="193"/>
    <x v="13"/>
    <x v="92"/>
    <x v="58"/>
    <x v="10"/>
    <m/>
    <d v="2024-02-05T00:00:00"/>
    <d v="2024-02-09T00:00:00"/>
    <m/>
    <d v="2024-01-06T00:00:00"/>
    <x v="7"/>
    <n v="5"/>
  </r>
  <r>
    <n v="3595"/>
    <s v="66.Dengue fever"/>
    <s v="ธัญญาภรณ์ ดงยางวัน"/>
    <m/>
    <s v="หญิง"/>
    <n v="11"/>
    <n v="4"/>
    <s v="ไม่ทราบอาชีพ/ในปกครอง"/>
    <s v="34"/>
    <x v="0"/>
    <x v="84"/>
    <x v="53"/>
    <x v="4"/>
    <m/>
    <d v="2024-02-02T00:00:00"/>
    <d v="2024-02-06T00:00:00"/>
    <m/>
    <d v="2024-01-06T00:00:00"/>
    <x v="7"/>
    <n v="4"/>
  </r>
  <r>
    <n v="8717"/>
    <s v="66.Dengue fever"/>
    <s v="ศิริกัญญา ทิพอาจ"/>
    <m/>
    <s v="หญิง"/>
    <n v="10"/>
    <n v="5"/>
    <s v="ไม่ทราบอาชีพ/ในปกครอง"/>
    <s v="19"/>
    <x v="10"/>
    <x v="93"/>
    <x v="34"/>
    <x v="10"/>
    <m/>
    <d v="2024-04-08T00:00:00"/>
    <d v="2024-04-12T00:00:00"/>
    <m/>
    <d v="2024-01-06T00:00:00"/>
    <x v="8"/>
    <n v="14"/>
  </r>
  <r>
    <n v="6784"/>
    <s v="66.Dengue fever"/>
    <s v="ทัศนีย์ บุญธรรม"/>
    <m/>
    <s v="หญิง"/>
    <n v="57"/>
    <n v="8"/>
    <s v="ไม่ทราบอาชีพ/ในปกครอง"/>
    <s v="7"/>
    <x v="9"/>
    <x v="94"/>
    <x v="59"/>
    <x v="0"/>
    <m/>
    <d v="2024-01-03T00:00:00"/>
    <d v="2024-01-08T00:00:00"/>
    <m/>
    <d v="2024-01-06T00:00:00"/>
    <x v="17"/>
    <n v="0"/>
  </r>
  <r>
    <n v="9108"/>
    <s v="66.Dengue fever"/>
    <s v="นวรัตน์ สวัสนะที"/>
    <m/>
    <s v="หญิง"/>
    <n v="14"/>
    <n v="7"/>
    <s v="ไม่ทราบอาชีพ/ในปกครอง"/>
    <s v="189"/>
    <x v="8"/>
    <x v="50"/>
    <x v="27"/>
    <x v="2"/>
    <m/>
    <d v="2024-04-13T00:00:00"/>
    <d v="2024-04-17T00:00:00"/>
    <m/>
    <d v="2024-01-06T00:00:00"/>
    <x v="16"/>
    <n v="15"/>
  </r>
  <r>
    <n v="9100"/>
    <s v="66.Dengue fever"/>
    <s v="ศิริลักษณ์ หงษ์หนองหว้า"/>
    <m/>
    <s v="หญิง"/>
    <n v="24"/>
    <n v="0"/>
    <s v="รับจ้าง,กรรมกร"/>
    <s v="64"/>
    <x v="15"/>
    <x v="27"/>
    <x v="3"/>
    <x v="0"/>
    <m/>
    <d v="2024-04-04T00:00:00"/>
    <d v="2024-04-09T00:00:00"/>
    <m/>
    <d v="2024-01-06T00:00:00"/>
    <x v="8"/>
    <n v="13"/>
  </r>
  <r>
    <n v="9096"/>
    <s v="66.Dengue fever"/>
    <s v="หงส์ลดา แพงกัญญา"/>
    <m/>
    <s v="หญิง"/>
    <n v="28"/>
    <n v="8"/>
    <s v="รับจ้าง,กรรมกร"/>
    <s v="119"/>
    <x v="0"/>
    <x v="0"/>
    <x v="0"/>
    <x v="0"/>
    <m/>
    <d v="2024-04-04T00:00:00"/>
    <d v="2024-04-06T00:00:00"/>
    <m/>
    <d v="2024-01-06T00:00:00"/>
    <x v="8"/>
    <n v="13"/>
  </r>
  <r>
    <n v="9095"/>
    <s v="66.Dengue fever"/>
    <s v="ศิลป์สุรสีห์ ปิยะรัตน์"/>
    <m/>
    <s v="ชาย"/>
    <n v="29"/>
    <n v="2"/>
    <s v="อื่นๆ"/>
    <s v="2"/>
    <x v="0"/>
    <x v="0"/>
    <x v="0"/>
    <x v="0"/>
    <m/>
    <d v="2024-04-03T00:00:00"/>
    <d v="2024-04-05T00:00:00"/>
    <m/>
    <d v="2024-01-06T00:00:00"/>
    <x v="0"/>
    <n v="13"/>
  </r>
  <r>
    <n v="9094"/>
    <s v="66.Dengue fever"/>
    <s v="ก้องภพ ใจช่วง"/>
    <m/>
    <s v="ชาย"/>
    <n v="12"/>
    <n v="8"/>
    <s v="ไม่ทราบอาชีพ/ในปกครอง"/>
    <s v="106"/>
    <x v="4"/>
    <x v="95"/>
    <x v="60"/>
    <x v="17"/>
    <m/>
    <d v="2024-04-09T00:00:00"/>
    <d v="2024-04-10T00:00:00"/>
    <m/>
    <d v="2024-01-06T00:00:00"/>
    <x v="8"/>
    <n v="14"/>
  </r>
  <r>
    <n v="9093"/>
    <s v="66.Dengue fever"/>
    <s v="ชลดา บุญชัยมาตย์"/>
    <m/>
    <s v="หญิง"/>
    <n v="58"/>
    <n v="8"/>
    <s v="รับจ้าง,กรรมกร"/>
    <s v="159"/>
    <x v="2"/>
    <x v="96"/>
    <x v="61"/>
    <x v="16"/>
    <m/>
    <d v="2024-04-11T00:00:00"/>
    <d v="2024-04-11T00:00:00"/>
    <m/>
    <d v="2024-01-06T00:00:00"/>
    <x v="8"/>
    <n v="14"/>
  </r>
  <r>
    <n v="8916"/>
    <s v="66.Dengue fever"/>
    <s v="ศิริขวัญ โอชาผล"/>
    <m/>
    <s v="หญิง"/>
    <n v="30"/>
    <n v="8"/>
    <s v="ไม่ทราบอาชีพ/ในปกครอง"/>
    <s v="251"/>
    <x v="17"/>
    <x v="97"/>
    <x v="27"/>
    <x v="2"/>
    <m/>
    <d v="2024-04-16T00:00:00"/>
    <d v="2024-04-16T00:00:00"/>
    <m/>
    <d v="2024-01-06T00:00:00"/>
    <x v="16"/>
    <n v="15"/>
  </r>
  <r>
    <n v="9156"/>
    <s v="66.Dengue fever"/>
    <s v="ธีรพล ผักขเชด"/>
    <m/>
    <s v="ชาย"/>
    <n v="12"/>
    <n v="9"/>
    <s v="ไม่ทราบอาชีพ/ในปกครอง"/>
    <s v="87"/>
    <x v="13"/>
    <x v="23"/>
    <x v="7"/>
    <x v="6"/>
    <m/>
    <d v="2024-04-13T00:00:00"/>
    <d v="2024-04-15T00:00:00"/>
    <m/>
    <d v="2024-01-06T00:00:00"/>
    <x v="16"/>
    <n v="15"/>
  </r>
  <r>
    <n v="8839"/>
    <s v="66.Dengue fever"/>
    <s v="เมธี แซ่เตีย"/>
    <m/>
    <s v="ชาย"/>
    <n v="14"/>
    <n v="1"/>
    <s v="นักเรียน"/>
    <s v="3"/>
    <x v="10"/>
    <x v="93"/>
    <x v="34"/>
    <x v="10"/>
    <m/>
    <d v="2024-04-13T00:00:00"/>
    <d v="2024-04-15T00:00:00"/>
    <m/>
    <d v="2024-01-06T00:00:00"/>
    <x v="16"/>
    <n v="15"/>
  </r>
  <r>
    <n v="9205"/>
    <s v="66.Dengue fever"/>
    <s v="ชานน จันทร์มณี"/>
    <m/>
    <s v="ชาย"/>
    <n v="14"/>
    <n v="7"/>
    <s v="นักเรียน"/>
    <s v="63"/>
    <x v="4"/>
    <x v="38"/>
    <x v="7"/>
    <x v="6"/>
    <m/>
    <d v="2024-04-19T00:00:00"/>
    <d v="2024-04-19T00:00:00"/>
    <m/>
    <d v="2024-01-06T00:00:00"/>
    <x v="16"/>
    <n v="15"/>
  </r>
  <r>
    <n v="8671"/>
    <s v="66.Dengue fever"/>
    <s v="ปกรณ์ธรรม พลเยี่ยม"/>
    <m/>
    <s v="ชาย"/>
    <n v="11"/>
    <n v="7"/>
    <s v="ไม่ทราบอาชีพ/ในปกครอง"/>
    <s v="57"/>
    <x v="8"/>
    <x v="49"/>
    <x v="34"/>
    <x v="10"/>
    <m/>
    <d v="2024-04-08T00:00:00"/>
    <d v="2024-04-11T00:00:00"/>
    <m/>
    <d v="2024-01-06T00:00:00"/>
    <x v="8"/>
    <n v="14"/>
  </r>
  <r>
    <n v="8670"/>
    <s v="66.Dengue fever"/>
    <s v="ธนศร พลเยี่ยม"/>
    <m/>
    <s v="ชาย"/>
    <n v="11"/>
    <n v="7"/>
    <s v="นักเรียน"/>
    <s v="57"/>
    <x v="8"/>
    <x v="49"/>
    <x v="34"/>
    <x v="10"/>
    <m/>
    <d v="2024-04-05T00:00:00"/>
    <d v="2024-04-10T00:00:00"/>
    <m/>
    <d v="2024-01-06T00:00:00"/>
    <x v="8"/>
    <n v="13"/>
  </r>
  <r>
    <n v="8666"/>
    <s v="66.Dengue fever"/>
    <s v="ประดิษ วะลัยใจ"/>
    <m/>
    <s v="ชาย"/>
    <n v="46"/>
    <n v="2"/>
    <s v="ไม่ทราบอาชีพ/ในปกครอง"/>
    <s v="16"/>
    <x v="1"/>
    <x v="3"/>
    <x v="2"/>
    <x v="2"/>
    <m/>
    <d v="2024-04-05T00:00:00"/>
    <d v="2024-04-10T00:00:00"/>
    <m/>
    <d v="2024-01-06T00:00:00"/>
    <x v="8"/>
    <n v="13"/>
  </r>
  <r>
    <n v="8587"/>
    <s v="66.Dengue fever"/>
    <s v="GEZINUS WILLEM ALBERT KLEIN VELDINK"/>
    <m/>
    <s v="ชาย"/>
    <n v="58"/>
    <n v="2"/>
    <s v="ไม่ทราบอาชีพ/ในปกครอง"/>
    <s v="40"/>
    <x v="2"/>
    <x v="12"/>
    <x v="10"/>
    <x v="8"/>
    <m/>
    <d v="2024-03-30T00:00:00"/>
    <d v="2024-04-01T00:00:00"/>
    <m/>
    <d v="2024-01-06T00:00:00"/>
    <x v="0"/>
    <n v="13"/>
  </r>
  <r>
    <n v="8516"/>
    <s v="66.Dengue fever"/>
    <s v="อาทิชา อนันตภูมิ"/>
    <m/>
    <s v="หญิง"/>
    <n v="29"/>
    <n v="8"/>
    <s v="รับจ้าง,กรรมกร"/>
    <s v="67"/>
    <x v="8"/>
    <x v="49"/>
    <x v="34"/>
    <x v="10"/>
    <m/>
    <d v="2024-04-07T00:00:00"/>
    <d v="2024-04-09T00:00:00"/>
    <m/>
    <d v="2024-01-06T00:00:00"/>
    <x v="8"/>
    <n v="14"/>
  </r>
  <r>
    <n v="8403"/>
    <s v="66.Dengue fever"/>
    <s v="กมลทิพย์ แสงจันดา"/>
    <m/>
    <s v="หญิง"/>
    <n v="18"/>
    <n v="1"/>
    <s v="นักเรียน"/>
    <s v="96"/>
    <x v="8"/>
    <x v="49"/>
    <x v="34"/>
    <x v="10"/>
    <m/>
    <d v="2024-04-06T00:00:00"/>
    <d v="2024-04-07T00:00:00"/>
    <m/>
    <d v="2024-01-06T00:00:00"/>
    <x v="8"/>
    <n v="14"/>
  </r>
  <r>
    <n v="8402"/>
    <s v="66.Dengue fever"/>
    <s v="ชานนท์ ทิพศาลา"/>
    <m/>
    <s v="ชาย"/>
    <n v="17"/>
    <n v="8"/>
    <s v="รับจ้าง,กรรมกร"/>
    <s v="68"/>
    <x v="10"/>
    <x v="93"/>
    <x v="34"/>
    <x v="10"/>
    <m/>
    <d v="2024-03-31T00:00:00"/>
    <d v="2024-04-07T00:00:00"/>
    <m/>
    <d v="2024-01-06T00:00:00"/>
    <x v="8"/>
    <n v="13"/>
  </r>
  <r>
    <n v="8329"/>
    <s v="66.Dengue fever"/>
    <s v="อภิชญานันท์ พรจิรวัฒน์"/>
    <m/>
    <s v="หญิง"/>
    <n v="14"/>
    <n v="5"/>
    <s v="นักเรียน"/>
    <s v="9"/>
    <x v="9"/>
    <x v="98"/>
    <x v="34"/>
    <x v="10"/>
    <m/>
    <d v="2024-04-02T00:00:00"/>
    <d v="2024-04-05T00:00:00"/>
    <m/>
    <d v="2024-01-06T00:00:00"/>
    <x v="0"/>
    <n v="13"/>
  </r>
  <r>
    <n v="8913"/>
    <s v="66.Dengue fever"/>
    <s v="วริศยา เฟื่องขจร"/>
    <m/>
    <s v="หญิง"/>
    <n v="13"/>
    <n v="7"/>
    <s v="งานบ้าน"/>
    <s v="147"/>
    <x v="8"/>
    <x v="50"/>
    <x v="27"/>
    <x v="2"/>
    <m/>
    <d v="2024-04-12T00:00:00"/>
    <d v="2024-04-12T00:00:00"/>
    <m/>
    <d v="2024-01-06T00:00:00"/>
    <x v="8"/>
    <n v="14"/>
  </r>
  <r>
    <n v="10154"/>
    <s v="66.Dengue fever"/>
    <s v="ชิษณุพงศ์ ภูมิภาค"/>
    <m/>
    <s v="ชาย"/>
    <n v="10"/>
    <n v="7"/>
    <s v="นักเรียน"/>
    <s v="3"/>
    <x v="8"/>
    <x v="49"/>
    <x v="34"/>
    <x v="10"/>
    <m/>
    <d v="2024-04-26T00:00:00"/>
    <d v="2024-04-29T00:00:00"/>
    <m/>
    <d v="2024-01-06T00:00:00"/>
    <x v="14"/>
    <n v="16"/>
  </r>
  <r>
    <n v="10588"/>
    <s v="66.Dengue fever"/>
    <s v="นฤบดินทร์   บุตรสาสินธุ์"/>
    <m/>
    <s v="ชาย"/>
    <n v="6"/>
    <n v="4"/>
    <s v="ไม่ทราบอาชีพ/ในปกครอง"/>
    <s v="64"/>
    <x v="2"/>
    <x v="99"/>
    <x v="45"/>
    <x v="16"/>
    <m/>
    <d v="2024-04-27T00:00:00"/>
    <d v="2024-04-27T00:00:00"/>
    <m/>
    <d v="2024-01-06T00:00:00"/>
    <x v="14"/>
    <n v="17"/>
  </r>
  <r>
    <n v="10388"/>
    <s v="66.Dengue fever"/>
    <s v="ธีรภัทร์ เพชรคีรีสกุล"/>
    <m/>
    <s v="ชาย"/>
    <n v="14"/>
    <n v="8"/>
    <s v="นักเรียน"/>
    <s v="8"/>
    <x v="8"/>
    <x v="49"/>
    <x v="34"/>
    <x v="10"/>
    <m/>
    <d v="2024-04-27T00:00:00"/>
    <d v="2024-05-01T00:00:00"/>
    <m/>
    <d v="2024-01-06T00:00:00"/>
    <x v="14"/>
    <n v="17"/>
  </r>
  <r>
    <n v="10340"/>
    <s v="66.Dengue fever"/>
    <s v="ชลธิชา ใจตรง"/>
    <m/>
    <s v="หญิง"/>
    <n v="13"/>
    <n v="4"/>
    <s v="ไม่ทราบอาชีพ/ในปกครอง"/>
    <s v="376"/>
    <x v="0"/>
    <x v="53"/>
    <x v="3"/>
    <x v="0"/>
    <m/>
    <d v="2024-04-17T00:00:00"/>
    <d v="2024-04-17T00:00:00"/>
    <m/>
    <d v="2024-01-06T00:00:00"/>
    <x v="16"/>
    <n v="15"/>
  </r>
  <r>
    <n v="10331"/>
    <s v="66.Dengue fever"/>
    <s v="สราวุฒ อบอุ่น"/>
    <m/>
    <s v="ชาย"/>
    <n v="14"/>
    <n v="10"/>
    <s v="ไม่ทราบอาชีพ/ในปกครอง"/>
    <s v="28"/>
    <x v="15"/>
    <x v="27"/>
    <x v="3"/>
    <x v="0"/>
    <m/>
    <d v="2024-04-17T00:00:00"/>
    <d v="2024-04-17T00:00:00"/>
    <m/>
    <d v="2024-01-06T00:00:00"/>
    <x v="16"/>
    <n v="15"/>
  </r>
  <r>
    <n v="10318"/>
    <s v="66.Dengue fever"/>
    <s v="ณัฎฐา สุขแสวง"/>
    <m/>
    <s v="หญิง"/>
    <n v="14"/>
    <n v="8"/>
    <s v="ไม่ทราบอาชีพ/ในปกครอง"/>
    <s v="77"/>
    <x v="15"/>
    <x v="27"/>
    <x v="3"/>
    <x v="0"/>
    <m/>
    <d v="2024-04-19T00:00:00"/>
    <d v="2024-04-22T00:00:00"/>
    <m/>
    <d v="2024-01-06T00:00:00"/>
    <x v="15"/>
    <n v="15"/>
  </r>
  <r>
    <n v="10316"/>
    <s v="66.Dengue fever"/>
    <s v="หนึ่งฤทัย สินเนือง"/>
    <m/>
    <s v="หญิง"/>
    <n v="31"/>
    <n v="4"/>
    <s v="อื่นๆ"/>
    <s v="4"/>
    <x v="0"/>
    <x v="0"/>
    <x v="0"/>
    <x v="0"/>
    <m/>
    <d v="2024-04-19T00:00:00"/>
    <d v="2024-04-22T00:00:00"/>
    <m/>
    <d v="2024-01-06T00:00:00"/>
    <x v="15"/>
    <n v="15"/>
  </r>
  <r>
    <n v="10315"/>
    <s v="66.Dengue fever"/>
    <s v="วิชุดา แก้วสมบัติ"/>
    <m/>
    <s v="หญิง"/>
    <n v="18"/>
    <n v="1"/>
    <s v="ไม่ทราบอาชีพ/ในปกครอง"/>
    <s v="120"/>
    <x v="11"/>
    <x v="100"/>
    <x v="62"/>
    <x v="0"/>
    <m/>
    <d v="2024-04-22T00:00:00"/>
    <d v="2024-04-25T00:00:00"/>
    <m/>
    <d v="2024-01-06T00:00:00"/>
    <x v="15"/>
    <n v="16"/>
  </r>
  <r>
    <n v="10314"/>
    <s v="66.Dengue fever"/>
    <s v="ระดม สุขแสวง"/>
    <m/>
    <s v="ชาย"/>
    <n v="50"/>
    <n v="2"/>
    <s v="อื่นๆ"/>
    <s v="77"/>
    <x v="15"/>
    <x v="27"/>
    <x v="3"/>
    <x v="0"/>
    <m/>
    <d v="2024-04-21T00:00:00"/>
    <d v="2024-04-24T00:00:00"/>
    <m/>
    <d v="2024-01-06T00:00:00"/>
    <x v="15"/>
    <n v="16"/>
  </r>
  <r>
    <n v="10310"/>
    <s v="66.Dengue fever"/>
    <s v="ศราวิน สุขแสวง"/>
    <m/>
    <s v="ชาย"/>
    <n v="11"/>
    <n v="10"/>
    <s v="ไม่ทราบอาชีพ/ในปกครอง"/>
    <s v="77"/>
    <x v="15"/>
    <x v="27"/>
    <x v="3"/>
    <x v="0"/>
    <m/>
    <d v="2024-04-17T00:00:00"/>
    <d v="2024-04-22T00:00:00"/>
    <m/>
    <d v="2024-01-06T00:00:00"/>
    <x v="15"/>
    <n v="15"/>
  </r>
  <r>
    <n v="9148"/>
    <s v="66.Dengue fever"/>
    <s v="เพียงขวัญ ศรีชนะ"/>
    <m/>
    <s v="หญิง"/>
    <n v="10"/>
    <n v="9"/>
    <s v="นักเรียน"/>
    <s v="113"/>
    <x v="6"/>
    <x v="41"/>
    <x v="27"/>
    <x v="2"/>
    <m/>
    <d v="2024-04-18T00:00:00"/>
    <d v="2024-04-18T00:00:00"/>
    <m/>
    <d v="2024-01-06T00:00:00"/>
    <x v="16"/>
    <n v="15"/>
  </r>
  <r>
    <n v="10181"/>
    <s v="66.Dengue fever"/>
    <s v="อติวิชญ์ ประมวลรัมย์"/>
    <m/>
    <s v="ชาย"/>
    <n v="11"/>
    <n v="3"/>
    <s v="ไม่ทราบอาชีพ/ในปกครอง"/>
    <s v="89"/>
    <x v="1"/>
    <x v="24"/>
    <x v="10"/>
    <x v="8"/>
    <m/>
    <d v="2024-04-21T00:00:00"/>
    <d v="2024-04-24T00:00:00"/>
    <m/>
    <d v="2024-01-06T00:00:00"/>
    <x v="15"/>
    <n v="16"/>
  </r>
  <r>
    <n v="8113"/>
    <s v="66.Dengue fever"/>
    <s v="ภูรวิชญ์ รัตนศรี"/>
    <m/>
    <s v="ชาย"/>
    <n v="13"/>
    <n v="5"/>
    <s v="ไม่ทราบอาชีพ/ในปกครอง"/>
    <s v="73"/>
    <x v="8"/>
    <x v="101"/>
    <x v="31"/>
    <x v="0"/>
    <m/>
    <d v="2024-03-27T00:00:00"/>
    <d v="2024-03-28T00:00:00"/>
    <m/>
    <d v="2024-01-06T00:00:00"/>
    <x v="2"/>
    <n v="12"/>
  </r>
  <r>
    <n v="10075"/>
    <s v="66.Dengue fever"/>
    <s v="ภานุเดช โพโสลี"/>
    <m/>
    <s v="ชาย"/>
    <n v="24"/>
    <n v="8"/>
    <s v="นักเรียน"/>
    <s v="9/1"/>
    <x v="2"/>
    <x v="102"/>
    <x v="53"/>
    <x v="4"/>
    <m/>
    <d v="2024-04-25T00:00:00"/>
    <d v="2024-04-29T00:00:00"/>
    <m/>
    <d v="2024-01-06T00:00:00"/>
    <x v="14"/>
    <n v="16"/>
  </r>
  <r>
    <n v="9999"/>
    <s v="66.Dengue fever"/>
    <s v="กมลชนก กะตะโท"/>
    <m/>
    <s v="หญิง"/>
    <n v="9"/>
    <n v="6"/>
    <s v="ไม่ทราบอาชีพ/ในปกครอง"/>
    <s v="147"/>
    <x v="10"/>
    <x v="103"/>
    <x v="63"/>
    <x v="13"/>
    <m/>
    <d v="2024-04-27T00:00:00"/>
    <d v="2024-04-27T00:00:00"/>
    <m/>
    <d v="2024-01-06T00:00:00"/>
    <x v="14"/>
    <n v="17"/>
  </r>
  <r>
    <n v="9912"/>
    <s v="66.Dengue fever"/>
    <s v="ภาวิณี ชอบบุญ"/>
    <m/>
    <s v="หญิง"/>
    <n v="16"/>
    <n v="9"/>
    <s v="นักเรียน"/>
    <s v="33"/>
    <x v="9"/>
    <x v="59"/>
    <x v="38"/>
    <x v="2"/>
    <m/>
    <d v="2024-04-21T00:00:00"/>
    <d v="2024-04-26T00:00:00"/>
    <m/>
    <d v="2024-01-06T00:00:00"/>
    <x v="15"/>
    <n v="16"/>
  </r>
  <r>
    <n v="9694"/>
    <s v="66.Dengue fever"/>
    <s v="ชยันต์ มะณี"/>
    <m/>
    <s v="ชาย"/>
    <n v="11"/>
    <n v="10"/>
    <s v="นักเรียน"/>
    <s v="68"/>
    <x v="10"/>
    <x v="93"/>
    <x v="34"/>
    <x v="10"/>
    <m/>
    <d v="2024-04-21T00:00:00"/>
    <d v="2024-04-25T00:00:00"/>
    <m/>
    <d v="2024-01-06T00:00:00"/>
    <x v="15"/>
    <n v="16"/>
  </r>
  <r>
    <n v="9610"/>
    <s v="66.Dengue fever"/>
    <s v="ปัญญาภา มงคลแก่นทราย"/>
    <m/>
    <s v="หญิง"/>
    <n v="7"/>
    <n v="10"/>
    <s v="ไม่ทราบอาชีพ/ในปกครอง"/>
    <s v="45"/>
    <x v="5"/>
    <x v="104"/>
    <x v="24"/>
    <x v="9"/>
    <m/>
    <d v="2024-04-18T00:00:00"/>
    <d v="2024-04-21T00:00:00"/>
    <m/>
    <d v="2024-01-06T00:00:00"/>
    <x v="15"/>
    <n v="15"/>
  </r>
  <r>
    <n v="9424"/>
    <s v="66.Dengue fever"/>
    <s v="ทิพวรรณ หนองขุ่นสาร"/>
    <m/>
    <s v="หญิง"/>
    <n v="25"/>
    <n v="0"/>
    <s v="เกษตร"/>
    <s v="187"/>
    <x v="1"/>
    <x v="3"/>
    <x v="2"/>
    <x v="2"/>
    <m/>
    <d v="2024-04-17T00:00:00"/>
    <d v="2024-04-20T00:00:00"/>
    <m/>
    <d v="2024-01-06T00:00:00"/>
    <x v="15"/>
    <n v="15"/>
  </r>
  <r>
    <n v="9356"/>
    <s v="66.Dengue fever"/>
    <s v="ชลดา แสงสว่าง"/>
    <m/>
    <s v="หญิง"/>
    <n v="36"/>
    <n v="8"/>
    <s v="รับจ้าง,กรรมกร"/>
    <s v="121"/>
    <x v="10"/>
    <x v="93"/>
    <x v="34"/>
    <x v="10"/>
    <m/>
    <d v="2024-04-18T00:00:00"/>
    <d v="2024-04-21T00:00:00"/>
    <m/>
    <d v="2024-01-06T00:00:00"/>
    <x v="15"/>
    <n v="15"/>
  </r>
  <r>
    <n v="9337"/>
    <s v="66.Dengue fever"/>
    <s v="เทียนแก้ว ปีไธสง"/>
    <m/>
    <s v="หญิง"/>
    <n v="21"/>
    <n v="5"/>
    <s v="รับจ้าง,กรรมกร"/>
    <s v="95"/>
    <x v="9"/>
    <x v="16"/>
    <x v="13"/>
    <x v="10"/>
    <m/>
    <d v="2024-04-18T00:00:00"/>
    <d v="2024-04-21T00:00:00"/>
    <m/>
    <d v="2024-01-06T00:00:00"/>
    <x v="15"/>
    <n v="15"/>
  </r>
  <r>
    <n v="9336"/>
    <s v="66.Dengue fever"/>
    <s v="ศศินิภาศ์ ชันพรมมา"/>
    <m/>
    <s v="หญิง"/>
    <n v="11"/>
    <n v="1"/>
    <s v="นักเรียน"/>
    <s v="83"/>
    <x v="8"/>
    <x v="49"/>
    <x v="34"/>
    <x v="10"/>
    <m/>
    <d v="2024-04-16T00:00:00"/>
    <d v="2024-04-21T00:00:00"/>
    <m/>
    <d v="2024-01-06T00:00:00"/>
    <x v="15"/>
    <n v="15"/>
  </r>
  <r>
    <n v="10307"/>
    <s v="66.Dengue fever"/>
    <s v="จิรภัทร ศรศาสตร์"/>
    <m/>
    <s v="ชาย"/>
    <n v="10"/>
    <n v="11"/>
    <s v="ไม่ทราบอาชีพ/ในปกครอง"/>
    <s v="225"/>
    <x v="0"/>
    <x v="53"/>
    <x v="3"/>
    <x v="0"/>
    <m/>
    <d v="2024-04-13T00:00:00"/>
    <d v="2024-04-18T00:00:00"/>
    <m/>
    <d v="2024-01-06T00:00:00"/>
    <x v="16"/>
    <n v="15"/>
  </r>
  <r>
    <n v="6576"/>
    <s v="66.Dengue fever"/>
    <s v="เสาวลักษณ์ คุ้นเคย"/>
    <m/>
    <s v="หญิง"/>
    <n v="16"/>
    <n v="2"/>
    <s v="นักเรียน"/>
    <s v="59"/>
    <x v="8"/>
    <x v="28"/>
    <x v="22"/>
    <x v="2"/>
    <m/>
    <d v="2024-03-04T00:00:00"/>
    <d v="2024-03-08T00:00:00"/>
    <m/>
    <d v="2024-01-06T00:00:00"/>
    <x v="11"/>
    <n v="9"/>
  </r>
  <r>
    <n v="7230"/>
    <s v="66.Dengue fever"/>
    <s v="อัยรดา อูปแก้ว"/>
    <m/>
    <s v="หญิง"/>
    <n v="15"/>
    <n v="1"/>
    <s v="ไม่ทราบอาชีพ/ในปกครอง"/>
    <s v="200"/>
    <x v="15"/>
    <x v="27"/>
    <x v="3"/>
    <x v="0"/>
    <m/>
    <d v="2024-03-06T00:00:00"/>
    <d v="2024-03-10T00:00:00"/>
    <m/>
    <d v="2024-01-06T00:00:00"/>
    <x v="6"/>
    <n v="9"/>
  </r>
  <r>
    <n v="7179"/>
    <s v="66.Dengue fever"/>
    <s v="พิมพ์ชนก จำปาไชย"/>
    <m/>
    <s v="หญิง"/>
    <n v="18"/>
    <n v="4"/>
    <s v="ไม่ทราบอาชีพ/ในปกครอง"/>
    <s v="125"/>
    <x v="1"/>
    <x v="4"/>
    <x v="3"/>
    <x v="0"/>
    <m/>
    <d v="2024-03-14T00:00:00"/>
    <d v="2024-03-18T00:00:00"/>
    <m/>
    <d v="2024-01-06T00:00:00"/>
    <x v="4"/>
    <n v="10"/>
  </r>
  <r>
    <n v="7043"/>
    <s v="66.Dengue fever"/>
    <s v="เกียรติชัย ศรีแสง"/>
    <m/>
    <s v="ชาย"/>
    <n v="11"/>
    <n v="9"/>
    <s v="นักเรียน"/>
    <s v="215"/>
    <x v="11"/>
    <x v="105"/>
    <x v="42"/>
    <x v="4"/>
    <m/>
    <d v="2024-03-13T00:00:00"/>
    <d v="2024-03-16T00:00:00"/>
    <m/>
    <d v="2024-01-06T00:00:00"/>
    <x v="4"/>
    <n v="10"/>
  </r>
  <r>
    <n v="6953"/>
    <s v="66.Dengue fever"/>
    <s v="ชัยณรงค์ พูนดี"/>
    <m/>
    <s v="ชาย"/>
    <n v="52"/>
    <n v="3"/>
    <s v="ข้าราชการ"/>
    <s v="63"/>
    <x v="14"/>
    <x v="37"/>
    <x v="3"/>
    <x v="0"/>
    <m/>
    <d v="2024-03-15T00:00:00"/>
    <d v="2024-03-15T00:00:00"/>
    <m/>
    <d v="2024-01-06T00:00:00"/>
    <x v="6"/>
    <n v="10"/>
  </r>
  <r>
    <n v="6925"/>
    <s v="66.Dengue fever"/>
    <s v="สุริยา ตรีเมฆ"/>
    <m/>
    <s v="ชาย"/>
    <n v="13"/>
    <n v="11"/>
    <s v="ไม่ทราบอาชีพ/ในปกครอง"/>
    <s v="7"/>
    <x v="6"/>
    <x v="106"/>
    <x v="41"/>
    <x v="10"/>
    <m/>
    <d v="2024-03-10T00:00:00"/>
    <d v="2024-03-15T00:00:00"/>
    <m/>
    <d v="2024-01-06T00:00:00"/>
    <x v="6"/>
    <n v="10"/>
  </r>
  <r>
    <n v="6898"/>
    <s v="66.Dengue fever"/>
    <s v="ปัณณภัทร ปัญโยชัย"/>
    <m/>
    <s v="ชาย"/>
    <n v="6"/>
    <n v="10"/>
    <s v="ไม่ทราบอาชีพ/ในปกครอง"/>
    <s v="79"/>
    <x v="4"/>
    <x v="107"/>
    <x v="64"/>
    <x v="16"/>
    <m/>
    <d v="2024-03-10T00:00:00"/>
    <d v="2024-03-10T00:00:00"/>
    <m/>
    <d v="2024-01-06T00:00:00"/>
    <x v="6"/>
    <n v="10"/>
  </r>
  <r>
    <n v="6847"/>
    <s v="66.Dengue fever"/>
    <s v="มนัสนันท์ ชนิดพจน์"/>
    <m/>
    <s v="หญิง"/>
    <n v="27"/>
    <n v="9"/>
    <s v="ไม่ทราบอาชีพ/ในปกครอง"/>
    <s v="76"/>
    <x v="1"/>
    <x v="108"/>
    <x v="65"/>
    <x v="18"/>
    <m/>
    <d v="2024-03-09T00:00:00"/>
    <d v="2024-03-12T00:00:00"/>
    <m/>
    <d v="2024-01-06T00:00:00"/>
    <x v="6"/>
    <n v="10"/>
  </r>
  <r>
    <n v="6817"/>
    <s v="66.Dengue fever"/>
    <s v="สุชัญญา อูปแก้ว"/>
    <m/>
    <s v="หญิง"/>
    <n v="8"/>
    <n v="9"/>
    <s v="ไม่ทราบอาชีพ/ในปกครอง"/>
    <s v="200"/>
    <x v="15"/>
    <x v="27"/>
    <x v="3"/>
    <x v="0"/>
    <m/>
    <d v="2024-03-09T00:00:00"/>
    <d v="2024-03-10T00:00:00"/>
    <m/>
    <d v="2024-01-06T00:00:00"/>
    <x v="6"/>
    <n v="10"/>
  </r>
  <r>
    <n v="6785"/>
    <s v="66.Dengue fever"/>
    <s v="ชัยยะ ไชยโย"/>
    <m/>
    <s v="ชาย"/>
    <n v="15"/>
    <n v="2"/>
    <s v="ไม่ทราบอาชีพ/ในปกครอง"/>
    <s v="47"/>
    <x v="10"/>
    <x v="17"/>
    <x v="14"/>
    <x v="7"/>
    <m/>
    <d v="2024-02-23T00:00:00"/>
    <d v="2024-02-28T00:00:00"/>
    <m/>
    <d v="2024-01-06T00:00:00"/>
    <x v="10"/>
    <n v="7"/>
  </r>
  <r>
    <n v="8117"/>
    <s v="66.Dengue fever"/>
    <s v="ชนัญญา พูลดำริห์"/>
    <m/>
    <s v="หญิง"/>
    <n v="16"/>
    <n v="11"/>
    <s v="ไม่ทราบอาชีพ/ในปกครอง"/>
    <s v="41"/>
    <x v="0"/>
    <x v="0"/>
    <x v="0"/>
    <x v="0"/>
    <m/>
    <d v="2024-03-28T00:00:00"/>
    <d v="2024-04-02T00:00:00"/>
    <m/>
    <d v="2024-01-06T00:00:00"/>
    <x v="0"/>
    <n v="12"/>
  </r>
  <r>
    <n v="6709"/>
    <s v="66.Dengue fever"/>
    <s v="นิติกร เต็มฟู"/>
    <m/>
    <s v="ชาย"/>
    <n v="9"/>
    <n v="5"/>
    <s v="ไม่ทราบอาชีพ/ในปกครอง"/>
    <s v="9809"/>
    <x v="0"/>
    <x v="109"/>
    <x v="29"/>
    <x v="13"/>
    <m/>
    <d v="2024-02-29T00:00:00"/>
    <d v="2024-02-29T00:00:00"/>
    <m/>
    <d v="2024-01-06T00:00:00"/>
    <x v="10"/>
    <n v="8"/>
  </r>
  <r>
    <n v="7233"/>
    <s v="66.Dengue fever"/>
    <s v="ปุญญพัฒน์ สิงห์บรรณดิษฐ"/>
    <m/>
    <s v="ชาย"/>
    <n v="4"/>
    <n v="3"/>
    <s v="ไม่ทราบอาชีพ/ในปกครอง"/>
    <s v="92"/>
    <x v="18"/>
    <x v="110"/>
    <x v="59"/>
    <x v="0"/>
    <m/>
    <d v="2024-03-01T00:00:00"/>
    <d v="2024-03-03T00:00:00"/>
    <m/>
    <d v="2024-01-06T00:00:00"/>
    <x v="11"/>
    <n v="8"/>
  </r>
  <r>
    <n v="6536"/>
    <s v="66.Dengue fever"/>
    <s v="ปริวัฒน์ วงศ์เมืองแด"/>
    <m/>
    <s v="ชาย"/>
    <n v="27"/>
    <n v="10"/>
    <s v="ข้าราชการ"/>
    <s v="138"/>
    <x v="13"/>
    <x v="23"/>
    <x v="7"/>
    <x v="6"/>
    <m/>
    <d v="2024-03-08T00:00:00"/>
    <d v="2024-03-08T00:00:00"/>
    <m/>
    <d v="2024-01-06T00:00:00"/>
    <x v="11"/>
    <n v="9"/>
  </r>
  <r>
    <n v="6404"/>
    <s v="66.Dengue fever"/>
    <s v="ธนา โปร่งพรมมา"/>
    <m/>
    <s v="ชาย"/>
    <n v="10"/>
    <n v="7"/>
    <s v="ไม่ทราบอาชีพ/ในปกครอง"/>
    <s v="8"/>
    <x v="0"/>
    <x v="111"/>
    <x v="22"/>
    <x v="2"/>
    <m/>
    <d v="2024-02-14T00:00:00"/>
    <d v="2024-02-19T00:00:00"/>
    <m/>
    <d v="2024-01-06T00:00:00"/>
    <x v="1"/>
    <n v="6"/>
  </r>
  <r>
    <n v="6403"/>
    <s v="66.Dengue fever"/>
    <s v="พุฒิเมธ เฉิดเจือ"/>
    <m/>
    <s v="ชาย"/>
    <n v="8"/>
    <n v="3"/>
    <s v="ไม่ทราบอาชีพ/ในปกครอง"/>
    <s v="47"/>
    <x v="8"/>
    <x v="28"/>
    <x v="22"/>
    <x v="2"/>
    <m/>
    <d v="2024-03-01T00:00:00"/>
    <d v="2024-03-08T00:00:00"/>
    <m/>
    <d v="2024-01-06T00:00:00"/>
    <x v="11"/>
    <n v="8"/>
  </r>
  <r>
    <n v="6402"/>
    <s v="66.Dengue fever"/>
    <s v="พรไพลิน เจริญพันธ์"/>
    <m/>
    <s v="หญิง"/>
    <n v="17"/>
    <n v="5"/>
    <s v="ไม่ทราบอาชีพ/ในปกครอง"/>
    <s v="107"/>
    <x v="0"/>
    <x v="111"/>
    <x v="22"/>
    <x v="2"/>
    <m/>
    <d v="2024-03-04T00:00:00"/>
    <d v="2024-03-07T00:00:00"/>
    <m/>
    <d v="2024-01-06T00:00:00"/>
    <x v="11"/>
    <n v="9"/>
  </r>
  <r>
    <n v="6224"/>
    <s v="66.Dengue fever"/>
    <s v="อนุชิต โชคบัณฑิต"/>
    <m/>
    <s v="ชาย"/>
    <n v="29"/>
    <n v="5"/>
    <s v="ไม่ทราบอาชีพ/ในปกครอง"/>
    <s v="48"/>
    <x v="4"/>
    <x v="112"/>
    <x v="66"/>
    <x v="5"/>
    <m/>
    <d v="2024-03-01T00:00:00"/>
    <d v="2024-03-05T00:00:00"/>
    <m/>
    <d v="2024-01-06T00:00:00"/>
    <x v="11"/>
    <n v="8"/>
  </r>
  <r>
    <n v="6202"/>
    <s v="66.Dengue fever"/>
    <s v="ปิยะราช สุทธิชัย"/>
    <m/>
    <s v="ชาย"/>
    <n v="14"/>
    <n v="4"/>
    <s v="นักเรียน"/>
    <s v="38"/>
    <x v="0"/>
    <x v="8"/>
    <x v="7"/>
    <x v="6"/>
    <m/>
    <d v="2024-03-06T00:00:00"/>
    <d v="2024-03-06T00:00:00"/>
    <m/>
    <d v="2024-01-06T00:00:00"/>
    <x v="11"/>
    <n v="9"/>
  </r>
  <r>
    <n v="6100"/>
    <s v="66.Dengue fever"/>
    <s v="ณรงค์ชัย หวายฤทธิ์"/>
    <m/>
    <s v="ชาย"/>
    <n v="13"/>
    <n v="4"/>
    <s v="นักเรียน"/>
    <s v="158"/>
    <x v="12"/>
    <x v="113"/>
    <x v="39"/>
    <x v="6"/>
    <m/>
    <d v="2024-03-04T00:00:00"/>
    <d v="2024-03-04T00:00:00"/>
    <m/>
    <d v="2024-01-06T00:00:00"/>
    <x v="11"/>
    <n v="9"/>
  </r>
  <r>
    <n v="6021"/>
    <s v="66.Dengue fever"/>
    <s v="วรโชติ พิลาทา"/>
    <m/>
    <s v="ชาย"/>
    <n v="8"/>
    <n v="6"/>
    <s v="ไม่ทราบอาชีพ/ในปกครอง"/>
    <s v="154"/>
    <x v="0"/>
    <x v="114"/>
    <x v="57"/>
    <x v="4"/>
    <m/>
    <d v="2024-02-28T00:00:00"/>
    <d v="2024-03-02T00:00:00"/>
    <m/>
    <d v="2024-01-06T00:00:00"/>
    <x v="11"/>
    <n v="8"/>
  </r>
  <r>
    <n v="5763"/>
    <s v="66.Dengue fever"/>
    <s v="จิรภัทร โอ้อารีย์"/>
    <m/>
    <s v="ชาย"/>
    <n v="10"/>
    <n v="5"/>
    <s v="นักเรียน"/>
    <s v="9"/>
    <x v="8"/>
    <x v="28"/>
    <x v="22"/>
    <x v="2"/>
    <m/>
    <d v="2024-02-23T00:00:00"/>
    <d v="2024-02-27T00:00:00"/>
    <m/>
    <d v="2024-01-06T00:00:00"/>
    <x v="10"/>
    <n v="7"/>
  </r>
  <r>
    <n v="6712"/>
    <s v="66.Dengue fever"/>
    <s v="จิรัฎติกานต์ โคตรเพชร"/>
    <m/>
    <s v="หญิง"/>
    <n v="24"/>
    <n v="5"/>
    <s v="เกษตร"/>
    <s v="69"/>
    <x v="4"/>
    <x v="14"/>
    <x v="11"/>
    <x v="3"/>
    <m/>
    <d v="2024-03-09T00:00:00"/>
    <d v="2024-03-09T00:00:00"/>
    <m/>
    <d v="2024-01-06T00:00:00"/>
    <x v="6"/>
    <n v="10"/>
  </r>
  <r>
    <n v="7566"/>
    <s v="66.Dengue fever"/>
    <s v="แพรนภา อ่อนหญิง"/>
    <m/>
    <s v="หญิง"/>
    <n v="16"/>
    <n v="5"/>
    <s v="นักเรียน"/>
    <s v="123"/>
    <x v="2"/>
    <x v="12"/>
    <x v="10"/>
    <x v="8"/>
    <m/>
    <d v="2024-03-23T00:00:00"/>
    <d v="2024-03-23T00:00:00"/>
    <m/>
    <d v="2024-01-06T00:00:00"/>
    <x v="2"/>
    <n v="12"/>
  </r>
  <r>
    <n v="5749"/>
    <s v="66.Dengue fever"/>
    <s v="พริสร นากอก"/>
    <m/>
    <s v="ชาย"/>
    <n v="12"/>
    <n v="11"/>
    <s v="ไม่ทราบอาชีพ/ในปกครอง"/>
    <s v="93"/>
    <x v="0"/>
    <x v="0"/>
    <x v="0"/>
    <x v="0"/>
    <m/>
    <d v="2024-02-26T00:00:00"/>
    <d v="2024-02-29T00:00:00"/>
    <m/>
    <d v="2024-01-06T00:00:00"/>
    <x v="10"/>
    <n v="8"/>
  </r>
  <r>
    <n v="8112"/>
    <s v="66.Dengue fever"/>
    <s v="ธันยพร สุขแสง"/>
    <m/>
    <s v="หญิง"/>
    <n v="10"/>
    <n v="3"/>
    <s v="ไม่ทราบอาชีพ/ในปกครอง"/>
    <s v="27"/>
    <x v="0"/>
    <x v="0"/>
    <x v="0"/>
    <x v="0"/>
    <m/>
    <d v="2024-03-27T00:00:00"/>
    <d v="2024-03-28T00:00:00"/>
    <m/>
    <d v="2024-01-06T00:00:00"/>
    <x v="2"/>
    <n v="12"/>
  </r>
  <r>
    <n v="8111"/>
    <s v="66.Dengue fever"/>
    <s v="พชร จันที"/>
    <m/>
    <s v="ชาย"/>
    <n v="9"/>
    <n v="10"/>
    <s v="ไม่ทราบอาชีพ/ในปกครอง"/>
    <s v="25"/>
    <x v="0"/>
    <x v="0"/>
    <x v="0"/>
    <x v="0"/>
    <m/>
    <d v="2024-03-27T00:00:00"/>
    <d v="2024-03-27T00:00:00"/>
    <m/>
    <d v="2024-01-06T00:00:00"/>
    <x v="2"/>
    <n v="12"/>
  </r>
  <r>
    <n v="8110"/>
    <s v="66.Dengue fever"/>
    <s v="ปิยะวัชร์ มูลรัตน์"/>
    <m/>
    <s v="ชาย"/>
    <n v="14"/>
    <n v="9"/>
    <s v="ไม่ทราบอาชีพ/ในปกครอง"/>
    <s v="70"/>
    <x v="14"/>
    <x v="37"/>
    <x v="3"/>
    <x v="0"/>
    <m/>
    <d v="2024-03-12T00:00:00"/>
    <d v="2024-03-18T00:00:00"/>
    <m/>
    <d v="2024-01-06T00:00:00"/>
    <x v="4"/>
    <n v="10"/>
  </r>
  <r>
    <n v="8003"/>
    <s v="66.Dengue fever"/>
    <s v="พัชรพร ชมบุตรศรี"/>
    <m/>
    <s v="หญิง"/>
    <n v="12"/>
    <n v="1"/>
    <s v="นักเรียน"/>
    <s v="92"/>
    <x v="13"/>
    <x v="23"/>
    <x v="7"/>
    <x v="6"/>
    <m/>
    <d v="2024-03-29T00:00:00"/>
    <d v="2024-03-31T00:00:00"/>
    <m/>
    <d v="2024-01-06T00:00:00"/>
    <x v="0"/>
    <n v="12"/>
  </r>
  <r>
    <n v="7827"/>
    <s v="66.Dengue fever"/>
    <s v="พัฒนศักดิ์ น้ำคำ"/>
    <m/>
    <s v="ชาย"/>
    <n v="5"/>
    <n v="10"/>
    <s v="ไม่ทราบอาชีพ/ในปกครอง"/>
    <s v="113"/>
    <x v="6"/>
    <x v="41"/>
    <x v="27"/>
    <x v="2"/>
    <m/>
    <d v="2024-03-24T00:00:00"/>
    <d v="2024-03-28T00:00:00"/>
    <m/>
    <d v="2024-01-06T00:00:00"/>
    <x v="2"/>
    <n v="12"/>
  </r>
  <r>
    <n v="7826"/>
    <s v="66.Dengue fever"/>
    <s v="ดุลยวัตร ไชยธงรัตน์"/>
    <m/>
    <s v="ชาย"/>
    <n v="26"/>
    <n v="11"/>
    <s v="ไม่ทราบอาชีพ/ในปกครอง"/>
    <s v="13"/>
    <x v="9"/>
    <x v="115"/>
    <x v="2"/>
    <x v="2"/>
    <m/>
    <d v="2024-03-26T00:00:00"/>
    <d v="2024-03-29T00:00:00"/>
    <m/>
    <d v="2024-01-06T00:00:00"/>
    <x v="2"/>
    <n v="12"/>
  </r>
  <r>
    <n v="7668"/>
    <s v="66.Dengue fever"/>
    <s v="สมาน บัวเลิง"/>
    <m/>
    <s v="ชาย"/>
    <n v="78"/>
    <n v="2"/>
    <s v="เกษตร"/>
    <s v="4"/>
    <x v="11"/>
    <x v="116"/>
    <x v="22"/>
    <x v="5"/>
    <m/>
    <d v="2024-03-14T00:00:00"/>
    <d v="2024-03-21T00:00:00"/>
    <m/>
    <d v="2024-01-06T00:00:00"/>
    <x v="4"/>
    <n v="10"/>
  </r>
  <r>
    <n v="7231"/>
    <s v="66.Dengue fever"/>
    <s v="จิตติพัฒน์ พูนดี"/>
    <m/>
    <s v="ชาย"/>
    <n v="16"/>
    <n v="5"/>
    <s v="ไม่ทราบอาชีพ/ในปกครอง"/>
    <s v="63"/>
    <x v="14"/>
    <x v="37"/>
    <x v="3"/>
    <x v="0"/>
    <m/>
    <d v="2024-03-13T00:00:00"/>
    <d v="2024-03-18T00:00:00"/>
    <m/>
    <d v="2024-01-06T00:00:00"/>
    <x v="4"/>
    <n v="10"/>
  </r>
  <r>
    <n v="7611"/>
    <s v="66.Dengue fever"/>
    <s v="ศศิประภา ปัญญาเริง"/>
    <m/>
    <s v="หญิง"/>
    <n v="9"/>
    <n v="4"/>
    <s v="ไม่ทราบอาชีพ/ในปกครอง"/>
    <s v="102"/>
    <x v="0"/>
    <x v="32"/>
    <x v="25"/>
    <x v="13"/>
    <m/>
    <d v="2024-03-18T00:00:00"/>
    <d v="2024-03-20T00:00:00"/>
    <m/>
    <d v="2024-01-06T00:00:00"/>
    <x v="4"/>
    <n v="11"/>
  </r>
  <r>
    <n v="7232"/>
    <s v="66.Dengue fever"/>
    <s v="เกษร พลอาษา"/>
    <m/>
    <s v="หญิง"/>
    <n v="73"/>
    <n v="2"/>
    <s v="รับจ้าง,กรรมกร"/>
    <s v="122"/>
    <x v="7"/>
    <x v="117"/>
    <x v="56"/>
    <x v="0"/>
    <m/>
    <d v="2024-02-20T00:00:00"/>
    <d v="2024-02-25T00:00:00"/>
    <m/>
    <d v="2024-01-06T00:00:00"/>
    <x v="10"/>
    <n v="7"/>
  </r>
  <r>
    <n v="7564"/>
    <s v="66.Dengue fever"/>
    <s v="ปิยะนุช ชาภักดี"/>
    <m/>
    <s v="หญิง"/>
    <n v="26"/>
    <n v="0"/>
    <s v="นักเรียน"/>
    <s v="160"/>
    <x v="1"/>
    <x v="24"/>
    <x v="10"/>
    <x v="8"/>
    <m/>
    <d v="2024-03-20T00:00:00"/>
    <d v="2024-03-20T00:00:00"/>
    <m/>
    <d v="2024-01-06T00:00:00"/>
    <x v="4"/>
    <n v="11"/>
  </r>
  <r>
    <n v="7560"/>
    <s v="66.Dengue fever"/>
    <s v="วรรณภา หงส์พันธุ์"/>
    <m/>
    <s v="หญิง"/>
    <n v="36"/>
    <n v="5"/>
    <s v="รับจ้าง,กรรมกร"/>
    <s v="7"/>
    <x v="2"/>
    <x v="12"/>
    <x v="10"/>
    <x v="8"/>
    <m/>
    <d v="2024-03-14T00:00:00"/>
    <d v="2024-03-19T00:00:00"/>
    <m/>
    <d v="2024-01-06T00:00:00"/>
    <x v="4"/>
    <n v="10"/>
  </r>
  <r>
    <n v="7559"/>
    <s v="66.Dengue fever"/>
    <s v="พิมพกานต์ อ่อนหญิง"/>
    <m/>
    <s v="หญิง"/>
    <n v="23"/>
    <n v="6"/>
    <s v="รับจ้าง,กรรมกร"/>
    <s v="123"/>
    <x v="2"/>
    <x v="12"/>
    <x v="10"/>
    <x v="8"/>
    <m/>
    <d v="2024-03-16T00:00:00"/>
    <d v="2024-03-17T00:00:00"/>
    <m/>
    <d v="2024-01-06T00:00:00"/>
    <x v="4"/>
    <n v="11"/>
  </r>
  <r>
    <n v="7515"/>
    <s v="66.Dengue fever"/>
    <s v="อภิรักษ์ จันทรี"/>
    <m/>
    <s v="ชาย"/>
    <n v="14"/>
    <n v="9"/>
    <s v="ไม่ทราบอาชีพ/ในปกครอง"/>
    <s v="25"/>
    <x v="0"/>
    <x v="0"/>
    <x v="0"/>
    <x v="0"/>
    <m/>
    <d v="2024-03-21T00:00:00"/>
    <d v="2024-03-22T00:00:00"/>
    <m/>
    <d v="2024-01-06T00:00:00"/>
    <x v="4"/>
    <n v="11"/>
  </r>
  <r>
    <n v="7467"/>
    <s v="66.Dengue fever"/>
    <s v="ภิญญาพัชร์ ไชยคิรินทร์"/>
    <m/>
    <s v="หญิง"/>
    <n v="29"/>
    <n v="7"/>
    <s v="ข้าราชการ"/>
    <s v="32/1"/>
    <x v="11"/>
    <x v="55"/>
    <x v="67"/>
    <x v="15"/>
    <m/>
    <d v="2024-03-16T00:00:00"/>
    <d v="2024-03-16T00:00:00"/>
    <m/>
    <d v="2024-01-06T00:00:00"/>
    <x v="4"/>
    <n v="11"/>
  </r>
  <r>
    <n v="7420"/>
    <s v="66.Dengue fever"/>
    <s v="กัญญาภัค เพชรประไพ"/>
    <m/>
    <s v="หญิง"/>
    <n v="7"/>
    <n v="1"/>
    <s v="ไม่ทราบอาชีพ/ในปกครอง"/>
    <s v="62"/>
    <x v="10"/>
    <x v="46"/>
    <x v="68"/>
    <x v="13"/>
    <m/>
    <d v="2024-03-10T00:00:00"/>
    <d v="2024-03-11T00:00:00"/>
    <m/>
    <d v="2024-01-06T00:00:00"/>
    <x v="6"/>
    <n v="10"/>
  </r>
  <r>
    <n v="7366"/>
    <s v="66.Dengue fever"/>
    <s v="ขวัญชณิตา บุญอาษา"/>
    <m/>
    <s v="หญิง"/>
    <n v="19"/>
    <n v="0"/>
    <s v="นักเรียน"/>
    <s v="10"/>
    <x v="10"/>
    <x v="118"/>
    <x v="58"/>
    <x v="10"/>
    <m/>
    <d v="2024-03-16T00:00:00"/>
    <d v="2024-03-21T00:00:00"/>
    <m/>
    <d v="2024-01-06T00:00:00"/>
    <x v="4"/>
    <n v="11"/>
  </r>
  <r>
    <n v="7343"/>
    <s v="66.Dengue fever"/>
    <s v="ธนภูมิ ไทยกล้า"/>
    <m/>
    <s v="ชาย"/>
    <n v="2"/>
    <n v="6"/>
    <s v="ไม่ทราบอาชีพ/ในปกครอง"/>
    <s v="179"/>
    <x v="2"/>
    <x v="119"/>
    <x v="69"/>
    <x v="16"/>
    <m/>
    <d v="2024-03-10T00:00:00"/>
    <d v="2024-03-10T00:00:00"/>
    <m/>
    <d v="2024-01-06T00:00:00"/>
    <x v="6"/>
    <n v="10"/>
  </r>
  <r>
    <n v="7326"/>
    <s v="66.Dengue fever"/>
    <s v="คำจันทร์ จรบุรมย์"/>
    <m/>
    <s v="ชาย"/>
    <n v="108"/>
    <n v="2"/>
    <s v="ไม่ทราบอาชีพ/ในปกครอง"/>
    <s v="117"/>
    <x v="13"/>
    <x v="120"/>
    <x v="70"/>
    <x v="16"/>
    <m/>
    <d v="2024-03-17T00:00:00"/>
    <d v="2024-03-17T00:00:00"/>
    <m/>
    <d v="2024-01-06T00:00:00"/>
    <x v="4"/>
    <n v="11"/>
  </r>
  <r>
    <n v="8114"/>
    <s v="66.Dengue fever"/>
    <s v="นิจฐากร ช่างแกะ"/>
    <m/>
    <s v="หญิง"/>
    <n v="10"/>
    <n v="2"/>
    <s v="ไม่ทราบอาชีพ/ในปกครอง"/>
    <s v="92"/>
    <x v="0"/>
    <x v="0"/>
    <x v="0"/>
    <x v="0"/>
    <m/>
    <d v="2024-03-31T00:00:00"/>
    <d v="2024-03-31T00:00:00"/>
    <m/>
    <d v="2024-01-06T00:00:00"/>
    <x v="0"/>
    <n v="13"/>
  </r>
  <r>
    <n v="7653"/>
    <s v="66.Dengue fever"/>
    <s v="ภูริพัฒน์ สุขจันทร์"/>
    <m/>
    <s v="ชาย"/>
    <n v="1"/>
    <n v="6"/>
    <s v="ไม่ทราบอาชีพ/ในปกครอง"/>
    <s v="67"/>
    <x v="8"/>
    <x v="121"/>
    <x v="69"/>
    <x v="16"/>
    <m/>
    <d v="2024-03-23T00:00:00"/>
    <d v="2024-03-23T00:00:00"/>
    <m/>
    <d v="2024-01-06T00:00:00"/>
    <x v="2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5:V225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1"/>
        <item sd="0" x="1"/>
        <item x="0"/>
        <item x="4"/>
        <item x="10"/>
        <item x="8"/>
        <item x="2"/>
        <item x="13"/>
        <item x="9"/>
        <item x="12"/>
        <item x="7"/>
        <item x="3"/>
        <item x="6"/>
        <item x="5"/>
        <item x="18"/>
        <item x="17"/>
        <item x="15"/>
        <item x="14"/>
        <item x="19"/>
        <item x="16"/>
        <item t="default"/>
      </items>
    </pivotField>
    <pivotField axis="axisRow" compact="0" outline="0" subtotalTop="0" showAll="0" includeNewItemsInFilter="1" sortType="ascending">
      <items count="123">
        <item x="3"/>
        <item x="35"/>
        <item x="56"/>
        <item x="33"/>
        <item x="54"/>
        <item x="66"/>
        <item x="77"/>
        <item x="57"/>
        <item x="104"/>
        <item x="101"/>
        <item x="61"/>
        <item x="113"/>
        <item x="38"/>
        <item x="19"/>
        <item x="11"/>
        <item x="73"/>
        <item x="89"/>
        <item x="39"/>
        <item x="53"/>
        <item x="4"/>
        <item x="114"/>
        <item x="103"/>
        <item x="112"/>
        <item x="120"/>
        <item x="118"/>
        <item x="85"/>
        <item x="115"/>
        <item x="84"/>
        <item x="47"/>
        <item x="55"/>
        <item x="92"/>
        <item x="90"/>
        <item x="17"/>
        <item x="10"/>
        <item x="37"/>
        <item x="102"/>
        <item x="36"/>
        <item x="117"/>
        <item x="14"/>
        <item x="87"/>
        <item x="42"/>
        <item x="64"/>
        <item x="119"/>
        <item x="88"/>
        <item x="116"/>
        <item x="121"/>
        <item x="105"/>
        <item x="98"/>
        <item x="32"/>
        <item x="49"/>
        <item x="79"/>
        <item x="51"/>
        <item x="16"/>
        <item x="70"/>
        <item x="46"/>
        <item x="97"/>
        <item x="26"/>
        <item x="18"/>
        <item x="96"/>
        <item x="99"/>
        <item x="41"/>
        <item x="59"/>
        <item x="24"/>
        <item x="100"/>
        <item x="8"/>
        <item x="6"/>
        <item x="95"/>
        <item x="80"/>
        <item x="82"/>
        <item x="45"/>
        <item x="110"/>
        <item x="71"/>
        <item x="5"/>
        <item x="93"/>
        <item x="20"/>
        <item x="52"/>
        <item x="68"/>
        <item x="7"/>
        <item x="29"/>
        <item x="60"/>
        <item x="78"/>
        <item x="12"/>
        <item x="81"/>
        <item x="74"/>
        <item x="106"/>
        <item x="107"/>
        <item x="15"/>
        <item x="58"/>
        <item x="9"/>
        <item x="27"/>
        <item x="2"/>
        <item x="111"/>
        <item x="28"/>
        <item x="83"/>
        <item x="62"/>
        <item x="67"/>
        <item x="21"/>
        <item x="40"/>
        <item x="34"/>
        <item x="86"/>
        <item x="65"/>
        <item x="25"/>
        <item x="30"/>
        <item x="0"/>
        <item x="31"/>
        <item x="22"/>
        <item x="23"/>
        <item x="13"/>
        <item x="109"/>
        <item x="108"/>
        <item x="94"/>
        <item x="43"/>
        <item x="50"/>
        <item x="76"/>
        <item x="1"/>
        <item x="48"/>
        <item x="44"/>
        <item x="72"/>
        <item x="69"/>
        <item x="75"/>
        <item x="63"/>
        <item x="91"/>
        <item t="default"/>
      </items>
    </pivotField>
    <pivotField axis="axisRow" compact="0" outline="0" subtotalTop="0" showAll="0" includeNewItemsInFilter="1" sortType="descending">
      <items count="72">
        <item x="24"/>
        <item x="17"/>
        <item x="12"/>
        <item x="20"/>
        <item x="19"/>
        <item x="46"/>
        <item x="35"/>
        <item x="49"/>
        <item x="3"/>
        <item x="0"/>
        <item x="31"/>
        <item x="23"/>
        <item x="28"/>
        <item x="56"/>
        <item x="59"/>
        <item x="18"/>
        <item x="32"/>
        <item x="62"/>
        <item x="9"/>
        <item x="1"/>
        <item x="2"/>
        <item x="4"/>
        <item x="5"/>
        <item x="6"/>
        <item x="7"/>
        <item x="8"/>
        <item x="10"/>
        <item x="11"/>
        <item x="13"/>
        <item x="14"/>
        <item x="15"/>
        <item x="16"/>
        <item x="21"/>
        <item x="22"/>
        <item x="25"/>
        <item x="26"/>
        <item x="27"/>
        <item x="29"/>
        <item x="30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50"/>
        <item x="51"/>
        <item x="52"/>
        <item x="53"/>
        <item x="54"/>
        <item x="55"/>
        <item x="57"/>
        <item x="58"/>
        <item x="60"/>
        <item x="61"/>
        <item x="63"/>
        <item x="64"/>
        <item x="65"/>
        <item x="66"/>
        <item x="67"/>
        <item x="68"/>
        <item x="69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0">
        <item x="13"/>
        <item x="4"/>
        <item x="14"/>
        <item x="5"/>
        <item x="15"/>
        <item x="11"/>
        <item x="17"/>
        <item x="16"/>
        <item x="7"/>
        <item x="10"/>
        <item x="6"/>
        <item x="9"/>
        <item x="8"/>
        <item x="18"/>
        <item x="0"/>
        <item x="3"/>
        <item x="2"/>
        <item x="1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9">
        <item x="13"/>
        <item x="17"/>
        <item x="9"/>
        <item x="12"/>
        <item x="3"/>
        <item x="7"/>
        <item x="5"/>
        <item x="1"/>
        <item x="10"/>
        <item x="11"/>
        <item x="6"/>
        <item x="4"/>
        <item x="2"/>
        <item x="0"/>
        <item x="8"/>
        <item x="16"/>
        <item x="15"/>
        <item x="14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19">
    <i>
      <x/>
      <x v="37"/>
      <x v="5"/>
    </i>
    <i r="2">
      <x v="6"/>
    </i>
    <i r="2">
      <x v="7"/>
    </i>
    <i r="2">
      <x v="108"/>
    </i>
    <i r="2">
      <x v="111"/>
    </i>
    <i t="default" r="1">
      <x v="37"/>
    </i>
    <i r="1">
      <x v="34"/>
      <x v="48"/>
    </i>
    <i t="default" r="1">
      <x v="34"/>
    </i>
    <i r="1">
      <x v="52"/>
      <x v="119"/>
    </i>
    <i t="default" r="1">
      <x v="52"/>
    </i>
    <i r="1">
      <x v="63"/>
      <x v="21"/>
    </i>
    <i t="default" r="1">
      <x v="63"/>
    </i>
    <i r="1">
      <x v="68"/>
      <x v="54"/>
    </i>
    <i t="default" r="1">
      <x v="68"/>
    </i>
    <i r="1">
      <x v="38"/>
      <x v="69"/>
    </i>
    <i t="default" r="1">
      <x v="38"/>
    </i>
    <i r="1">
      <x v="42"/>
      <x v="87"/>
    </i>
    <i t="default" r="1">
      <x v="42"/>
    </i>
    <i t="default">
      <x/>
    </i>
    <i>
      <x v="1"/>
      <x v="22"/>
      <x v="2"/>
    </i>
    <i r="2">
      <x v="25"/>
    </i>
    <i r="2">
      <x v="65"/>
    </i>
    <i r="2">
      <x v="104"/>
    </i>
    <i t="default" r="1">
      <x v="22"/>
    </i>
    <i r="1">
      <x v="56"/>
      <x v="27"/>
    </i>
    <i r="2">
      <x v="35"/>
    </i>
    <i t="default" r="1">
      <x v="56"/>
    </i>
    <i r="1">
      <x v="59"/>
      <x v="20"/>
    </i>
    <i r="2">
      <x v="121"/>
    </i>
    <i t="default" r="1">
      <x v="59"/>
    </i>
    <i r="1">
      <x v="47"/>
      <x v="46"/>
    </i>
    <i r="2">
      <x v="76"/>
    </i>
    <i t="default" r="1">
      <x v="47"/>
    </i>
    <i r="1">
      <x v="26"/>
      <x v="100"/>
    </i>
    <i t="default" r="1">
      <x v="26"/>
    </i>
    <i r="1">
      <x v="57"/>
      <x v="99"/>
    </i>
    <i t="default" r="1">
      <x v="57"/>
    </i>
    <i t="default">
      <x v="1"/>
    </i>
    <i>
      <x v="2"/>
      <x v="39"/>
      <x v="115"/>
    </i>
    <i t="default" r="1">
      <x v="39"/>
    </i>
    <i r="1">
      <x v="58"/>
      <x v="39"/>
    </i>
    <i t="default" r="1">
      <x v="58"/>
    </i>
    <i r="1">
      <x v="41"/>
      <x v="29"/>
    </i>
    <i t="default" r="1">
      <x v="41"/>
    </i>
    <i t="default">
      <x v="2"/>
    </i>
    <i>
      <x v="3"/>
      <x v="23"/>
      <x v="77"/>
    </i>
    <i t="default" r="1">
      <x v="23"/>
    </i>
    <i r="1">
      <x v="66"/>
      <x v="22"/>
    </i>
    <i t="default" r="1">
      <x v="66"/>
    </i>
    <i r="1">
      <x v="33"/>
      <x v="44"/>
    </i>
    <i t="default" r="1">
      <x v="33"/>
    </i>
    <i t="default">
      <x v="3"/>
    </i>
    <i>
      <x v="4"/>
      <x v="45"/>
      <x v="94"/>
    </i>
    <i t="default" r="1">
      <x v="45"/>
    </i>
    <i r="1">
      <x v="67"/>
      <x v="29"/>
    </i>
    <i t="default" r="1">
      <x v="67"/>
    </i>
    <i t="default">
      <x v="4"/>
    </i>
    <i>
      <x v="5"/>
      <x v="49"/>
      <x v="53"/>
    </i>
    <i t="default" r="1">
      <x v="49"/>
    </i>
    <i r="1">
      <x v="30"/>
      <x v="57"/>
    </i>
    <i t="default" r="1">
      <x v="30"/>
    </i>
    <i t="default">
      <x v="5"/>
    </i>
    <i>
      <x v="6"/>
      <x v="61"/>
      <x v="66"/>
    </i>
    <i t="default" r="1">
      <x v="61"/>
    </i>
    <i r="1">
      <x v="51"/>
      <x v="15"/>
    </i>
    <i t="default" r="1">
      <x v="51"/>
    </i>
    <i t="default">
      <x v="6"/>
    </i>
    <i>
      <x v="7"/>
      <x v="69"/>
      <x v="42"/>
    </i>
    <i r="2">
      <x v="45"/>
    </i>
    <i t="default" r="1">
      <x v="69"/>
    </i>
    <i r="1">
      <x v="50"/>
      <x v="59"/>
    </i>
    <i r="2">
      <x v="71"/>
    </i>
    <i t="default" r="1">
      <x v="50"/>
    </i>
    <i r="1">
      <x v="70"/>
      <x v="23"/>
    </i>
    <i t="default" r="1">
      <x v="70"/>
    </i>
    <i r="1">
      <x v="62"/>
      <x v="58"/>
    </i>
    <i t="default" r="1">
      <x v="62"/>
    </i>
    <i r="1">
      <x v="64"/>
      <x v="85"/>
    </i>
    <i t="default" r="1">
      <x v="64"/>
    </i>
    <i t="default">
      <x v="7"/>
    </i>
    <i>
      <x v="8"/>
      <x v="25"/>
      <x v="68"/>
    </i>
    <i r="2">
      <x v="88"/>
    </i>
    <i r="2">
      <x v="98"/>
    </i>
    <i t="default" r="1">
      <x v="25"/>
    </i>
    <i r="1">
      <x v="29"/>
      <x v="32"/>
    </i>
    <i t="default" r="1">
      <x v="29"/>
    </i>
    <i t="default">
      <x v="8"/>
    </i>
    <i>
      <x v="9"/>
      <x v="40"/>
      <x v="47"/>
    </i>
    <i r="2">
      <x v="49"/>
    </i>
    <i r="2">
      <x v="73"/>
    </i>
    <i t="default" r="1">
      <x v="40"/>
    </i>
    <i r="1">
      <x v="28"/>
      <x v="52"/>
    </i>
    <i t="default" r="1">
      <x v="28"/>
    </i>
    <i r="1">
      <x v="60"/>
      <x v="24"/>
    </i>
    <i r="2">
      <x v="30"/>
    </i>
    <i t="default" r="1">
      <x v="60"/>
    </i>
    <i r="1">
      <x v="46"/>
      <x v="84"/>
    </i>
    <i r="2">
      <x v="120"/>
    </i>
    <i t="default" r="1">
      <x v="46"/>
    </i>
    <i r="1">
      <x v="32"/>
      <x v="56"/>
    </i>
    <i t="default" r="1">
      <x v="32"/>
    </i>
    <i r="1">
      <x v="54"/>
      <x v="82"/>
    </i>
    <i t="default" r="1">
      <x v="54"/>
    </i>
    <i t="default">
      <x v="9"/>
    </i>
    <i>
      <x v="10"/>
      <x v="24"/>
      <x v="12"/>
    </i>
    <i r="2">
      <x v="64"/>
    </i>
    <i r="2">
      <x v="106"/>
    </i>
    <i t="default" r="1">
      <x v="24"/>
    </i>
    <i r="1">
      <x v="44"/>
      <x v="11"/>
    </i>
    <i r="2">
      <x v="79"/>
    </i>
    <i t="default" r="1">
      <x v="44"/>
    </i>
    <i t="default">
      <x v="10"/>
    </i>
    <i>
      <x v="11"/>
      <x/>
      <x v="8"/>
    </i>
    <i r="2">
      <x v="95"/>
    </i>
    <i r="2">
      <x v="113"/>
    </i>
    <i t="default" r="1">
      <x/>
    </i>
    <i r="1">
      <x v="1"/>
      <x v="4"/>
    </i>
    <i r="2">
      <x v="96"/>
    </i>
    <i t="default" r="1">
      <x v="1"/>
    </i>
    <i r="1">
      <x v="2"/>
      <x v="75"/>
    </i>
    <i r="2">
      <x v="86"/>
    </i>
    <i t="default" r="1">
      <x v="2"/>
    </i>
    <i r="1">
      <x v="3"/>
      <x v="97"/>
    </i>
    <i r="2">
      <x v="101"/>
    </i>
    <i t="default" r="1">
      <x v="3"/>
    </i>
    <i r="1">
      <x v="7"/>
      <x v="80"/>
    </i>
    <i t="default" r="1">
      <x v="7"/>
    </i>
    <i r="1">
      <x v="6"/>
      <x v="51"/>
    </i>
    <i t="default" r="1">
      <x v="6"/>
    </i>
    <i r="1">
      <x v="4"/>
      <x v="62"/>
    </i>
    <i t="default" r="1">
      <x v="4"/>
    </i>
    <i r="1">
      <x v="5"/>
      <x v="117"/>
    </i>
    <i t="default" r="1">
      <x v="5"/>
    </i>
    <i t="default">
      <x v="11"/>
    </i>
    <i>
      <x v="12"/>
      <x v="26"/>
      <x v="62"/>
    </i>
    <i r="2">
      <x v="81"/>
    </i>
    <i r="2">
      <x v="107"/>
    </i>
    <i t="default" r="1">
      <x v="26"/>
    </i>
    <i t="default">
      <x v="12"/>
    </i>
    <i>
      <x v="13"/>
      <x v="65"/>
      <x v="109"/>
    </i>
    <i t="default" r="1">
      <x v="65"/>
    </i>
    <i r="1">
      <x v="53"/>
      <x v="50"/>
    </i>
    <i t="default" r="1">
      <x v="53"/>
    </i>
    <i t="default">
      <x v="13"/>
    </i>
    <i>
      <x v="14"/>
      <x v="8"/>
      <x v="1"/>
    </i>
    <i r="2">
      <x v="13"/>
    </i>
    <i r="2">
      <x v="16"/>
    </i>
    <i r="2">
      <x v="17"/>
    </i>
    <i r="2">
      <x v="18"/>
    </i>
    <i r="2">
      <x v="19"/>
    </i>
    <i r="2">
      <x v="31"/>
    </i>
    <i r="2">
      <x v="33"/>
    </i>
    <i r="2">
      <x v="34"/>
    </i>
    <i r="2">
      <x v="89"/>
    </i>
    <i t="default" r="1">
      <x v="8"/>
    </i>
    <i r="1">
      <x v="9"/>
      <x v="36"/>
    </i>
    <i r="2">
      <x v="103"/>
    </i>
    <i r="2">
      <x v="116"/>
    </i>
    <i t="default" r="1">
      <x v="9"/>
    </i>
    <i r="1">
      <x v="11"/>
      <x v="78"/>
    </i>
    <i t="default" r="1">
      <x v="11"/>
    </i>
    <i r="1">
      <x v="12"/>
      <x v="40"/>
    </i>
    <i t="default" r="1">
      <x v="12"/>
    </i>
    <i r="1">
      <x v="14"/>
      <x v="70"/>
    </i>
    <i r="2">
      <x v="110"/>
    </i>
    <i t="default" r="1">
      <x v="14"/>
    </i>
    <i r="1">
      <x v="10"/>
      <x v="9"/>
    </i>
    <i r="2">
      <x v="54"/>
    </i>
    <i t="default" r="1">
      <x v="10"/>
    </i>
    <i r="1">
      <x v="13"/>
      <x v="37"/>
    </i>
    <i r="2">
      <x v="43"/>
    </i>
    <i t="default" r="1">
      <x v="13"/>
    </i>
    <i r="1">
      <x v="18"/>
      <x v="14"/>
    </i>
    <i t="default" r="1">
      <x v="18"/>
    </i>
    <i r="1">
      <x v="17"/>
      <x v="63"/>
    </i>
    <i t="default" r="1">
      <x v="17"/>
    </i>
    <i r="1">
      <x v="15"/>
      <x v="105"/>
    </i>
    <i t="default" r="1">
      <x v="15"/>
    </i>
    <i r="1">
      <x v="16"/>
      <x v="28"/>
    </i>
    <i t="default" r="1">
      <x v="16"/>
    </i>
    <i t="default">
      <x v="14"/>
    </i>
    <i>
      <x v="15"/>
      <x v="27"/>
      <x v="38"/>
    </i>
    <i t="default" r="1">
      <x v="27"/>
    </i>
    <i r="1">
      <x v="21"/>
      <x v="72"/>
    </i>
    <i t="default" r="1">
      <x v="21"/>
    </i>
    <i t="default">
      <x v="15"/>
    </i>
    <i>
      <x v="16"/>
      <x v="20"/>
      <x/>
    </i>
    <i r="2">
      <x v="26"/>
    </i>
    <i r="2">
      <x v="41"/>
    </i>
    <i r="2">
      <x v="90"/>
    </i>
    <i t="default" r="1">
      <x v="20"/>
    </i>
    <i r="1">
      <x v="36"/>
      <x v="55"/>
    </i>
    <i r="2">
      <x v="60"/>
    </i>
    <i r="2">
      <x v="112"/>
    </i>
    <i t="default" r="1">
      <x v="36"/>
    </i>
    <i r="1">
      <x v="33"/>
      <x v="91"/>
    </i>
    <i r="2">
      <x v="92"/>
    </i>
    <i t="default" r="1">
      <x v="33"/>
    </i>
    <i r="1">
      <x v="35"/>
      <x v="3"/>
    </i>
    <i r="2">
      <x v="10"/>
    </i>
    <i t="default" r="1">
      <x v="35"/>
    </i>
    <i r="1">
      <x v="43"/>
      <x v="61"/>
    </i>
    <i t="default" r="1">
      <x v="43"/>
    </i>
    <i r="1">
      <x/>
      <x v="67"/>
    </i>
    <i r="2">
      <x v="102"/>
    </i>
    <i t="default" r="1">
      <x/>
    </i>
    <i t="default">
      <x v="16"/>
    </i>
    <i>
      <x v="17"/>
      <x v="19"/>
      <x v="83"/>
    </i>
    <i r="2">
      <x v="114"/>
    </i>
    <i t="default" r="1">
      <x v="19"/>
    </i>
    <i r="1">
      <x v="55"/>
      <x v="93"/>
    </i>
    <i t="default" r="1">
      <x v="55"/>
    </i>
    <i t="default">
      <x v="17"/>
    </i>
    <i>
      <x v="18"/>
      <x v="48"/>
      <x v="118"/>
    </i>
    <i t="default" r="1">
      <x v="48"/>
    </i>
    <i r="1">
      <x v="31"/>
      <x v="74"/>
    </i>
    <i t="default" r="1">
      <x v="31"/>
    </i>
    <i t="default">
      <x v="18"/>
    </i>
    <i t="grand">
      <x/>
    </i>
  </rowItems>
  <colFields count="1">
    <field x="18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zoomScale="90" zoomScaleNormal="90" workbookViewId="0">
      <selection activeCell="C2" sqref="C2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73" t="s">
        <v>381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19"/>
    </row>
    <row r="2" spans="1:30" ht="24">
      <c r="A2" s="21"/>
      <c r="B2" s="21"/>
      <c r="C2" s="22" t="s">
        <v>658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382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383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61</v>
      </c>
      <c r="F13" s="49">
        <v>0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222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507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222</v>
      </c>
      <c r="F14" s="55">
        <f>SUM(B13:F13)</f>
        <v>222</v>
      </c>
      <c r="G14" s="55">
        <f>SUM(B13:G13)</f>
        <v>222</v>
      </c>
      <c r="H14" s="55">
        <f>SUM(B13:H13)</f>
        <v>222</v>
      </c>
      <c r="I14" s="55">
        <f>SUM(B13:I13)</f>
        <v>222</v>
      </c>
      <c r="J14" s="55">
        <f>SUM(B13:J13)</f>
        <v>222</v>
      </c>
      <c r="K14" s="55">
        <f>SUM(B13:K13)</f>
        <v>222</v>
      </c>
      <c r="L14" s="55">
        <f>SUM(B13:L13)</f>
        <v>222</v>
      </c>
      <c r="M14" s="55">
        <f>SUM(B13:M13)</f>
        <v>222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676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74"/>
      <c r="E31" s="374"/>
      <c r="F31" s="374"/>
      <c r="G31" s="374"/>
      <c r="H31" s="374"/>
      <c r="I31" s="374"/>
      <c r="J31" s="374"/>
      <c r="K31" s="374"/>
    </row>
    <row r="32" spans="1:19">
      <c r="D32" s="374"/>
      <c r="E32" s="374"/>
      <c r="F32" s="374"/>
      <c r="G32" s="374"/>
      <c r="H32" s="374"/>
      <c r="I32" s="374"/>
      <c r="J32" s="374"/>
      <c r="K32" s="374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384</v>
      </c>
      <c r="R1" s="378" t="s">
        <v>330</v>
      </c>
      <c r="S1" s="378"/>
      <c r="T1" s="378"/>
      <c r="U1" s="378"/>
      <c r="V1" s="378"/>
      <c r="W1" s="378"/>
    </row>
    <row r="2" spans="1:26">
      <c r="B2" s="73" t="s">
        <v>659</v>
      </c>
      <c r="R2" s="74"/>
      <c r="S2" s="74"/>
      <c r="T2" s="379" t="s">
        <v>337</v>
      </c>
      <c r="U2" s="380"/>
      <c r="V2" s="380"/>
      <c r="W2" s="381"/>
    </row>
    <row r="3" spans="1:26">
      <c r="A3" s="75" t="s">
        <v>9</v>
      </c>
      <c r="B3" s="375" t="s">
        <v>43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7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65">
        <v>5</v>
      </c>
      <c r="C5" s="365">
        <v>3</v>
      </c>
      <c r="D5" s="365">
        <v>1</v>
      </c>
      <c r="E5" s="366">
        <v>5</v>
      </c>
      <c r="F5" s="87"/>
      <c r="G5" s="87"/>
      <c r="H5" s="87"/>
      <c r="I5" s="87"/>
      <c r="J5" s="87"/>
      <c r="K5" s="87"/>
      <c r="L5" s="88"/>
      <c r="M5" s="87"/>
      <c r="N5" s="89">
        <f t="shared" ref="N5:N26" si="0">SUM(B5:M5)</f>
        <v>14</v>
      </c>
      <c r="O5" s="90">
        <f t="shared" ref="O5:O27" si="1">V5</f>
        <v>8.841844661420506</v>
      </c>
      <c r="R5" s="91" t="s">
        <v>331</v>
      </c>
      <c r="S5" s="92">
        <v>158338</v>
      </c>
      <c r="T5" s="93">
        <f>T6+T7</f>
        <v>14</v>
      </c>
      <c r="U5" s="94">
        <v>0</v>
      </c>
      <c r="V5" s="95">
        <f>T5*100000/S5</f>
        <v>8.841844661420506</v>
      </c>
      <c r="W5" s="96">
        <f>(U5/T5)*100</f>
        <v>0</v>
      </c>
      <c r="X5" s="97"/>
    </row>
    <row r="6" spans="1:26">
      <c r="A6" s="98" t="s">
        <v>57</v>
      </c>
      <c r="B6" s="367">
        <v>1</v>
      </c>
      <c r="C6" s="367">
        <v>0</v>
      </c>
      <c r="D6" s="367">
        <v>0</v>
      </c>
      <c r="E6" s="368">
        <v>0</v>
      </c>
      <c r="F6" s="99"/>
      <c r="G6" s="99"/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8" t="s">
        <v>332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67">
        <v>4</v>
      </c>
      <c r="C7" s="367">
        <v>3</v>
      </c>
      <c r="D7" s="367">
        <v>1</v>
      </c>
      <c r="E7" s="368">
        <v>5</v>
      </c>
      <c r="F7" s="99"/>
      <c r="G7" s="99"/>
      <c r="H7" s="99"/>
      <c r="I7" s="100"/>
      <c r="J7" s="101"/>
      <c r="K7" s="101"/>
      <c r="L7" s="101"/>
      <c r="M7" s="101"/>
      <c r="N7" s="102">
        <f t="shared" si="0"/>
        <v>13</v>
      </c>
      <c r="O7" s="103">
        <f t="shared" si="1"/>
        <v>10.567816932894363</v>
      </c>
      <c r="R7" s="298" t="s">
        <v>77</v>
      </c>
      <c r="S7" s="105">
        <v>123015</v>
      </c>
      <c r="T7" s="106">
        <f t="shared" ref="T7:T26" si="3">N7</f>
        <v>13</v>
      </c>
      <c r="U7" s="107">
        <v>0</v>
      </c>
      <c r="V7" s="108">
        <f t="shared" ref="V7:V26" si="4">T7*100000/S7</f>
        <v>10.567816932894363</v>
      </c>
      <c r="W7" s="96">
        <f t="shared" si="2"/>
        <v>0</v>
      </c>
      <c r="X7" s="97"/>
      <c r="Z7" s="109"/>
    </row>
    <row r="8" spans="1:26">
      <c r="A8" s="98" t="s">
        <v>23</v>
      </c>
      <c r="B8" s="367">
        <v>10</v>
      </c>
      <c r="C8" s="367">
        <v>3</v>
      </c>
      <c r="D8" s="367">
        <v>2</v>
      </c>
      <c r="E8" s="368">
        <v>1</v>
      </c>
      <c r="F8" s="99"/>
      <c r="G8" s="99"/>
      <c r="H8" s="99"/>
      <c r="I8" s="100"/>
      <c r="J8" s="101"/>
      <c r="K8" s="101"/>
      <c r="L8" s="101"/>
      <c r="M8" s="101"/>
      <c r="N8" s="102">
        <f t="shared" si="0"/>
        <v>16</v>
      </c>
      <c r="O8" s="103">
        <f t="shared" si="1"/>
        <v>16.42052976734162</v>
      </c>
      <c r="R8" s="110" t="s">
        <v>23</v>
      </c>
      <c r="S8" s="111">
        <v>97439</v>
      </c>
      <c r="T8" s="106">
        <f t="shared" si="3"/>
        <v>16</v>
      </c>
      <c r="U8" s="112">
        <v>0</v>
      </c>
      <c r="V8" s="108">
        <f t="shared" si="4"/>
        <v>16.42052976734162</v>
      </c>
      <c r="W8" s="96">
        <f t="shared" si="2"/>
        <v>0</v>
      </c>
      <c r="X8" s="97"/>
      <c r="Z8" s="109"/>
    </row>
    <row r="9" spans="1:26">
      <c r="A9" s="98" t="s">
        <v>31</v>
      </c>
      <c r="B9" s="367">
        <v>0</v>
      </c>
      <c r="C9" s="367">
        <v>1</v>
      </c>
      <c r="D9" s="367">
        <v>1</v>
      </c>
      <c r="E9" s="369">
        <v>0</v>
      </c>
      <c r="F9" s="99"/>
      <c r="G9" s="99"/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67">
        <v>4</v>
      </c>
      <c r="C10" s="367">
        <v>11</v>
      </c>
      <c r="D10" s="367">
        <v>1</v>
      </c>
      <c r="E10" s="369">
        <v>2</v>
      </c>
      <c r="F10" s="99"/>
      <c r="G10" s="99"/>
      <c r="H10" s="113"/>
      <c r="I10" s="100"/>
      <c r="J10" s="101"/>
      <c r="K10" s="101"/>
      <c r="L10" s="101"/>
      <c r="M10" s="101"/>
      <c r="N10" s="102">
        <f t="shared" si="0"/>
        <v>18</v>
      </c>
      <c r="O10" s="103">
        <f t="shared" si="1"/>
        <v>22.73559763044549</v>
      </c>
      <c r="R10" s="110" t="s">
        <v>24</v>
      </c>
      <c r="S10" s="111">
        <v>79171</v>
      </c>
      <c r="T10" s="106">
        <f t="shared" si="3"/>
        <v>18</v>
      </c>
      <c r="U10" s="112">
        <v>0</v>
      </c>
      <c r="V10" s="108">
        <f t="shared" si="4"/>
        <v>22.73559763044549</v>
      </c>
      <c r="W10" s="96">
        <f t="shared" si="2"/>
        <v>0</v>
      </c>
      <c r="X10" s="97"/>
      <c r="Z10" s="109"/>
    </row>
    <row r="11" spans="1:26">
      <c r="A11" s="98" t="s">
        <v>25</v>
      </c>
      <c r="B11" s="367">
        <v>1</v>
      </c>
      <c r="C11" s="367">
        <v>1</v>
      </c>
      <c r="D11" s="367">
        <v>1</v>
      </c>
      <c r="E11" s="369">
        <v>0</v>
      </c>
      <c r="F11" s="99"/>
      <c r="G11" s="99"/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67">
        <v>0</v>
      </c>
      <c r="C12" s="367">
        <v>1</v>
      </c>
      <c r="D12" s="367">
        <v>0</v>
      </c>
      <c r="E12" s="369">
        <v>1</v>
      </c>
      <c r="F12" s="99"/>
      <c r="G12" s="99"/>
      <c r="H12" s="113"/>
      <c r="I12" s="100"/>
      <c r="J12" s="101"/>
      <c r="K12" s="101"/>
      <c r="L12" s="101"/>
      <c r="M12" s="101"/>
      <c r="N12" s="102">
        <f t="shared" si="0"/>
        <v>2</v>
      </c>
      <c r="O12" s="103">
        <f t="shared" si="1"/>
        <v>2.812385746829035</v>
      </c>
      <c r="R12" s="110" t="s">
        <v>26</v>
      </c>
      <c r="S12" s="111">
        <v>71114</v>
      </c>
      <c r="T12" s="106">
        <f t="shared" si="3"/>
        <v>2</v>
      </c>
      <c r="U12" s="112">
        <v>0</v>
      </c>
      <c r="V12" s="108">
        <f t="shared" si="4"/>
        <v>2.812385746829035</v>
      </c>
      <c r="W12" s="96">
        <f t="shared" si="2"/>
        <v>0</v>
      </c>
      <c r="Z12" s="109"/>
    </row>
    <row r="13" spans="1:26">
      <c r="A13" s="98" t="s">
        <v>27</v>
      </c>
      <c r="B13" s="367">
        <v>1</v>
      </c>
      <c r="C13" s="367">
        <v>2</v>
      </c>
      <c r="D13" s="367">
        <v>4</v>
      </c>
      <c r="E13" s="369">
        <v>15</v>
      </c>
      <c r="F13" s="99"/>
      <c r="G13" s="99"/>
      <c r="H13" s="113"/>
      <c r="I13" s="100"/>
      <c r="J13" s="101"/>
      <c r="K13" s="101"/>
      <c r="L13" s="101"/>
      <c r="M13" s="101"/>
      <c r="N13" s="102">
        <f t="shared" si="0"/>
        <v>22</v>
      </c>
      <c r="O13" s="103">
        <f t="shared" si="1"/>
        <v>20.380938264285184</v>
      </c>
      <c r="R13" s="110" t="s">
        <v>27</v>
      </c>
      <c r="S13" s="111">
        <v>107944</v>
      </c>
      <c r="T13" s="106">
        <f t="shared" si="3"/>
        <v>22</v>
      </c>
      <c r="U13" s="112">
        <v>0</v>
      </c>
      <c r="V13" s="108">
        <f t="shared" si="4"/>
        <v>20.380938264285184</v>
      </c>
      <c r="W13" s="96">
        <f t="shared" si="2"/>
        <v>0</v>
      </c>
      <c r="Z13" s="109"/>
    </row>
    <row r="14" spans="1:26">
      <c r="A14" s="98" t="s">
        <v>34</v>
      </c>
      <c r="B14" s="367">
        <v>1</v>
      </c>
      <c r="C14" s="367">
        <v>0</v>
      </c>
      <c r="D14" s="367">
        <v>4</v>
      </c>
      <c r="E14" s="369">
        <v>2</v>
      </c>
      <c r="F14" s="99"/>
      <c r="G14" s="99"/>
      <c r="H14" s="113"/>
      <c r="I14" s="100"/>
      <c r="J14" s="101"/>
      <c r="K14" s="101"/>
      <c r="L14" s="101"/>
      <c r="M14" s="101"/>
      <c r="N14" s="102">
        <f t="shared" si="0"/>
        <v>7</v>
      </c>
      <c r="O14" s="103">
        <f t="shared" si="1"/>
        <v>12.052341597796143</v>
      </c>
      <c r="R14" s="110" t="s">
        <v>34</v>
      </c>
      <c r="S14" s="111">
        <v>58080</v>
      </c>
      <c r="T14" s="106">
        <f t="shared" si="3"/>
        <v>7</v>
      </c>
      <c r="U14" s="112">
        <v>0</v>
      </c>
      <c r="V14" s="108">
        <f t="shared" si="4"/>
        <v>12.052341597796143</v>
      </c>
      <c r="W14" s="96">
        <f t="shared" si="2"/>
        <v>0</v>
      </c>
      <c r="Z14" s="109"/>
    </row>
    <row r="15" spans="1:26">
      <c r="A15" s="98" t="s">
        <v>32</v>
      </c>
      <c r="B15" s="367">
        <v>6</v>
      </c>
      <c r="C15" s="367">
        <v>5</v>
      </c>
      <c r="D15" s="367">
        <v>10</v>
      </c>
      <c r="E15" s="369">
        <v>15</v>
      </c>
      <c r="F15" s="99"/>
      <c r="G15" s="99"/>
      <c r="H15" s="113"/>
      <c r="I15" s="100"/>
      <c r="J15" s="101"/>
      <c r="K15" s="101"/>
      <c r="L15" s="101"/>
      <c r="M15" s="101"/>
      <c r="N15" s="102">
        <f t="shared" si="0"/>
        <v>36</v>
      </c>
      <c r="O15" s="103">
        <f t="shared" si="1"/>
        <v>54.160586137898868</v>
      </c>
      <c r="R15" s="110" t="s">
        <v>32</v>
      </c>
      <c r="S15" s="111">
        <v>66469</v>
      </c>
      <c r="T15" s="106">
        <f t="shared" si="3"/>
        <v>36</v>
      </c>
      <c r="U15" s="112">
        <v>0</v>
      </c>
      <c r="V15" s="108">
        <f t="shared" si="4"/>
        <v>54.160586137898868</v>
      </c>
      <c r="W15" s="96">
        <f t="shared" si="2"/>
        <v>0</v>
      </c>
      <c r="Z15" s="109"/>
    </row>
    <row r="16" spans="1:26">
      <c r="A16" s="98" t="s">
        <v>28</v>
      </c>
      <c r="B16" s="367">
        <v>0</v>
      </c>
      <c r="C16" s="367">
        <v>2</v>
      </c>
      <c r="D16" s="367">
        <v>3</v>
      </c>
      <c r="E16" s="369">
        <v>0</v>
      </c>
      <c r="F16" s="99"/>
      <c r="G16" s="99"/>
      <c r="H16" s="113"/>
      <c r="I16" s="100"/>
      <c r="J16" s="101"/>
      <c r="K16" s="101"/>
      <c r="L16" s="101"/>
      <c r="M16" s="101"/>
      <c r="N16" s="102">
        <f t="shared" si="0"/>
        <v>5</v>
      </c>
      <c r="O16" s="103">
        <f t="shared" si="1"/>
        <v>4.2293670329298516</v>
      </c>
      <c r="R16" s="110" t="s">
        <v>28</v>
      </c>
      <c r="S16" s="111">
        <v>118221</v>
      </c>
      <c r="T16" s="106">
        <f t="shared" si="3"/>
        <v>5</v>
      </c>
      <c r="U16" s="112">
        <v>0</v>
      </c>
      <c r="V16" s="108">
        <f t="shared" si="4"/>
        <v>4.2293670329298516</v>
      </c>
      <c r="W16" s="96">
        <f t="shared" si="2"/>
        <v>0</v>
      </c>
      <c r="Z16" s="109"/>
    </row>
    <row r="17" spans="1:26">
      <c r="A17" s="98" t="s">
        <v>29</v>
      </c>
      <c r="B17" s="367">
        <v>10</v>
      </c>
      <c r="C17" s="367">
        <v>11</v>
      </c>
      <c r="D17" s="367">
        <v>21</v>
      </c>
      <c r="E17" s="369">
        <v>13</v>
      </c>
      <c r="F17" s="99"/>
      <c r="G17" s="99"/>
      <c r="H17" s="113"/>
      <c r="I17" s="100"/>
      <c r="J17" s="101"/>
      <c r="K17" s="101"/>
      <c r="L17" s="101"/>
      <c r="M17" s="101"/>
      <c r="N17" s="102">
        <f t="shared" si="0"/>
        <v>55</v>
      </c>
      <c r="O17" s="103">
        <f t="shared" si="1"/>
        <v>48.120669139777419</v>
      </c>
      <c r="R17" s="110" t="s">
        <v>29</v>
      </c>
      <c r="S17" s="111">
        <v>114296</v>
      </c>
      <c r="T17" s="106">
        <f t="shared" si="3"/>
        <v>55</v>
      </c>
      <c r="U17" s="112">
        <v>0</v>
      </c>
      <c r="V17" s="108">
        <f t="shared" si="4"/>
        <v>48.120669139777419</v>
      </c>
      <c r="W17" s="96">
        <f t="shared" si="2"/>
        <v>0</v>
      </c>
      <c r="Z17" s="109"/>
    </row>
    <row r="18" spans="1:26">
      <c r="A18" s="98" t="s">
        <v>33</v>
      </c>
      <c r="B18" s="367">
        <v>1</v>
      </c>
      <c r="C18" s="367">
        <v>0</v>
      </c>
      <c r="D18" s="367">
        <v>6</v>
      </c>
      <c r="E18" s="369">
        <v>2</v>
      </c>
      <c r="F18" s="99"/>
      <c r="G18" s="99"/>
      <c r="H18" s="113"/>
      <c r="I18" s="100"/>
      <c r="J18" s="101"/>
      <c r="K18" s="101"/>
      <c r="L18" s="101"/>
      <c r="M18" s="101"/>
      <c r="N18" s="102">
        <f t="shared" si="0"/>
        <v>9</v>
      </c>
      <c r="O18" s="103">
        <f t="shared" si="1"/>
        <v>38.905459732849174</v>
      </c>
      <c r="R18" s="110" t="s">
        <v>33</v>
      </c>
      <c r="S18" s="111">
        <v>23133</v>
      </c>
      <c r="T18" s="106">
        <f t="shared" si="3"/>
        <v>9</v>
      </c>
      <c r="U18" s="112">
        <v>0</v>
      </c>
      <c r="V18" s="108">
        <f t="shared" si="4"/>
        <v>38.905459732849174</v>
      </c>
      <c r="W18" s="96">
        <f t="shared" si="2"/>
        <v>0</v>
      </c>
      <c r="Z18" s="109"/>
    </row>
    <row r="19" spans="1:26">
      <c r="A19" s="98" t="s">
        <v>58</v>
      </c>
      <c r="B19" s="367">
        <v>4</v>
      </c>
      <c r="C19" s="367">
        <v>1</v>
      </c>
      <c r="D19" s="367">
        <v>1</v>
      </c>
      <c r="E19" s="368">
        <v>0</v>
      </c>
      <c r="F19" s="99"/>
      <c r="G19" s="99"/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67">
        <v>1</v>
      </c>
      <c r="C20" s="367">
        <v>1</v>
      </c>
      <c r="D20" s="367">
        <v>0</v>
      </c>
      <c r="E20" s="369">
        <v>0</v>
      </c>
      <c r="F20" s="99"/>
      <c r="G20" s="99"/>
      <c r="H20" s="113"/>
      <c r="I20" s="100"/>
      <c r="J20" s="101"/>
      <c r="K20" s="101"/>
      <c r="L20" s="101"/>
      <c r="M20" s="101"/>
      <c r="N20" s="102">
        <f t="shared" si="0"/>
        <v>2</v>
      </c>
      <c r="O20" s="103">
        <f t="shared" si="1"/>
        <v>2.7130783944002062</v>
      </c>
      <c r="R20" s="110" t="s">
        <v>30</v>
      </c>
      <c r="S20" s="111">
        <v>73717</v>
      </c>
      <c r="T20" s="106">
        <f t="shared" si="3"/>
        <v>2</v>
      </c>
      <c r="U20" s="112">
        <v>0</v>
      </c>
      <c r="V20" s="108">
        <f t="shared" si="4"/>
        <v>2.7130783944002062</v>
      </c>
      <c r="W20" s="96">
        <f t="shared" si="2"/>
        <v>0</v>
      </c>
      <c r="Z20" s="109"/>
    </row>
    <row r="21" spans="1:26">
      <c r="A21" s="98" t="s">
        <v>35</v>
      </c>
      <c r="B21" s="367">
        <v>1</v>
      </c>
      <c r="C21" s="367">
        <v>4</v>
      </c>
      <c r="D21" s="367">
        <v>4</v>
      </c>
      <c r="E21" s="369">
        <v>4</v>
      </c>
      <c r="F21" s="99"/>
      <c r="G21" s="99"/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67">
        <v>1</v>
      </c>
      <c r="C22" s="367">
        <v>0</v>
      </c>
      <c r="D22" s="367">
        <v>1</v>
      </c>
      <c r="E22" s="369">
        <v>0</v>
      </c>
      <c r="F22" s="99"/>
      <c r="G22" s="99"/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67">
        <v>1</v>
      </c>
      <c r="C23" s="367">
        <v>1</v>
      </c>
      <c r="D23" s="367">
        <v>0</v>
      </c>
      <c r="E23" s="369">
        <v>1</v>
      </c>
      <c r="F23" s="99"/>
      <c r="G23" s="99"/>
      <c r="H23" s="113"/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67">
        <v>0</v>
      </c>
      <c r="C24" s="367">
        <v>0</v>
      </c>
      <c r="D24" s="367">
        <v>0</v>
      </c>
      <c r="E24" s="369">
        <v>0</v>
      </c>
      <c r="F24" s="99"/>
      <c r="G24" s="99"/>
      <c r="H24" s="113"/>
      <c r="I24" s="100"/>
      <c r="J24" s="101"/>
      <c r="K24" s="101"/>
      <c r="L24" s="101"/>
      <c r="M24" s="101"/>
      <c r="N24" s="102">
        <f t="shared" si="0"/>
        <v>0</v>
      </c>
      <c r="O24" s="103">
        <f t="shared" si="1"/>
        <v>0</v>
      </c>
      <c r="R24" s="114" t="s">
        <v>61</v>
      </c>
      <c r="S24" s="111">
        <v>27365</v>
      </c>
      <c r="T24" s="106">
        <f t="shared" si="3"/>
        <v>0</v>
      </c>
      <c r="U24" s="112">
        <v>0</v>
      </c>
      <c r="V24" s="108">
        <f t="shared" si="4"/>
        <v>0</v>
      </c>
      <c r="W24" s="96" t="e">
        <f t="shared" si="2"/>
        <v>#DIV/0!</v>
      </c>
      <c r="Z24" s="109"/>
    </row>
    <row r="25" spans="1:26">
      <c r="A25" s="98" t="s">
        <v>62</v>
      </c>
      <c r="B25" s="367">
        <v>1</v>
      </c>
      <c r="C25" s="367">
        <v>3</v>
      </c>
      <c r="D25" s="367">
        <v>0</v>
      </c>
      <c r="E25" s="369">
        <v>0</v>
      </c>
      <c r="F25" s="99"/>
      <c r="G25" s="99"/>
      <c r="H25" s="113"/>
      <c r="I25" s="100"/>
      <c r="J25" s="101"/>
      <c r="K25" s="101"/>
      <c r="L25" s="101"/>
      <c r="M25" s="101"/>
      <c r="N25" s="102">
        <f t="shared" si="0"/>
        <v>4</v>
      </c>
      <c r="O25" s="103">
        <f t="shared" si="1"/>
        <v>16.410256410256409</v>
      </c>
      <c r="R25" s="114" t="s">
        <v>62</v>
      </c>
      <c r="S25" s="111">
        <v>24375</v>
      </c>
      <c r="T25" s="106">
        <f t="shared" si="3"/>
        <v>4</v>
      </c>
      <c r="U25" s="112">
        <v>0</v>
      </c>
      <c r="V25" s="108">
        <f t="shared" si="4"/>
        <v>16.410256410256409</v>
      </c>
      <c r="W25" s="96">
        <v>0</v>
      </c>
      <c r="Z25" s="109"/>
    </row>
    <row r="26" spans="1:26">
      <c r="A26" s="115" t="s">
        <v>63</v>
      </c>
      <c r="B26" s="367">
        <v>0</v>
      </c>
      <c r="C26" s="367">
        <v>1</v>
      </c>
      <c r="D26" s="367">
        <v>2</v>
      </c>
      <c r="E26" s="369">
        <v>0</v>
      </c>
      <c r="F26" s="99"/>
      <c r="G26" s="99"/>
      <c r="H26" s="113"/>
      <c r="I26" s="100"/>
      <c r="J26" s="116"/>
      <c r="K26" s="116"/>
      <c r="L26" s="116"/>
      <c r="M26" s="116"/>
      <c r="N26" s="102">
        <f t="shared" si="0"/>
        <v>3</v>
      </c>
      <c r="O26" s="117">
        <f t="shared" si="1"/>
        <v>12.937168485057571</v>
      </c>
      <c r="R26" s="118" t="s">
        <v>63</v>
      </c>
      <c r="S26" s="111">
        <v>23189</v>
      </c>
      <c r="T26" s="106">
        <f t="shared" si="3"/>
        <v>3</v>
      </c>
      <c r="U26" s="119">
        <v>0</v>
      </c>
      <c r="V26" s="108">
        <f t="shared" si="4"/>
        <v>12.937168485057571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61</v>
      </c>
      <c r="F27" s="121">
        <f t="shared" si="5"/>
        <v>0</v>
      </c>
      <c r="G27" s="121">
        <f t="shared" si="5"/>
        <v>0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222</v>
      </c>
      <c r="O27" s="122">
        <f t="shared" si="1"/>
        <v>17.129457806364595</v>
      </c>
      <c r="R27" s="120" t="s">
        <v>64</v>
      </c>
      <c r="S27" s="121">
        <f>SUM(S6:S26)</f>
        <v>1296013</v>
      </c>
      <c r="T27" s="121">
        <f>SUM(T6:T26)</f>
        <v>222</v>
      </c>
      <c r="U27" s="121">
        <f>SUM(U6:U26)</f>
        <v>0</v>
      </c>
      <c r="V27" s="122">
        <f>T27*100000/S27</f>
        <v>17.129457806364595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K1" workbookViewId="0">
      <selection activeCell="O15" sqref="O15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385</v>
      </c>
      <c r="M1" s="72"/>
      <c r="N1" s="329" t="s">
        <v>443</v>
      </c>
    </row>
    <row r="2" spans="1:22">
      <c r="A2" s="128"/>
      <c r="B2" s="73" t="s">
        <v>660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11</v>
      </c>
      <c r="P4" s="135">
        <f t="shared" ref="P4:P10" si="0">O4*100000/N4</f>
        <v>20.546537908362442</v>
      </c>
      <c r="Q4" s="130"/>
      <c r="R4" s="136">
        <f>O4*100/O10</f>
        <v>4.954954954954955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28</v>
      </c>
      <c r="P5" s="135">
        <f t="shared" si="0"/>
        <v>42.388918325637725</v>
      </c>
      <c r="R5" s="136">
        <f>O5*100/O10</f>
        <v>12.612612612612613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8</v>
      </c>
      <c r="D6" s="143">
        <v>0</v>
      </c>
      <c r="E6" s="144">
        <f>C6+D6</f>
        <v>8</v>
      </c>
      <c r="F6" s="145">
        <f>E6*100000/B6</f>
        <v>5.0524826636688607</v>
      </c>
      <c r="G6" s="143">
        <v>6</v>
      </c>
      <c r="H6" s="146">
        <f>C6+D6+G6</f>
        <v>14</v>
      </c>
      <c r="I6" s="147">
        <f>H6*100000/B6</f>
        <v>8.841844661420506</v>
      </c>
      <c r="L6" s="141"/>
      <c r="M6" s="133" t="s">
        <v>36</v>
      </c>
      <c r="N6" s="134">
        <v>70853</v>
      </c>
      <c r="O6" s="133">
        <v>64</v>
      </c>
      <c r="P6" s="135">
        <f t="shared" si="0"/>
        <v>90.327861911281104</v>
      </c>
      <c r="R6" s="136">
        <f>O6*100/O10</f>
        <v>28.828828828828829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54</v>
      </c>
      <c r="P7" s="135">
        <f t="shared" si="0"/>
        <v>34.35682746510237</v>
      </c>
      <c r="R7" s="136">
        <f>O7*100/O10</f>
        <v>24.324324324324323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8</v>
      </c>
      <c r="D8" s="150">
        <v>0</v>
      </c>
      <c r="E8" s="151">
        <f t="shared" ref="E8:E27" si="1">C8+D8</f>
        <v>8</v>
      </c>
      <c r="F8" s="152">
        <f t="shared" ref="F8:F27" si="2">E8*100000/B8</f>
        <v>6.5032719587042234</v>
      </c>
      <c r="G8" s="150">
        <v>5</v>
      </c>
      <c r="H8" s="153">
        <f t="shared" ref="H8:H27" si="3">C8+D8+G8</f>
        <v>13</v>
      </c>
      <c r="I8" s="154">
        <f t="shared" ref="I8:I27" si="4">H8*100000/B8</f>
        <v>10.567816932894363</v>
      </c>
      <c r="M8" s="133" t="s">
        <v>38</v>
      </c>
      <c r="N8" s="134">
        <v>382915</v>
      </c>
      <c r="O8" s="133">
        <v>42</v>
      </c>
      <c r="P8" s="135">
        <f t="shared" si="0"/>
        <v>10.968491701813718</v>
      </c>
      <c r="R8" s="136">
        <f>O8*100/O10</f>
        <v>18.918918918918919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7</v>
      </c>
      <c r="D9" s="150">
        <v>0</v>
      </c>
      <c r="E9" s="151">
        <f t="shared" si="1"/>
        <v>7</v>
      </c>
      <c r="F9" s="152">
        <f t="shared" si="2"/>
        <v>7.1839817732119586</v>
      </c>
      <c r="G9" s="150">
        <v>9</v>
      </c>
      <c r="H9" s="153">
        <f t="shared" si="3"/>
        <v>16</v>
      </c>
      <c r="I9" s="154">
        <f t="shared" si="4"/>
        <v>16.42052976734162</v>
      </c>
      <c r="M9" s="133" t="s">
        <v>39</v>
      </c>
      <c r="N9" s="134">
        <v>565479</v>
      </c>
      <c r="O9" s="133">
        <v>23</v>
      </c>
      <c r="P9" s="135">
        <f t="shared" si="0"/>
        <v>4.0673482127541432</v>
      </c>
      <c r="R9" s="136">
        <f>O9*100/O10</f>
        <v>10.36036036036036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222</v>
      </c>
      <c r="P10" s="157">
        <f t="shared" si="0"/>
        <v>17.129457806364595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4</v>
      </c>
      <c r="D11" s="150">
        <v>1</v>
      </c>
      <c r="E11" s="151">
        <f t="shared" si="1"/>
        <v>5</v>
      </c>
      <c r="F11" s="152">
        <f t="shared" si="2"/>
        <v>6.3154437862348587</v>
      </c>
      <c r="G11" s="150">
        <v>13</v>
      </c>
      <c r="H11" s="153">
        <f t="shared" si="3"/>
        <v>18</v>
      </c>
      <c r="I11" s="154">
        <f t="shared" si="4"/>
        <v>22.73559763044549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0</v>
      </c>
      <c r="D13" s="150">
        <v>0</v>
      </c>
      <c r="E13" s="151">
        <f t="shared" si="1"/>
        <v>0</v>
      </c>
      <c r="F13" s="152">
        <f t="shared" si="2"/>
        <v>0</v>
      </c>
      <c r="G13" s="150">
        <v>2</v>
      </c>
      <c r="H13" s="153">
        <f t="shared" si="3"/>
        <v>2</v>
      </c>
      <c r="I13" s="154">
        <f t="shared" si="4"/>
        <v>2.812385746829035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19</v>
      </c>
      <c r="H14" s="153">
        <f t="shared" si="3"/>
        <v>22</v>
      </c>
      <c r="I14" s="154">
        <f t="shared" si="4"/>
        <v>20.380938264285184</v>
      </c>
      <c r="M14" s="162" t="s">
        <v>70</v>
      </c>
      <c r="N14" s="163">
        <v>641883</v>
      </c>
      <c r="O14" s="162">
        <v>111</v>
      </c>
      <c r="P14" s="135">
        <f>O14*100000/N14</f>
        <v>17.292871130720084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7</v>
      </c>
      <c r="H15" s="153">
        <f t="shared" si="3"/>
        <v>7</v>
      </c>
      <c r="I15" s="154">
        <f t="shared" si="4"/>
        <v>12.052341597796143</v>
      </c>
      <c r="M15" s="162" t="s">
        <v>71</v>
      </c>
      <c r="N15" s="163">
        <v>654130</v>
      </c>
      <c r="O15" s="163">
        <f>O10-O14</f>
        <v>111</v>
      </c>
      <c r="P15" s="135">
        <f>O15*100000/N15</f>
        <v>16.9691040007338</v>
      </c>
    </row>
    <row r="16" spans="1:22">
      <c r="A16" s="110" t="s">
        <v>32</v>
      </c>
      <c r="B16" s="111">
        <v>66469</v>
      </c>
      <c r="C16" s="150">
        <v>17</v>
      </c>
      <c r="D16" s="150">
        <v>0</v>
      </c>
      <c r="E16" s="151">
        <f t="shared" si="1"/>
        <v>17</v>
      </c>
      <c r="F16" s="152">
        <f t="shared" si="2"/>
        <v>25.575832342896689</v>
      </c>
      <c r="G16" s="150">
        <v>19</v>
      </c>
      <c r="H16" s="153">
        <f t="shared" si="3"/>
        <v>36</v>
      </c>
      <c r="I16" s="154">
        <f t="shared" si="4"/>
        <v>54.160586137898868</v>
      </c>
      <c r="M16" s="164" t="s">
        <v>41</v>
      </c>
      <c r="N16" s="165">
        <f>N14+N15</f>
        <v>1296013</v>
      </c>
      <c r="O16" s="166">
        <f>O14+O15</f>
        <v>222</v>
      </c>
      <c r="P16" s="167">
        <f>O16*100000/N16</f>
        <v>17.129457806364595</v>
      </c>
    </row>
    <row r="17" spans="1:22">
      <c r="A17" s="110" t="s">
        <v>28</v>
      </c>
      <c r="B17" s="111">
        <v>118221</v>
      </c>
      <c r="C17" s="150">
        <v>3</v>
      </c>
      <c r="D17" s="150">
        <v>0</v>
      </c>
      <c r="E17" s="151">
        <f t="shared" si="1"/>
        <v>3</v>
      </c>
      <c r="F17" s="152">
        <f t="shared" si="2"/>
        <v>2.537620219757911</v>
      </c>
      <c r="G17" s="150">
        <v>2</v>
      </c>
      <c r="H17" s="153">
        <f t="shared" si="3"/>
        <v>5</v>
      </c>
      <c r="I17" s="154">
        <f t="shared" si="4"/>
        <v>4.2293670329298516</v>
      </c>
      <c r="O17" s="97">
        <f>O14/O15</f>
        <v>1</v>
      </c>
    </row>
    <row r="18" spans="1:22">
      <c r="A18" s="110" t="s">
        <v>29</v>
      </c>
      <c r="B18" s="111">
        <v>114296</v>
      </c>
      <c r="C18" s="150">
        <v>24</v>
      </c>
      <c r="D18" s="150">
        <v>0</v>
      </c>
      <c r="E18" s="151">
        <f t="shared" si="1"/>
        <v>24</v>
      </c>
      <c r="F18" s="152">
        <f t="shared" si="2"/>
        <v>20.998110170084693</v>
      </c>
      <c r="G18" s="150">
        <v>31</v>
      </c>
      <c r="H18" s="153">
        <f t="shared" si="3"/>
        <v>55</v>
      </c>
      <c r="I18" s="154">
        <f t="shared" si="4"/>
        <v>48.120669139777419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6</v>
      </c>
      <c r="H19" s="153">
        <f t="shared" si="3"/>
        <v>9</v>
      </c>
      <c r="I19" s="154">
        <f t="shared" si="4"/>
        <v>38.905459732849174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1</v>
      </c>
      <c r="H21" s="153">
        <f t="shared" si="3"/>
        <v>2</v>
      </c>
      <c r="I21" s="154">
        <f t="shared" si="4"/>
        <v>2.7130783944002062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2</v>
      </c>
      <c r="D24" s="150">
        <v>0</v>
      </c>
      <c r="E24" s="151">
        <f t="shared" si="1"/>
        <v>2</v>
      </c>
      <c r="F24" s="152">
        <f t="shared" si="2"/>
        <v>4.4200848656294198</v>
      </c>
      <c r="G24" s="150">
        <v>1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0</v>
      </c>
      <c r="H25" s="153">
        <f t="shared" si="3"/>
        <v>0</v>
      </c>
      <c r="I25" s="154">
        <f t="shared" si="4"/>
        <v>0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2</v>
      </c>
      <c r="H26" s="153">
        <f t="shared" si="3"/>
        <v>4</v>
      </c>
      <c r="I26" s="154">
        <f t="shared" si="4"/>
        <v>16.410256410256409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1</v>
      </c>
      <c r="D27" s="113">
        <v>0</v>
      </c>
      <c r="E27" s="151">
        <f t="shared" si="1"/>
        <v>1</v>
      </c>
      <c r="F27" s="152">
        <f t="shared" si="2"/>
        <v>4.3123894950191906</v>
      </c>
      <c r="G27" s="113">
        <v>2</v>
      </c>
      <c r="H27" s="153">
        <f t="shared" si="3"/>
        <v>3</v>
      </c>
      <c r="I27" s="154">
        <f t="shared" si="4"/>
        <v>12.937168485057571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85</v>
      </c>
      <c r="D28" s="172">
        <f>SUM(D7:D27)</f>
        <v>1</v>
      </c>
      <c r="E28" s="172">
        <f>SUM(E7:E27)</f>
        <v>86</v>
      </c>
      <c r="F28" s="173">
        <f>E28*100000/B28</f>
        <v>6.6357359069700692</v>
      </c>
      <c r="G28" s="172">
        <f>SUM(G7:G27)</f>
        <v>136</v>
      </c>
      <c r="H28" s="172">
        <f>C28+D28+G28</f>
        <v>222</v>
      </c>
      <c r="I28" s="173">
        <f>H28*100000/B28</f>
        <v>17.129457806364595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6" zoomScale="90" zoomScaleNormal="90" workbookViewId="0">
      <selection activeCell="C31" sqref="C31:S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389</v>
      </c>
    </row>
    <row r="2" spans="1:54">
      <c r="A2" s="72"/>
      <c r="B2" s="177"/>
      <c r="C2" s="73" t="s">
        <v>662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14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1</v>
      </c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16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18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1</v>
      </c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2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22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7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>
        <v>0</v>
      </c>
      <c r="S12" s="133">
        <v>1</v>
      </c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36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6</v>
      </c>
      <c r="S13" s="133">
        <v>2</v>
      </c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5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55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9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2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4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3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222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20</v>
      </c>
      <c r="S25" s="190">
        <f t="shared" ref="S25:BB25" si="2">SUM(S5:S24)</f>
        <v>8</v>
      </c>
      <c r="T25" s="190">
        <f t="shared" si="2"/>
        <v>0</v>
      </c>
      <c r="U25" s="190">
        <f t="shared" si="2"/>
        <v>0</v>
      </c>
      <c r="V25" s="190">
        <f t="shared" si="2"/>
        <v>0</v>
      </c>
      <c r="W25" s="190">
        <f t="shared" si="2"/>
        <v>0</v>
      </c>
      <c r="X25" s="190">
        <f t="shared" si="2"/>
        <v>0</v>
      </c>
      <c r="Y25" s="190">
        <f t="shared" si="2"/>
        <v>0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386</v>
      </c>
      <c r="J28" s="197"/>
      <c r="K28" s="197"/>
      <c r="L28" s="197"/>
      <c r="S28" s="198"/>
      <c r="T28" s="198"/>
    </row>
    <row r="29" spans="1:55" s="195" customFormat="1">
      <c r="G29" s="199" t="s">
        <v>661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374</v>
      </c>
    </row>
    <row r="31" spans="1:55" s="207" customFormat="1">
      <c r="A31" s="204" t="s">
        <v>387</v>
      </c>
      <c r="B31" s="205">
        <f t="shared" ref="B31:B34" si="3">SUM(C31:BC31)</f>
        <v>222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20</v>
      </c>
      <c r="S31" s="206">
        <f t="shared" si="4"/>
        <v>8</v>
      </c>
      <c r="T31" s="206">
        <f t="shared" si="4"/>
        <v>0</v>
      </c>
      <c r="U31" s="206">
        <f t="shared" si="4"/>
        <v>0</v>
      </c>
      <c r="V31" s="206">
        <f t="shared" si="4"/>
        <v>0</v>
      </c>
      <c r="W31" s="206">
        <f t="shared" si="4"/>
        <v>0</v>
      </c>
      <c r="X31" s="206">
        <f t="shared" si="4"/>
        <v>0</v>
      </c>
      <c r="Y31" s="206">
        <f t="shared" si="4"/>
        <v>0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4"/>
    </row>
    <row r="32" spans="1:55" s="210" customFormat="1">
      <c r="A32" s="204" t="s">
        <v>333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5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7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7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7"/>
    </row>
    <row r="37" spans="1:67" s="221" customFormat="1">
      <c r="A37" s="218" t="s">
        <v>388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H202" sqref="H202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663</v>
      </c>
    </row>
    <row r="2" spans="1:17">
      <c r="A2" s="2" t="s">
        <v>192</v>
      </c>
      <c r="B2" s="2" t="s">
        <v>193</v>
      </c>
      <c r="C2" s="3" t="s">
        <v>664</v>
      </c>
      <c r="D2" s="4" t="s">
        <v>665</v>
      </c>
      <c r="E2" s="4" t="s">
        <v>636</v>
      </c>
      <c r="F2" s="4" t="s">
        <v>641</v>
      </c>
      <c r="G2" s="4" t="s">
        <v>652</v>
      </c>
      <c r="H2" s="4" t="s">
        <v>666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85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2</v>
      </c>
      <c r="D4" s="16">
        <v>1</v>
      </c>
      <c r="E4" s="16">
        <v>0</v>
      </c>
      <c r="F4" s="16">
        <v>1</v>
      </c>
      <c r="G4" s="16">
        <v>0</v>
      </c>
      <c r="H4" s="16">
        <v>0</v>
      </c>
      <c r="I4" s="371">
        <v>2</v>
      </c>
      <c r="J4" s="229"/>
      <c r="K4" s="382" t="s">
        <v>196</v>
      </c>
      <c r="L4" s="382"/>
      <c r="M4" s="382"/>
      <c r="N4" s="382"/>
      <c r="O4" s="382"/>
      <c r="P4" s="382"/>
      <c r="Q4" s="382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70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70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0</v>
      </c>
      <c r="D8" s="16">
        <v>2</v>
      </c>
      <c r="E8" s="16">
        <v>1</v>
      </c>
      <c r="F8" s="16">
        <v>0</v>
      </c>
      <c r="G8" s="16">
        <v>1</v>
      </c>
      <c r="H8" s="16">
        <v>0</v>
      </c>
      <c r="I8" s="372">
        <v>3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0</v>
      </c>
      <c r="D11" s="16">
        <v>1</v>
      </c>
      <c r="E11" s="16">
        <v>0</v>
      </c>
      <c r="F11" s="16">
        <v>1</v>
      </c>
      <c r="G11" s="16">
        <v>0</v>
      </c>
      <c r="H11" s="16">
        <v>0</v>
      </c>
      <c r="I11" s="371">
        <v>2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2</v>
      </c>
      <c r="D13" s="16">
        <v>1</v>
      </c>
      <c r="E13" s="16">
        <v>0</v>
      </c>
      <c r="F13" s="16">
        <v>0</v>
      </c>
      <c r="G13" s="16">
        <v>1</v>
      </c>
      <c r="H13" s="16">
        <v>0</v>
      </c>
      <c r="I13" s="372">
        <v>3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70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70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1</v>
      </c>
      <c r="E20" s="16">
        <v>0</v>
      </c>
      <c r="F20" s="16">
        <v>0</v>
      </c>
      <c r="G20" s="16">
        <v>0</v>
      </c>
      <c r="H20" s="16">
        <v>1</v>
      </c>
      <c r="I20" s="372">
        <v>3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70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70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70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70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70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70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70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2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370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70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70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8</v>
      </c>
      <c r="D44" s="16">
        <v>1</v>
      </c>
      <c r="E44" s="16">
        <v>0</v>
      </c>
      <c r="F44" s="16">
        <v>1</v>
      </c>
      <c r="G44" s="16">
        <v>0</v>
      </c>
      <c r="H44" s="16">
        <v>0</v>
      </c>
      <c r="I44" s="371">
        <v>2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70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2</v>
      </c>
      <c r="D49" s="16">
        <v>1</v>
      </c>
      <c r="E49" s="16">
        <v>0</v>
      </c>
      <c r="F49" s="16">
        <v>0</v>
      </c>
      <c r="G49" s="16">
        <v>1</v>
      </c>
      <c r="H49" s="16">
        <v>0</v>
      </c>
      <c r="I49" s="372">
        <v>3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70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70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70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29"/>
    </row>
    <row r="66" spans="1:10" ht="20.25" customHeight="1">
      <c r="A66" s="15" t="s">
        <v>26</v>
      </c>
      <c r="B66" s="15" t="s">
        <v>239</v>
      </c>
      <c r="C66" s="16">
        <v>0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371">
        <v>2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70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70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70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1</v>
      </c>
      <c r="D82" s="16">
        <v>1</v>
      </c>
      <c r="E82" s="16">
        <v>0</v>
      </c>
      <c r="F82" s="16">
        <v>1</v>
      </c>
      <c r="G82" s="16">
        <v>0</v>
      </c>
      <c r="H82" s="16">
        <v>0</v>
      </c>
      <c r="I82" s="371">
        <v>2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3</v>
      </c>
      <c r="D87" s="16">
        <v>11</v>
      </c>
      <c r="E87" s="16">
        <v>4</v>
      </c>
      <c r="F87" s="16">
        <v>3</v>
      </c>
      <c r="G87" s="16">
        <v>3</v>
      </c>
      <c r="H87" s="16">
        <v>1</v>
      </c>
      <c r="I87" s="372">
        <v>3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70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70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0</v>
      </c>
      <c r="D92" s="16">
        <v>1</v>
      </c>
      <c r="E92" s="16">
        <v>1</v>
      </c>
      <c r="F92" s="16">
        <v>0</v>
      </c>
      <c r="G92" s="16">
        <v>0</v>
      </c>
      <c r="H92" s="16">
        <v>0</v>
      </c>
      <c r="I92" s="371">
        <v>2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70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70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1</v>
      </c>
      <c r="E95" s="16">
        <v>0</v>
      </c>
      <c r="F95" s="16">
        <v>0</v>
      </c>
      <c r="G95" s="16">
        <v>0</v>
      </c>
      <c r="H95" s="16">
        <v>1</v>
      </c>
      <c r="I95" s="372">
        <v>3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1</v>
      </c>
      <c r="D99" s="16">
        <v>1</v>
      </c>
      <c r="E99" s="16">
        <v>0</v>
      </c>
      <c r="F99" s="16">
        <v>0</v>
      </c>
      <c r="G99" s="16">
        <v>1</v>
      </c>
      <c r="H99" s="16">
        <v>0</v>
      </c>
      <c r="I99" s="372">
        <v>3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70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1</v>
      </c>
      <c r="D101" s="16">
        <v>7</v>
      </c>
      <c r="E101" s="16">
        <v>1</v>
      </c>
      <c r="F101" s="16">
        <v>3</v>
      </c>
      <c r="G101" s="16">
        <v>3</v>
      </c>
      <c r="H101" s="16">
        <v>0</v>
      </c>
      <c r="I101" s="372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4</v>
      </c>
      <c r="D102" s="16">
        <v>1</v>
      </c>
      <c r="E102" s="16">
        <v>0</v>
      </c>
      <c r="F102" s="16">
        <v>0</v>
      </c>
      <c r="G102" s="16">
        <v>1</v>
      </c>
      <c r="H102" s="16">
        <v>0</v>
      </c>
      <c r="I102" s="372">
        <v>3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6</v>
      </c>
      <c r="D104" s="16">
        <v>5</v>
      </c>
      <c r="E104" s="16">
        <v>2</v>
      </c>
      <c r="F104" s="16">
        <v>2</v>
      </c>
      <c r="G104" s="16">
        <v>1</v>
      </c>
      <c r="H104" s="16">
        <v>0</v>
      </c>
      <c r="I104" s="372">
        <v>3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70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70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70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19</v>
      </c>
      <c r="D126" s="16">
        <v>6</v>
      </c>
      <c r="E126" s="16">
        <v>0</v>
      </c>
      <c r="F126" s="16">
        <v>5</v>
      </c>
      <c r="G126" s="16">
        <v>1</v>
      </c>
      <c r="H126" s="16">
        <v>0</v>
      </c>
      <c r="I126" s="372">
        <v>3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70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70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370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15</v>
      </c>
      <c r="D131" s="16">
        <v>1</v>
      </c>
      <c r="E131" s="16">
        <v>0</v>
      </c>
      <c r="F131" s="16">
        <v>1</v>
      </c>
      <c r="G131" s="16">
        <v>0</v>
      </c>
      <c r="H131" s="16">
        <v>0</v>
      </c>
      <c r="I131" s="371">
        <v>2</v>
      </c>
      <c r="J131" s="229"/>
    </row>
    <row r="132" spans="1:10" ht="20.25" customHeight="1">
      <c r="A132" s="15" t="s">
        <v>29</v>
      </c>
      <c r="B132" s="15" t="s">
        <v>287</v>
      </c>
      <c r="C132" s="16">
        <v>0</v>
      </c>
      <c r="D132" s="16">
        <v>1</v>
      </c>
      <c r="E132" s="16">
        <v>0</v>
      </c>
      <c r="F132" s="16">
        <v>0</v>
      </c>
      <c r="G132" s="16">
        <v>1</v>
      </c>
      <c r="H132" s="16">
        <v>0</v>
      </c>
      <c r="I132" s="372">
        <v>3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70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70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70">
        <v>1</v>
      </c>
      <c r="J136" s="229"/>
    </row>
    <row r="137" spans="1:10" ht="20.25" customHeight="1">
      <c r="A137" s="15" t="s">
        <v>29</v>
      </c>
      <c r="B137" s="15" t="s">
        <v>290</v>
      </c>
      <c r="C137" s="16">
        <v>1</v>
      </c>
      <c r="D137" s="16">
        <v>1</v>
      </c>
      <c r="E137" s="16">
        <v>0</v>
      </c>
      <c r="F137" s="16">
        <v>1</v>
      </c>
      <c r="G137" s="16">
        <v>0</v>
      </c>
      <c r="H137" s="16">
        <v>0</v>
      </c>
      <c r="I137" s="371">
        <v>2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70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7</v>
      </c>
      <c r="D141" s="16">
        <v>2</v>
      </c>
      <c r="E141" s="16">
        <v>0</v>
      </c>
      <c r="F141" s="16">
        <v>1</v>
      </c>
      <c r="G141" s="16">
        <v>1</v>
      </c>
      <c r="H141" s="16">
        <v>0</v>
      </c>
      <c r="I141" s="372">
        <v>3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70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70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70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70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70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7</v>
      </c>
      <c r="D163" s="16">
        <v>4</v>
      </c>
      <c r="E163" s="16">
        <v>1</v>
      </c>
      <c r="F163" s="16">
        <v>3</v>
      </c>
      <c r="G163" s="16">
        <v>0</v>
      </c>
      <c r="H163" s="16">
        <v>0</v>
      </c>
      <c r="I163" s="371">
        <v>2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70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70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0</v>
      </c>
      <c r="D173" s="16">
        <v>1</v>
      </c>
      <c r="E173" s="16">
        <v>1</v>
      </c>
      <c r="F173" s="16">
        <v>0</v>
      </c>
      <c r="G173" s="16">
        <v>0</v>
      </c>
      <c r="H173" s="16">
        <v>0</v>
      </c>
      <c r="I173" s="371">
        <v>2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70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70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70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70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70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70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70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169</v>
      </c>
      <c r="D196" s="234">
        <f>E196+F196+G196+H196</f>
        <v>53</v>
      </c>
      <c r="E196" s="9">
        <f>SUM(E3:E195)</f>
        <v>12</v>
      </c>
      <c r="F196" s="9">
        <f>SUM(F3:F195)</f>
        <v>23</v>
      </c>
      <c r="G196" s="9">
        <f>SUM(G3:G195)</f>
        <v>15</v>
      </c>
      <c r="H196" s="9">
        <f>SUM(H3:H195)</f>
        <v>3</v>
      </c>
      <c r="I196" s="230"/>
      <c r="J196" s="10"/>
    </row>
    <row r="197" spans="1:10">
      <c r="A197" s="11" t="s">
        <v>667</v>
      </c>
      <c r="B197" s="12"/>
      <c r="C197" s="383">
        <f>C196+D196</f>
        <v>222</v>
      </c>
      <c r="D197" s="384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V225"/>
  <sheetViews>
    <sheetView tabSelected="1" topLeftCell="A154" zoomScale="70" zoomScaleNormal="70" workbookViewId="0">
      <selection activeCell="O161" sqref="O161:T161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21" width="6.09765625" style="18" customWidth="1"/>
    <col min="22" max="22" width="10.19921875" style="18" bestFit="1" customWidth="1"/>
    <col min="23" max="55" width="4.3984375" style="18" customWidth="1"/>
    <col min="56" max="56" width="15.59765625" style="18" bestFit="1" customWidth="1"/>
    <col min="57" max="16384" width="9.09765625" style="18"/>
  </cols>
  <sheetData>
    <row r="1" spans="1:22" s="296" customFormat="1" ht="30.75">
      <c r="A1" s="295" t="s">
        <v>334</v>
      </c>
      <c r="B1" s="295"/>
    </row>
    <row r="2" spans="1:22" s="296" customFormat="1" ht="30.75">
      <c r="B2" s="297" t="s">
        <v>675</v>
      </c>
    </row>
    <row r="5" spans="1:22">
      <c r="A5" s="347" t="s">
        <v>326</v>
      </c>
      <c r="B5" s="348"/>
      <c r="C5" s="348"/>
      <c r="D5" s="347" t="s">
        <v>327</v>
      </c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9"/>
    </row>
    <row r="6" spans="1:22">
      <c r="A6" s="347" t="s">
        <v>9</v>
      </c>
      <c r="B6" s="347" t="s">
        <v>42</v>
      </c>
      <c r="C6" s="347" t="s">
        <v>325</v>
      </c>
      <c r="D6" s="347">
        <v>0</v>
      </c>
      <c r="E6" s="350">
        <v>1</v>
      </c>
      <c r="F6" s="350">
        <v>2</v>
      </c>
      <c r="G6" s="350">
        <v>3</v>
      </c>
      <c r="H6" s="350">
        <v>4</v>
      </c>
      <c r="I6" s="350">
        <v>5</v>
      </c>
      <c r="J6" s="350">
        <v>6</v>
      </c>
      <c r="K6" s="350">
        <v>7</v>
      </c>
      <c r="L6" s="350">
        <v>8</v>
      </c>
      <c r="M6" s="350">
        <v>9</v>
      </c>
      <c r="N6" s="350">
        <v>10</v>
      </c>
      <c r="O6" s="350">
        <v>11</v>
      </c>
      <c r="P6" s="350">
        <v>12</v>
      </c>
      <c r="Q6" s="350">
        <v>13</v>
      </c>
      <c r="R6" s="350">
        <v>14</v>
      </c>
      <c r="S6" s="350">
        <v>15</v>
      </c>
      <c r="T6" s="350">
        <v>16</v>
      </c>
      <c r="U6" s="350">
        <v>17</v>
      </c>
      <c r="V6" s="351" t="s">
        <v>353</v>
      </c>
    </row>
    <row r="7" spans="1:22">
      <c r="A7" s="336" t="s">
        <v>23</v>
      </c>
      <c r="B7" s="336" t="s">
        <v>23</v>
      </c>
      <c r="C7" s="336" t="s">
        <v>346</v>
      </c>
      <c r="D7" s="337"/>
      <c r="E7" s="338"/>
      <c r="F7" s="338"/>
      <c r="G7" s="338">
        <v>1</v>
      </c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9">
        <v>1</v>
      </c>
    </row>
    <row r="8" spans="1:22">
      <c r="A8" s="340"/>
      <c r="B8" s="340"/>
      <c r="C8" s="341" t="s">
        <v>356</v>
      </c>
      <c r="D8" s="342"/>
      <c r="E8" s="343"/>
      <c r="F8" s="343"/>
      <c r="G8" s="343"/>
      <c r="H8" s="343">
        <v>1</v>
      </c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4">
        <v>1</v>
      </c>
    </row>
    <row r="9" spans="1:22">
      <c r="A9" s="340"/>
      <c r="B9" s="340"/>
      <c r="C9" s="341" t="s">
        <v>23</v>
      </c>
      <c r="D9" s="342"/>
      <c r="E9" s="343"/>
      <c r="F9" s="343"/>
      <c r="G9" s="343">
        <v>2</v>
      </c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4">
        <v>2</v>
      </c>
    </row>
    <row r="10" spans="1:22">
      <c r="A10" s="340"/>
      <c r="B10" s="340"/>
      <c r="C10" s="341" t="s">
        <v>170</v>
      </c>
      <c r="D10" s="342"/>
      <c r="E10" s="343"/>
      <c r="F10" s="343"/>
      <c r="G10" s="343"/>
      <c r="H10" s="343"/>
      <c r="I10" s="343"/>
      <c r="J10" s="343"/>
      <c r="K10" s="343"/>
      <c r="L10" s="343">
        <v>1</v>
      </c>
      <c r="M10" s="343"/>
      <c r="N10" s="343"/>
      <c r="O10" s="343"/>
      <c r="P10" s="343"/>
      <c r="Q10" s="343"/>
      <c r="R10" s="343"/>
      <c r="S10" s="343"/>
      <c r="T10" s="343"/>
      <c r="U10" s="343"/>
      <c r="V10" s="344">
        <v>1</v>
      </c>
    </row>
    <row r="11" spans="1:22">
      <c r="A11" s="340"/>
      <c r="B11" s="340"/>
      <c r="C11" s="341" t="s">
        <v>340</v>
      </c>
      <c r="D11" s="342">
        <v>1</v>
      </c>
      <c r="E11" s="343"/>
      <c r="F11" s="343">
        <v>1</v>
      </c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4">
        <v>2</v>
      </c>
    </row>
    <row r="12" spans="1:22">
      <c r="A12" s="340"/>
      <c r="B12" s="352" t="s">
        <v>404</v>
      </c>
      <c r="C12" s="353"/>
      <c r="D12" s="354">
        <v>1</v>
      </c>
      <c r="E12" s="355"/>
      <c r="F12" s="355">
        <v>1</v>
      </c>
      <c r="G12" s="355">
        <v>3</v>
      </c>
      <c r="H12" s="355">
        <v>1</v>
      </c>
      <c r="I12" s="355"/>
      <c r="J12" s="355"/>
      <c r="K12" s="355"/>
      <c r="L12" s="355">
        <v>1</v>
      </c>
      <c r="M12" s="355"/>
      <c r="N12" s="355"/>
      <c r="O12" s="355"/>
      <c r="P12" s="355"/>
      <c r="Q12" s="355"/>
      <c r="R12" s="355"/>
      <c r="S12" s="355"/>
      <c r="T12" s="355"/>
      <c r="U12" s="355"/>
      <c r="V12" s="356">
        <v>7</v>
      </c>
    </row>
    <row r="13" spans="1:22">
      <c r="A13" s="340"/>
      <c r="B13" s="336" t="s">
        <v>214</v>
      </c>
      <c r="C13" s="336" t="s">
        <v>377</v>
      </c>
      <c r="D13" s="337">
        <v>1</v>
      </c>
      <c r="E13" s="338"/>
      <c r="F13" s="338"/>
      <c r="G13" s="338"/>
      <c r="H13" s="338"/>
      <c r="I13" s="338"/>
      <c r="J13" s="338"/>
      <c r="K13" s="338">
        <v>1</v>
      </c>
      <c r="L13" s="338"/>
      <c r="M13" s="338"/>
      <c r="N13" s="338"/>
      <c r="O13" s="338">
        <v>1</v>
      </c>
      <c r="P13" s="338"/>
      <c r="Q13" s="338"/>
      <c r="R13" s="338"/>
      <c r="S13" s="338"/>
      <c r="T13" s="338"/>
      <c r="U13" s="338"/>
      <c r="V13" s="339">
        <v>3</v>
      </c>
    </row>
    <row r="14" spans="1:22">
      <c r="A14" s="340"/>
      <c r="B14" s="352" t="s">
        <v>453</v>
      </c>
      <c r="C14" s="353"/>
      <c r="D14" s="354">
        <v>1</v>
      </c>
      <c r="E14" s="355"/>
      <c r="F14" s="355"/>
      <c r="G14" s="355"/>
      <c r="H14" s="355"/>
      <c r="I14" s="355"/>
      <c r="J14" s="355"/>
      <c r="K14" s="355">
        <v>1</v>
      </c>
      <c r="L14" s="355"/>
      <c r="M14" s="355"/>
      <c r="N14" s="355"/>
      <c r="O14" s="355">
        <v>1</v>
      </c>
      <c r="P14" s="355"/>
      <c r="Q14" s="355"/>
      <c r="R14" s="355"/>
      <c r="S14" s="355"/>
      <c r="T14" s="355"/>
      <c r="U14" s="355"/>
      <c r="V14" s="356">
        <v>3</v>
      </c>
    </row>
    <row r="15" spans="1:22">
      <c r="A15" s="340"/>
      <c r="B15" s="336" t="s">
        <v>211</v>
      </c>
      <c r="C15" s="336" t="s">
        <v>401</v>
      </c>
      <c r="D15" s="337"/>
      <c r="E15" s="338"/>
      <c r="F15" s="338"/>
      <c r="G15" s="338"/>
      <c r="H15" s="338">
        <v>1</v>
      </c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9">
        <v>1</v>
      </c>
    </row>
    <row r="16" spans="1:22">
      <c r="A16" s="340"/>
      <c r="B16" s="352" t="s">
        <v>405</v>
      </c>
      <c r="C16" s="353"/>
      <c r="D16" s="354"/>
      <c r="E16" s="355"/>
      <c r="F16" s="355"/>
      <c r="G16" s="355"/>
      <c r="H16" s="355">
        <v>1</v>
      </c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6">
        <v>1</v>
      </c>
    </row>
    <row r="17" spans="1:22">
      <c r="A17" s="340"/>
      <c r="B17" s="336" t="s">
        <v>208</v>
      </c>
      <c r="C17" s="336" t="s">
        <v>654</v>
      </c>
      <c r="D17" s="337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>
        <v>1</v>
      </c>
      <c r="V17" s="339">
        <v>1</v>
      </c>
    </row>
    <row r="18" spans="1:22">
      <c r="A18" s="340"/>
      <c r="B18" s="352" t="s">
        <v>655</v>
      </c>
      <c r="C18" s="353"/>
      <c r="D18" s="354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>
        <v>1</v>
      </c>
      <c r="V18" s="356">
        <v>1</v>
      </c>
    </row>
    <row r="19" spans="1:22">
      <c r="A19" s="340"/>
      <c r="B19" s="336" t="s">
        <v>190</v>
      </c>
      <c r="C19" s="336" t="s">
        <v>190</v>
      </c>
      <c r="D19" s="337"/>
      <c r="E19" s="338"/>
      <c r="F19" s="338"/>
      <c r="G19" s="338"/>
      <c r="H19" s="338"/>
      <c r="I19" s="338"/>
      <c r="J19" s="338"/>
      <c r="K19" s="338"/>
      <c r="L19" s="338"/>
      <c r="M19" s="338"/>
      <c r="N19" s="338">
        <v>1</v>
      </c>
      <c r="O19" s="338"/>
      <c r="P19" s="338"/>
      <c r="Q19" s="338"/>
      <c r="R19" s="338"/>
      <c r="S19" s="338"/>
      <c r="T19" s="338"/>
      <c r="U19" s="338"/>
      <c r="V19" s="339">
        <v>1</v>
      </c>
    </row>
    <row r="20" spans="1:22">
      <c r="A20" s="340"/>
      <c r="B20" s="352" t="s">
        <v>515</v>
      </c>
      <c r="C20" s="353"/>
      <c r="D20" s="354"/>
      <c r="E20" s="355"/>
      <c r="F20" s="355"/>
      <c r="G20" s="355"/>
      <c r="H20" s="355"/>
      <c r="I20" s="355"/>
      <c r="J20" s="355"/>
      <c r="K20" s="355"/>
      <c r="L20" s="355"/>
      <c r="M20" s="355"/>
      <c r="N20" s="355">
        <v>1</v>
      </c>
      <c r="O20" s="355"/>
      <c r="P20" s="355"/>
      <c r="Q20" s="355"/>
      <c r="R20" s="355"/>
      <c r="S20" s="355"/>
      <c r="T20" s="355"/>
      <c r="U20" s="355"/>
      <c r="V20" s="356">
        <v>1</v>
      </c>
    </row>
    <row r="21" spans="1:22">
      <c r="A21" s="340"/>
      <c r="B21" s="336" t="s">
        <v>216</v>
      </c>
      <c r="C21" s="336" t="s">
        <v>347</v>
      </c>
      <c r="D21" s="337"/>
      <c r="E21" s="338"/>
      <c r="F21" s="338">
        <v>1</v>
      </c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9">
        <v>1</v>
      </c>
    </row>
    <row r="22" spans="1:22">
      <c r="A22" s="340"/>
      <c r="B22" s="352" t="s">
        <v>407</v>
      </c>
      <c r="C22" s="353"/>
      <c r="D22" s="354"/>
      <c r="E22" s="355"/>
      <c r="F22" s="355">
        <v>1</v>
      </c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6">
        <v>1</v>
      </c>
    </row>
    <row r="23" spans="1:22">
      <c r="A23" s="340"/>
      <c r="B23" s="336" t="s">
        <v>209</v>
      </c>
      <c r="C23" s="336" t="s">
        <v>209</v>
      </c>
      <c r="D23" s="337"/>
      <c r="E23" s="338"/>
      <c r="F23" s="338">
        <v>1</v>
      </c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9">
        <v>1</v>
      </c>
    </row>
    <row r="24" spans="1:22">
      <c r="A24" s="340"/>
      <c r="B24" s="352" t="s">
        <v>406</v>
      </c>
      <c r="C24" s="353"/>
      <c r="D24" s="354"/>
      <c r="E24" s="355"/>
      <c r="F24" s="355">
        <v>1</v>
      </c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6">
        <v>1</v>
      </c>
    </row>
    <row r="25" spans="1:22">
      <c r="A25" s="357" t="s">
        <v>404</v>
      </c>
      <c r="B25" s="358"/>
      <c r="C25" s="358"/>
      <c r="D25" s="359">
        <v>2</v>
      </c>
      <c r="E25" s="360"/>
      <c r="F25" s="360">
        <v>3</v>
      </c>
      <c r="G25" s="360">
        <v>3</v>
      </c>
      <c r="H25" s="360">
        <v>2</v>
      </c>
      <c r="I25" s="360"/>
      <c r="J25" s="360"/>
      <c r="K25" s="360">
        <v>1</v>
      </c>
      <c r="L25" s="360">
        <v>1</v>
      </c>
      <c r="M25" s="360"/>
      <c r="N25" s="360">
        <v>1</v>
      </c>
      <c r="O25" s="360">
        <v>1</v>
      </c>
      <c r="P25" s="360"/>
      <c r="Q25" s="360"/>
      <c r="R25" s="360"/>
      <c r="S25" s="360"/>
      <c r="T25" s="360"/>
      <c r="U25" s="360">
        <v>1</v>
      </c>
      <c r="V25" s="361">
        <v>15</v>
      </c>
    </row>
    <row r="26" spans="1:22">
      <c r="A26" s="336" t="s">
        <v>24</v>
      </c>
      <c r="B26" s="336" t="s">
        <v>165</v>
      </c>
      <c r="C26" s="336" t="s">
        <v>646</v>
      </c>
      <c r="D26" s="337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>
        <v>1</v>
      </c>
      <c r="T26" s="338"/>
      <c r="U26" s="338"/>
      <c r="V26" s="339">
        <v>1</v>
      </c>
    </row>
    <row r="27" spans="1:22">
      <c r="A27" s="340"/>
      <c r="B27" s="340"/>
      <c r="C27" s="341" t="s">
        <v>165</v>
      </c>
      <c r="D27" s="342"/>
      <c r="E27" s="343"/>
      <c r="F27" s="343"/>
      <c r="G27" s="343"/>
      <c r="H27" s="343"/>
      <c r="I27" s="343"/>
      <c r="J27" s="343">
        <v>1</v>
      </c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4">
        <v>1</v>
      </c>
    </row>
    <row r="28" spans="1:22">
      <c r="A28" s="340"/>
      <c r="B28" s="340"/>
      <c r="C28" s="341" t="s">
        <v>348</v>
      </c>
      <c r="D28" s="342"/>
      <c r="E28" s="343"/>
      <c r="F28" s="343">
        <v>1</v>
      </c>
      <c r="G28" s="343"/>
      <c r="H28" s="343">
        <v>1</v>
      </c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4">
        <v>2</v>
      </c>
    </row>
    <row r="29" spans="1:22">
      <c r="A29" s="340"/>
      <c r="B29" s="340"/>
      <c r="C29" s="341" t="s">
        <v>349</v>
      </c>
      <c r="D29" s="342"/>
      <c r="E29" s="343"/>
      <c r="F29" s="343"/>
      <c r="G29" s="343"/>
      <c r="H29" s="343"/>
      <c r="I29" s="343">
        <v>1</v>
      </c>
      <c r="J29" s="343">
        <v>2</v>
      </c>
      <c r="K29" s="343">
        <v>2</v>
      </c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4">
        <v>5</v>
      </c>
    </row>
    <row r="30" spans="1:22">
      <c r="A30" s="340"/>
      <c r="B30" s="352" t="s">
        <v>409</v>
      </c>
      <c r="C30" s="353"/>
      <c r="D30" s="354"/>
      <c r="E30" s="355"/>
      <c r="F30" s="355">
        <v>1</v>
      </c>
      <c r="G30" s="355"/>
      <c r="H30" s="355">
        <v>1</v>
      </c>
      <c r="I30" s="355">
        <v>1</v>
      </c>
      <c r="J30" s="355">
        <v>3</v>
      </c>
      <c r="K30" s="355">
        <v>2</v>
      </c>
      <c r="L30" s="355"/>
      <c r="M30" s="355"/>
      <c r="N30" s="355"/>
      <c r="O30" s="355"/>
      <c r="P30" s="355"/>
      <c r="Q30" s="355"/>
      <c r="R30" s="355"/>
      <c r="S30" s="355">
        <v>1</v>
      </c>
      <c r="T30" s="355"/>
      <c r="U30" s="355"/>
      <c r="V30" s="356">
        <v>9</v>
      </c>
    </row>
    <row r="31" spans="1:22">
      <c r="A31" s="340"/>
      <c r="B31" s="336" t="s">
        <v>228</v>
      </c>
      <c r="C31" s="336" t="s">
        <v>342</v>
      </c>
      <c r="D31" s="337"/>
      <c r="E31" s="338"/>
      <c r="F31" s="338">
        <v>1</v>
      </c>
      <c r="G31" s="338"/>
      <c r="H31" s="338"/>
      <c r="I31" s="338">
        <v>1</v>
      </c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9">
        <v>2</v>
      </c>
    </row>
    <row r="32" spans="1:22">
      <c r="A32" s="340"/>
      <c r="B32" s="340"/>
      <c r="C32" s="341" t="s">
        <v>228</v>
      </c>
      <c r="D32" s="342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>
        <v>1</v>
      </c>
      <c r="V32" s="344">
        <v>1</v>
      </c>
    </row>
    <row r="33" spans="1:22">
      <c r="A33" s="340"/>
      <c r="B33" s="352" t="s">
        <v>408</v>
      </c>
      <c r="C33" s="353"/>
      <c r="D33" s="354"/>
      <c r="E33" s="355"/>
      <c r="F33" s="355">
        <v>1</v>
      </c>
      <c r="G33" s="355"/>
      <c r="H33" s="355"/>
      <c r="I33" s="355">
        <v>1</v>
      </c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>
        <v>1</v>
      </c>
      <c r="V33" s="356">
        <v>3</v>
      </c>
    </row>
    <row r="34" spans="1:22">
      <c r="A34" s="340"/>
      <c r="B34" s="336" t="s">
        <v>223</v>
      </c>
      <c r="C34" s="336" t="s">
        <v>487</v>
      </c>
      <c r="D34" s="337"/>
      <c r="E34" s="338"/>
      <c r="F34" s="338"/>
      <c r="G34" s="338"/>
      <c r="H34" s="338"/>
      <c r="I34" s="338"/>
      <c r="J34" s="338"/>
      <c r="K34" s="338"/>
      <c r="L34" s="338"/>
      <c r="M34" s="338">
        <v>1</v>
      </c>
      <c r="N34" s="338"/>
      <c r="O34" s="338"/>
      <c r="P34" s="338"/>
      <c r="Q34" s="338"/>
      <c r="R34" s="338"/>
      <c r="S34" s="338"/>
      <c r="T34" s="338"/>
      <c r="U34" s="338"/>
      <c r="V34" s="339">
        <v>1</v>
      </c>
    </row>
    <row r="35" spans="1:22">
      <c r="A35" s="340"/>
      <c r="B35" s="340"/>
      <c r="C35" s="341" t="s">
        <v>352</v>
      </c>
      <c r="D35" s="342"/>
      <c r="E35" s="343"/>
      <c r="F35" s="343"/>
      <c r="G35" s="343"/>
      <c r="H35" s="343"/>
      <c r="I35" s="343">
        <v>1</v>
      </c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4">
        <v>1</v>
      </c>
    </row>
    <row r="36" spans="1:22">
      <c r="A36" s="340"/>
      <c r="B36" s="352" t="s">
        <v>410</v>
      </c>
      <c r="C36" s="353"/>
      <c r="D36" s="354"/>
      <c r="E36" s="355"/>
      <c r="F36" s="355"/>
      <c r="G36" s="355"/>
      <c r="H36" s="355"/>
      <c r="I36" s="355">
        <v>1</v>
      </c>
      <c r="J36" s="355"/>
      <c r="K36" s="355"/>
      <c r="L36" s="355"/>
      <c r="M36" s="355">
        <v>1</v>
      </c>
      <c r="N36" s="355"/>
      <c r="O36" s="355"/>
      <c r="P36" s="355"/>
      <c r="Q36" s="355"/>
      <c r="R36" s="355"/>
      <c r="S36" s="355"/>
      <c r="T36" s="355"/>
      <c r="U36" s="355"/>
      <c r="V36" s="356">
        <v>2</v>
      </c>
    </row>
    <row r="37" spans="1:22">
      <c r="A37" s="340"/>
      <c r="B37" s="336" t="s">
        <v>224</v>
      </c>
      <c r="C37" s="336" t="s">
        <v>224</v>
      </c>
      <c r="D37" s="33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>
        <v>1</v>
      </c>
      <c r="P37" s="338"/>
      <c r="Q37" s="338"/>
      <c r="R37" s="338"/>
      <c r="S37" s="338"/>
      <c r="T37" s="338"/>
      <c r="U37" s="338"/>
      <c r="V37" s="339">
        <v>1</v>
      </c>
    </row>
    <row r="38" spans="1:22">
      <c r="A38" s="340"/>
      <c r="B38" s="340"/>
      <c r="C38" s="341" t="s">
        <v>456</v>
      </c>
      <c r="D38" s="342"/>
      <c r="E38" s="343"/>
      <c r="F38" s="343"/>
      <c r="G38" s="343"/>
      <c r="H38" s="343"/>
      <c r="I38" s="343"/>
      <c r="J38" s="343"/>
      <c r="K38" s="343"/>
      <c r="L38" s="343">
        <v>1</v>
      </c>
      <c r="M38" s="343"/>
      <c r="N38" s="343"/>
      <c r="O38" s="343"/>
      <c r="P38" s="343"/>
      <c r="Q38" s="343"/>
      <c r="R38" s="343"/>
      <c r="S38" s="343"/>
      <c r="T38" s="343"/>
      <c r="U38" s="343"/>
      <c r="V38" s="344">
        <v>1</v>
      </c>
    </row>
    <row r="39" spans="1:22">
      <c r="A39" s="340"/>
      <c r="B39" s="352" t="s">
        <v>457</v>
      </c>
      <c r="C39" s="353"/>
      <c r="D39" s="354"/>
      <c r="E39" s="355"/>
      <c r="F39" s="355"/>
      <c r="G39" s="355"/>
      <c r="H39" s="355"/>
      <c r="I39" s="355"/>
      <c r="J39" s="355"/>
      <c r="K39" s="355"/>
      <c r="L39" s="355">
        <v>1</v>
      </c>
      <c r="M39" s="355"/>
      <c r="N39" s="355"/>
      <c r="O39" s="355">
        <v>1</v>
      </c>
      <c r="P39" s="355"/>
      <c r="Q39" s="355"/>
      <c r="R39" s="355"/>
      <c r="S39" s="355"/>
      <c r="T39" s="355"/>
      <c r="U39" s="355"/>
      <c r="V39" s="356">
        <v>2</v>
      </c>
    </row>
    <row r="40" spans="1:22">
      <c r="A40" s="340"/>
      <c r="B40" s="336" t="s">
        <v>148</v>
      </c>
      <c r="C40" s="336" t="s">
        <v>148</v>
      </c>
      <c r="D40" s="337"/>
      <c r="E40" s="338"/>
      <c r="F40" s="338">
        <v>1</v>
      </c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9">
        <v>1</v>
      </c>
    </row>
    <row r="41" spans="1:22">
      <c r="A41" s="340"/>
      <c r="B41" s="352" t="s">
        <v>411</v>
      </c>
      <c r="C41" s="353"/>
      <c r="D41" s="354"/>
      <c r="E41" s="355"/>
      <c r="F41" s="355">
        <v>1</v>
      </c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6">
        <v>1</v>
      </c>
    </row>
    <row r="42" spans="1:22">
      <c r="A42" s="340"/>
      <c r="B42" s="336" t="s">
        <v>226</v>
      </c>
      <c r="C42" s="336" t="s">
        <v>454</v>
      </c>
      <c r="D42" s="337"/>
      <c r="E42" s="338"/>
      <c r="F42" s="338"/>
      <c r="G42" s="338"/>
      <c r="H42" s="338"/>
      <c r="I42" s="338">
        <v>1</v>
      </c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9">
        <v>1</v>
      </c>
    </row>
    <row r="43" spans="1:22">
      <c r="A43" s="340"/>
      <c r="B43" s="352" t="s">
        <v>455</v>
      </c>
      <c r="C43" s="353"/>
      <c r="D43" s="354"/>
      <c r="E43" s="355"/>
      <c r="F43" s="355"/>
      <c r="G43" s="355"/>
      <c r="H43" s="355"/>
      <c r="I43" s="355">
        <v>1</v>
      </c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6">
        <v>1</v>
      </c>
    </row>
    <row r="44" spans="1:22">
      <c r="A44" s="357" t="s">
        <v>412</v>
      </c>
      <c r="B44" s="358"/>
      <c r="C44" s="358"/>
      <c r="D44" s="359"/>
      <c r="E44" s="360"/>
      <c r="F44" s="360">
        <v>3</v>
      </c>
      <c r="G44" s="360"/>
      <c r="H44" s="360">
        <v>1</v>
      </c>
      <c r="I44" s="360">
        <v>4</v>
      </c>
      <c r="J44" s="360">
        <v>3</v>
      </c>
      <c r="K44" s="360">
        <v>2</v>
      </c>
      <c r="L44" s="360">
        <v>1</v>
      </c>
      <c r="M44" s="360">
        <v>1</v>
      </c>
      <c r="N44" s="360"/>
      <c r="O44" s="360">
        <v>1</v>
      </c>
      <c r="P44" s="360"/>
      <c r="Q44" s="360"/>
      <c r="R44" s="360"/>
      <c r="S44" s="360">
        <v>1</v>
      </c>
      <c r="T44" s="360"/>
      <c r="U44" s="360">
        <v>1</v>
      </c>
      <c r="V44" s="361">
        <v>18</v>
      </c>
    </row>
    <row r="45" spans="1:22">
      <c r="A45" s="336" t="s">
        <v>60</v>
      </c>
      <c r="B45" s="336" t="s">
        <v>60</v>
      </c>
      <c r="C45" s="336" t="s">
        <v>395</v>
      </c>
      <c r="D45" s="337"/>
      <c r="E45" s="338"/>
      <c r="F45" s="338"/>
      <c r="G45" s="338"/>
      <c r="H45" s="338">
        <v>1</v>
      </c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9">
        <v>1</v>
      </c>
    </row>
    <row r="46" spans="1:22">
      <c r="A46" s="340"/>
      <c r="B46" s="352" t="s">
        <v>413</v>
      </c>
      <c r="C46" s="353"/>
      <c r="D46" s="354"/>
      <c r="E46" s="355"/>
      <c r="F46" s="355"/>
      <c r="G46" s="355"/>
      <c r="H46" s="355">
        <v>1</v>
      </c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6">
        <v>1</v>
      </c>
    </row>
    <row r="47" spans="1:22">
      <c r="A47" s="340"/>
      <c r="B47" s="336" t="s">
        <v>311</v>
      </c>
      <c r="C47" s="336" t="s">
        <v>458</v>
      </c>
      <c r="D47" s="337"/>
      <c r="E47" s="338"/>
      <c r="F47" s="338"/>
      <c r="G47" s="338"/>
      <c r="H47" s="338"/>
      <c r="I47" s="338">
        <v>1</v>
      </c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9">
        <v>1</v>
      </c>
    </row>
    <row r="48" spans="1:22">
      <c r="A48" s="340"/>
      <c r="B48" s="352" t="s">
        <v>459</v>
      </c>
      <c r="C48" s="353"/>
      <c r="D48" s="354"/>
      <c r="E48" s="355"/>
      <c r="F48" s="355"/>
      <c r="G48" s="355"/>
      <c r="H48" s="355"/>
      <c r="I48" s="355">
        <v>1</v>
      </c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6">
        <v>1</v>
      </c>
    </row>
    <row r="49" spans="1:22">
      <c r="A49" s="340"/>
      <c r="B49" s="336" t="s">
        <v>307</v>
      </c>
      <c r="C49" s="336" t="s">
        <v>513</v>
      </c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>
        <v>1</v>
      </c>
      <c r="T49" s="338"/>
      <c r="U49" s="338"/>
      <c r="V49" s="339">
        <v>1</v>
      </c>
    </row>
    <row r="50" spans="1:22">
      <c r="A50" s="340"/>
      <c r="B50" s="352" t="s">
        <v>673</v>
      </c>
      <c r="C50" s="353"/>
      <c r="D50" s="354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>
        <v>1</v>
      </c>
      <c r="T50" s="355"/>
      <c r="U50" s="355"/>
      <c r="V50" s="356">
        <v>1</v>
      </c>
    </row>
    <row r="51" spans="1:22">
      <c r="A51" s="357" t="s">
        <v>413</v>
      </c>
      <c r="B51" s="358"/>
      <c r="C51" s="358"/>
      <c r="D51" s="359"/>
      <c r="E51" s="360"/>
      <c r="F51" s="360"/>
      <c r="G51" s="360"/>
      <c r="H51" s="360">
        <v>1</v>
      </c>
      <c r="I51" s="360">
        <v>1</v>
      </c>
      <c r="J51" s="360"/>
      <c r="K51" s="360"/>
      <c r="L51" s="360"/>
      <c r="M51" s="360"/>
      <c r="N51" s="360"/>
      <c r="O51" s="360"/>
      <c r="P51" s="360"/>
      <c r="Q51" s="360"/>
      <c r="R51" s="360"/>
      <c r="S51" s="360">
        <v>1</v>
      </c>
      <c r="T51" s="360"/>
      <c r="U51" s="360"/>
      <c r="V51" s="361">
        <v>3</v>
      </c>
    </row>
    <row r="52" spans="1:22">
      <c r="A52" s="336" t="s">
        <v>63</v>
      </c>
      <c r="B52" s="336" t="s">
        <v>321</v>
      </c>
      <c r="C52" s="336" t="s">
        <v>444</v>
      </c>
      <c r="D52" s="337"/>
      <c r="E52" s="338"/>
      <c r="F52" s="338"/>
      <c r="G52" s="338"/>
      <c r="H52" s="338"/>
      <c r="I52" s="338"/>
      <c r="J52" s="338">
        <v>1</v>
      </c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9">
        <v>1</v>
      </c>
    </row>
    <row r="53" spans="1:22">
      <c r="A53" s="340"/>
      <c r="B53" s="352" t="s">
        <v>445</v>
      </c>
      <c r="C53" s="353"/>
      <c r="D53" s="354"/>
      <c r="E53" s="355"/>
      <c r="F53" s="355"/>
      <c r="G53" s="355"/>
      <c r="H53" s="355"/>
      <c r="I53" s="355"/>
      <c r="J53" s="355">
        <v>1</v>
      </c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6">
        <v>1</v>
      </c>
    </row>
    <row r="54" spans="1:22">
      <c r="A54" s="340"/>
      <c r="B54" s="336" t="s">
        <v>63</v>
      </c>
      <c r="C54" s="336" t="s">
        <v>491</v>
      </c>
      <c r="D54" s="337"/>
      <c r="E54" s="338"/>
      <c r="F54" s="338"/>
      <c r="G54" s="338"/>
      <c r="H54" s="338"/>
      <c r="I54" s="338"/>
      <c r="J54" s="338"/>
      <c r="K54" s="338"/>
      <c r="L54" s="338"/>
      <c r="M54" s="338">
        <v>1</v>
      </c>
      <c r="N54" s="338"/>
      <c r="O54" s="338"/>
      <c r="P54" s="338"/>
      <c r="Q54" s="338"/>
      <c r="R54" s="338"/>
      <c r="S54" s="338"/>
      <c r="T54" s="338"/>
      <c r="U54" s="338"/>
      <c r="V54" s="339">
        <v>1</v>
      </c>
    </row>
    <row r="55" spans="1:22">
      <c r="A55" s="340"/>
      <c r="B55" s="352" t="s">
        <v>446</v>
      </c>
      <c r="C55" s="353"/>
      <c r="D55" s="354"/>
      <c r="E55" s="355"/>
      <c r="F55" s="355"/>
      <c r="G55" s="355"/>
      <c r="H55" s="355"/>
      <c r="I55" s="355"/>
      <c r="J55" s="355"/>
      <c r="K55" s="355"/>
      <c r="L55" s="355"/>
      <c r="M55" s="355">
        <v>1</v>
      </c>
      <c r="N55" s="355"/>
      <c r="O55" s="355"/>
      <c r="P55" s="355"/>
      <c r="Q55" s="355"/>
      <c r="R55" s="355"/>
      <c r="S55" s="355"/>
      <c r="T55" s="355"/>
      <c r="U55" s="355"/>
      <c r="V55" s="356">
        <v>1</v>
      </c>
    </row>
    <row r="56" spans="1:22">
      <c r="A56" s="340"/>
      <c r="B56" s="336" t="s">
        <v>266</v>
      </c>
      <c r="C56" s="336" t="s">
        <v>521</v>
      </c>
      <c r="D56" s="337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>
        <v>1</v>
      </c>
      <c r="P56" s="338"/>
      <c r="Q56" s="338"/>
      <c r="R56" s="338"/>
      <c r="S56" s="338"/>
      <c r="T56" s="338"/>
      <c r="U56" s="338"/>
      <c r="V56" s="339">
        <v>1</v>
      </c>
    </row>
    <row r="57" spans="1:22">
      <c r="A57" s="340"/>
      <c r="B57" s="352" t="s">
        <v>483</v>
      </c>
      <c r="C57" s="353"/>
      <c r="D57" s="354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>
        <v>1</v>
      </c>
      <c r="P57" s="355"/>
      <c r="Q57" s="355"/>
      <c r="R57" s="355"/>
      <c r="S57" s="355"/>
      <c r="T57" s="355"/>
      <c r="U57" s="355"/>
      <c r="V57" s="356">
        <v>1</v>
      </c>
    </row>
    <row r="58" spans="1:22">
      <c r="A58" s="357" t="s">
        <v>446</v>
      </c>
      <c r="B58" s="358"/>
      <c r="C58" s="358"/>
      <c r="D58" s="359"/>
      <c r="E58" s="360"/>
      <c r="F58" s="360"/>
      <c r="G58" s="360"/>
      <c r="H58" s="360"/>
      <c r="I58" s="360"/>
      <c r="J58" s="360">
        <v>1</v>
      </c>
      <c r="K58" s="360"/>
      <c r="L58" s="360"/>
      <c r="M58" s="360">
        <v>1</v>
      </c>
      <c r="N58" s="360"/>
      <c r="O58" s="360">
        <v>1</v>
      </c>
      <c r="P58" s="360"/>
      <c r="Q58" s="360"/>
      <c r="R58" s="360"/>
      <c r="S58" s="360"/>
      <c r="T58" s="360"/>
      <c r="U58" s="360"/>
      <c r="V58" s="361">
        <v>3</v>
      </c>
    </row>
    <row r="59" spans="1:22">
      <c r="A59" s="336" t="s">
        <v>25</v>
      </c>
      <c r="B59" s="336" t="s">
        <v>157</v>
      </c>
      <c r="C59" s="336" t="s">
        <v>344</v>
      </c>
      <c r="D59" s="337"/>
      <c r="E59" s="338"/>
      <c r="F59" s="338"/>
      <c r="G59" s="338">
        <v>1</v>
      </c>
      <c r="H59" s="338"/>
      <c r="I59" s="338"/>
      <c r="J59" s="338"/>
      <c r="K59" s="338">
        <v>1</v>
      </c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9">
        <v>2</v>
      </c>
    </row>
    <row r="60" spans="1:22">
      <c r="A60" s="340"/>
      <c r="B60" s="352" t="s">
        <v>414</v>
      </c>
      <c r="C60" s="353"/>
      <c r="D60" s="354"/>
      <c r="E60" s="355"/>
      <c r="F60" s="355"/>
      <c r="G60" s="355">
        <v>1</v>
      </c>
      <c r="H60" s="355"/>
      <c r="I60" s="355"/>
      <c r="J60" s="355"/>
      <c r="K60" s="355">
        <v>1</v>
      </c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6">
        <v>2</v>
      </c>
    </row>
    <row r="61" spans="1:22">
      <c r="A61" s="340"/>
      <c r="B61" s="336" t="s">
        <v>232</v>
      </c>
      <c r="C61" s="336" t="s">
        <v>513</v>
      </c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>
        <v>1</v>
      </c>
      <c r="P61" s="338"/>
      <c r="Q61" s="338"/>
      <c r="R61" s="338"/>
      <c r="S61" s="338"/>
      <c r="T61" s="338"/>
      <c r="U61" s="338"/>
      <c r="V61" s="339">
        <v>1</v>
      </c>
    </row>
    <row r="62" spans="1:22">
      <c r="A62" s="340"/>
      <c r="B62" s="352" t="s">
        <v>516</v>
      </c>
      <c r="C62" s="353"/>
      <c r="D62" s="354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>
        <v>1</v>
      </c>
      <c r="P62" s="355"/>
      <c r="Q62" s="355"/>
      <c r="R62" s="355"/>
      <c r="S62" s="355"/>
      <c r="T62" s="355"/>
      <c r="U62" s="355"/>
      <c r="V62" s="356">
        <v>1</v>
      </c>
    </row>
    <row r="63" spans="1:22">
      <c r="A63" s="357" t="s">
        <v>415</v>
      </c>
      <c r="B63" s="358"/>
      <c r="C63" s="358"/>
      <c r="D63" s="359"/>
      <c r="E63" s="360"/>
      <c r="F63" s="360"/>
      <c r="G63" s="360">
        <v>1</v>
      </c>
      <c r="H63" s="360"/>
      <c r="I63" s="360"/>
      <c r="J63" s="360"/>
      <c r="K63" s="360">
        <v>1</v>
      </c>
      <c r="L63" s="360"/>
      <c r="M63" s="360"/>
      <c r="N63" s="360"/>
      <c r="O63" s="360">
        <v>1</v>
      </c>
      <c r="P63" s="360"/>
      <c r="Q63" s="360"/>
      <c r="R63" s="360"/>
      <c r="S63" s="360"/>
      <c r="T63" s="360"/>
      <c r="U63" s="360"/>
      <c r="V63" s="361">
        <v>3</v>
      </c>
    </row>
    <row r="64" spans="1:22">
      <c r="A64" s="336" t="s">
        <v>31</v>
      </c>
      <c r="B64" s="336" t="s">
        <v>220</v>
      </c>
      <c r="C64" s="336" t="s">
        <v>460</v>
      </c>
      <c r="D64" s="337"/>
      <c r="E64" s="338"/>
      <c r="F64" s="338"/>
      <c r="G64" s="338"/>
      <c r="H64" s="338"/>
      <c r="I64" s="338"/>
      <c r="J64" s="338"/>
      <c r="K64" s="338">
        <v>1</v>
      </c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9">
        <v>1</v>
      </c>
    </row>
    <row r="65" spans="1:22">
      <c r="A65" s="340"/>
      <c r="B65" s="352" t="s">
        <v>461</v>
      </c>
      <c r="C65" s="353"/>
      <c r="D65" s="354"/>
      <c r="E65" s="355"/>
      <c r="F65" s="355"/>
      <c r="G65" s="355"/>
      <c r="H65" s="355"/>
      <c r="I65" s="355"/>
      <c r="J65" s="355"/>
      <c r="K65" s="355">
        <v>1</v>
      </c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6">
        <v>1</v>
      </c>
    </row>
    <row r="66" spans="1:22">
      <c r="A66" s="340"/>
      <c r="B66" s="336" t="s">
        <v>217</v>
      </c>
      <c r="C66" s="336" t="s">
        <v>217</v>
      </c>
      <c r="D66" s="337"/>
      <c r="E66" s="338"/>
      <c r="F66" s="338"/>
      <c r="G66" s="338"/>
      <c r="H66" s="338"/>
      <c r="I66" s="338"/>
      <c r="J66" s="338"/>
      <c r="K66" s="338"/>
      <c r="L66" s="338"/>
      <c r="M66" s="338"/>
      <c r="N66" s="338">
        <v>1</v>
      </c>
      <c r="O66" s="338"/>
      <c r="P66" s="338"/>
      <c r="Q66" s="338"/>
      <c r="R66" s="338"/>
      <c r="S66" s="338"/>
      <c r="T66" s="338"/>
      <c r="U66" s="338"/>
      <c r="V66" s="339">
        <v>1</v>
      </c>
    </row>
    <row r="67" spans="1:22">
      <c r="A67" s="340"/>
      <c r="B67" s="352" t="s">
        <v>495</v>
      </c>
      <c r="C67" s="353"/>
      <c r="D67" s="354"/>
      <c r="E67" s="355"/>
      <c r="F67" s="355"/>
      <c r="G67" s="355"/>
      <c r="H67" s="355"/>
      <c r="I67" s="355"/>
      <c r="J67" s="355"/>
      <c r="K67" s="355"/>
      <c r="L67" s="355"/>
      <c r="M67" s="355"/>
      <c r="N67" s="355">
        <v>1</v>
      </c>
      <c r="O67" s="355"/>
      <c r="P67" s="355"/>
      <c r="Q67" s="355"/>
      <c r="R67" s="355"/>
      <c r="S67" s="355"/>
      <c r="T67" s="355"/>
      <c r="U67" s="355"/>
      <c r="V67" s="356">
        <v>1</v>
      </c>
    </row>
    <row r="68" spans="1:22">
      <c r="A68" s="357" t="s">
        <v>462</v>
      </c>
      <c r="B68" s="358"/>
      <c r="C68" s="358"/>
      <c r="D68" s="359"/>
      <c r="E68" s="360"/>
      <c r="F68" s="360"/>
      <c r="G68" s="360"/>
      <c r="H68" s="360"/>
      <c r="I68" s="360"/>
      <c r="J68" s="360"/>
      <c r="K68" s="360">
        <v>1</v>
      </c>
      <c r="L68" s="360"/>
      <c r="M68" s="360"/>
      <c r="N68" s="360">
        <v>1</v>
      </c>
      <c r="O68" s="360"/>
      <c r="P68" s="360"/>
      <c r="Q68" s="360"/>
      <c r="R68" s="360"/>
      <c r="S68" s="360"/>
      <c r="T68" s="360"/>
      <c r="U68" s="360"/>
      <c r="V68" s="361">
        <v>2</v>
      </c>
    </row>
    <row r="69" spans="1:22">
      <c r="A69" s="336" t="s">
        <v>26</v>
      </c>
      <c r="B69" s="336" t="s">
        <v>239</v>
      </c>
      <c r="C69" s="336" t="s">
        <v>642</v>
      </c>
      <c r="D69" s="337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>
        <v>1</v>
      </c>
      <c r="S69" s="338"/>
      <c r="T69" s="338"/>
      <c r="U69" s="338"/>
      <c r="V69" s="339">
        <v>1</v>
      </c>
    </row>
    <row r="70" spans="1:22">
      <c r="A70" s="340"/>
      <c r="B70" s="352" t="s">
        <v>648</v>
      </c>
      <c r="C70" s="353"/>
      <c r="D70" s="354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>
        <v>1</v>
      </c>
      <c r="S70" s="355"/>
      <c r="T70" s="355"/>
      <c r="U70" s="355"/>
      <c r="V70" s="356">
        <v>1</v>
      </c>
    </row>
    <row r="71" spans="1:22">
      <c r="A71" s="340"/>
      <c r="B71" s="336" t="s">
        <v>26</v>
      </c>
      <c r="C71" s="336" t="s">
        <v>463</v>
      </c>
      <c r="D71" s="337"/>
      <c r="E71" s="338"/>
      <c r="F71" s="338"/>
      <c r="G71" s="338"/>
      <c r="H71" s="338"/>
      <c r="I71" s="338"/>
      <c r="J71" s="338"/>
      <c r="K71" s="338">
        <v>1</v>
      </c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9">
        <v>1</v>
      </c>
    </row>
    <row r="72" spans="1:22">
      <c r="A72" s="340"/>
      <c r="B72" s="352" t="s">
        <v>464</v>
      </c>
      <c r="C72" s="353"/>
      <c r="D72" s="354"/>
      <c r="E72" s="355"/>
      <c r="F72" s="355"/>
      <c r="G72" s="355"/>
      <c r="H72" s="355"/>
      <c r="I72" s="355"/>
      <c r="J72" s="355"/>
      <c r="K72" s="355">
        <v>1</v>
      </c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6">
        <v>1</v>
      </c>
    </row>
    <row r="73" spans="1:22">
      <c r="A73" s="357" t="s">
        <v>464</v>
      </c>
      <c r="B73" s="358"/>
      <c r="C73" s="358"/>
      <c r="D73" s="359"/>
      <c r="E73" s="360"/>
      <c r="F73" s="360"/>
      <c r="G73" s="360"/>
      <c r="H73" s="360"/>
      <c r="I73" s="360"/>
      <c r="J73" s="360"/>
      <c r="K73" s="360">
        <v>1</v>
      </c>
      <c r="L73" s="360"/>
      <c r="M73" s="360"/>
      <c r="N73" s="360"/>
      <c r="O73" s="360"/>
      <c r="P73" s="360"/>
      <c r="Q73" s="360"/>
      <c r="R73" s="360">
        <v>1</v>
      </c>
      <c r="S73" s="360"/>
      <c r="T73" s="360"/>
      <c r="U73" s="360"/>
      <c r="V73" s="361">
        <v>2</v>
      </c>
    </row>
    <row r="74" spans="1:22">
      <c r="A74" s="336" t="s">
        <v>34</v>
      </c>
      <c r="B74" s="336" t="s">
        <v>260</v>
      </c>
      <c r="C74" s="336" t="s">
        <v>508</v>
      </c>
      <c r="D74" s="337"/>
      <c r="E74" s="338"/>
      <c r="F74" s="338"/>
      <c r="G74" s="338"/>
      <c r="H74" s="338"/>
      <c r="I74" s="338"/>
      <c r="J74" s="338"/>
      <c r="K74" s="338"/>
      <c r="L74" s="338"/>
      <c r="M74" s="338"/>
      <c r="N74" s="338">
        <v>1</v>
      </c>
      <c r="O74" s="338"/>
      <c r="P74" s="338"/>
      <c r="Q74" s="338"/>
      <c r="R74" s="338"/>
      <c r="S74" s="338"/>
      <c r="T74" s="338"/>
      <c r="U74" s="338"/>
      <c r="V74" s="339">
        <v>1</v>
      </c>
    </row>
    <row r="75" spans="1:22">
      <c r="A75" s="340"/>
      <c r="B75" s="340"/>
      <c r="C75" s="341" t="s">
        <v>522</v>
      </c>
      <c r="D75" s="342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>
        <v>1</v>
      </c>
      <c r="Q75" s="343"/>
      <c r="R75" s="343"/>
      <c r="S75" s="343"/>
      <c r="T75" s="343"/>
      <c r="U75" s="343"/>
      <c r="V75" s="344">
        <v>1</v>
      </c>
    </row>
    <row r="76" spans="1:22">
      <c r="A76" s="340"/>
      <c r="B76" s="352" t="s">
        <v>517</v>
      </c>
      <c r="C76" s="353"/>
      <c r="D76" s="354"/>
      <c r="E76" s="355"/>
      <c r="F76" s="355"/>
      <c r="G76" s="355"/>
      <c r="H76" s="355"/>
      <c r="I76" s="355"/>
      <c r="J76" s="355"/>
      <c r="K76" s="355"/>
      <c r="L76" s="355"/>
      <c r="M76" s="355"/>
      <c r="N76" s="355">
        <v>1</v>
      </c>
      <c r="O76" s="355"/>
      <c r="P76" s="355">
        <v>1</v>
      </c>
      <c r="Q76" s="355"/>
      <c r="R76" s="355"/>
      <c r="S76" s="355"/>
      <c r="T76" s="355"/>
      <c r="U76" s="355"/>
      <c r="V76" s="356">
        <v>2</v>
      </c>
    </row>
    <row r="77" spans="1:22">
      <c r="A77" s="340"/>
      <c r="B77" s="336" t="s">
        <v>262</v>
      </c>
      <c r="C77" s="336" t="s">
        <v>668</v>
      </c>
      <c r="D77" s="337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>
        <v>1</v>
      </c>
      <c r="V77" s="339">
        <v>1</v>
      </c>
    </row>
    <row r="78" spans="1:22">
      <c r="A78" s="340"/>
      <c r="B78" s="340"/>
      <c r="C78" s="341" t="s">
        <v>267</v>
      </c>
      <c r="D78" s="342"/>
      <c r="E78" s="343">
        <v>1</v>
      </c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4">
        <v>1</v>
      </c>
    </row>
    <row r="79" spans="1:22">
      <c r="A79" s="340"/>
      <c r="B79" s="352" t="s">
        <v>416</v>
      </c>
      <c r="C79" s="353"/>
      <c r="D79" s="354"/>
      <c r="E79" s="355">
        <v>1</v>
      </c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>
        <v>1</v>
      </c>
      <c r="V79" s="356">
        <v>2</v>
      </c>
    </row>
    <row r="80" spans="1:22">
      <c r="A80" s="340"/>
      <c r="B80" s="336" t="s">
        <v>258</v>
      </c>
      <c r="C80" s="336" t="s">
        <v>258</v>
      </c>
      <c r="D80" s="337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>
        <v>1</v>
      </c>
      <c r="P80" s="338"/>
      <c r="Q80" s="338"/>
      <c r="R80" s="338"/>
      <c r="S80" s="338"/>
      <c r="T80" s="338"/>
      <c r="U80" s="338"/>
      <c r="V80" s="339">
        <v>1</v>
      </c>
    </row>
    <row r="81" spans="1:22">
      <c r="A81" s="340"/>
      <c r="B81" s="352" t="s">
        <v>518</v>
      </c>
      <c r="C81" s="353"/>
      <c r="D81" s="354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>
        <v>1</v>
      </c>
      <c r="P81" s="355"/>
      <c r="Q81" s="355"/>
      <c r="R81" s="355"/>
      <c r="S81" s="355"/>
      <c r="T81" s="355"/>
      <c r="U81" s="355"/>
      <c r="V81" s="356">
        <v>1</v>
      </c>
    </row>
    <row r="82" spans="1:22">
      <c r="A82" s="340"/>
      <c r="B82" s="336" t="s">
        <v>259</v>
      </c>
      <c r="C82" s="336" t="s">
        <v>647</v>
      </c>
      <c r="D82" s="337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>
        <v>1</v>
      </c>
      <c r="S82" s="338"/>
      <c r="T82" s="338"/>
      <c r="U82" s="338"/>
      <c r="V82" s="339">
        <v>1</v>
      </c>
    </row>
    <row r="83" spans="1:22">
      <c r="A83" s="340"/>
      <c r="B83" s="352" t="s">
        <v>649</v>
      </c>
      <c r="C83" s="353"/>
      <c r="D83" s="354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>
        <v>1</v>
      </c>
      <c r="S83" s="355"/>
      <c r="T83" s="355"/>
      <c r="U83" s="355"/>
      <c r="V83" s="356">
        <v>1</v>
      </c>
    </row>
    <row r="84" spans="1:22">
      <c r="A84" s="340"/>
      <c r="B84" s="336" t="s">
        <v>261</v>
      </c>
      <c r="C84" s="336" t="s">
        <v>261</v>
      </c>
      <c r="D84" s="337"/>
      <c r="E84" s="338"/>
      <c r="F84" s="338"/>
      <c r="G84" s="338"/>
      <c r="H84" s="338"/>
      <c r="I84" s="338"/>
      <c r="J84" s="338"/>
      <c r="K84" s="338"/>
      <c r="L84" s="338"/>
      <c r="M84" s="338"/>
      <c r="N84" s="338">
        <v>1</v>
      </c>
      <c r="O84" s="338"/>
      <c r="P84" s="338"/>
      <c r="Q84" s="338"/>
      <c r="R84" s="338"/>
      <c r="S84" s="338"/>
      <c r="T84" s="338"/>
      <c r="U84" s="338"/>
      <c r="V84" s="339">
        <v>1</v>
      </c>
    </row>
    <row r="85" spans="1:22">
      <c r="A85" s="340"/>
      <c r="B85" s="352" t="s">
        <v>496</v>
      </c>
      <c r="C85" s="353"/>
      <c r="D85" s="354"/>
      <c r="E85" s="355"/>
      <c r="F85" s="355"/>
      <c r="G85" s="355"/>
      <c r="H85" s="355"/>
      <c r="I85" s="355"/>
      <c r="J85" s="355"/>
      <c r="K85" s="355"/>
      <c r="L85" s="355"/>
      <c r="M85" s="355"/>
      <c r="N85" s="355">
        <v>1</v>
      </c>
      <c r="O85" s="355"/>
      <c r="P85" s="355"/>
      <c r="Q85" s="355"/>
      <c r="R85" s="355"/>
      <c r="S85" s="355"/>
      <c r="T85" s="355"/>
      <c r="U85" s="355"/>
      <c r="V85" s="356">
        <v>1</v>
      </c>
    </row>
    <row r="86" spans="1:22">
      <c r="A86" s="357" t="s">
        <v>417</v>
      </c>
      <c r="B86" s="358"/>
      <c r="C86" s="358"/>
      <c r="D86" s="359"/>
      <c r="E86" s="360">
        <v>1</v>
      </c>
      <c r="F86" s="360"/>
      <c r="G86" s="360"/>
      <c r="H86" s="360"/>
      <c r="I86" s="360"/>
      <c r="J86" s="360"/>
      <c r="K86" s="360"/>
      <c r="L86" s="360"/>
      <c r="M86" s="360"/>
      <c r="N86" s="360">
        <v>2</v>
      </c>
      <c r="O86" s="360">
        <v>1</v>
      </c>
      <c r="P86" s="360">
        <v>1</v>
      </c>
      <c r="Q86" s="360"/>
      <c r="R86" s="360">
        <v>1</v>
      </c>
      <c r="S86" s="360"/>
      <c r="T86" s="360"/>
      <c r="U86" s="360">
        <v>1</v>
      </c>
      <c r="V86" s="361">
        <v>7</v>
      </c>
    </row>
    <row r="87" spans="1:22">
      <c r="A87" s="336" t="s">
        <v>58</v>
      </c>
      <c r="B87" s="336" t="s">
        <v>58</v>
      </c>
      <c r="C87" s="336" t="s">
        <v>58</v>
      </c>
      <c r="D87" s="337"/>
      <c r="E87" s="338"/>
      <c r="F87" s="338">
        <v>1</v>
      </c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9">
        <v>1</v>
      </c>
    </row>
    <row r="88" spans="1:22">
      <c r="A88" s="340"/>
      <c r="B88" s="340"/>
      <c r="C88" s="341" t="s">
        <v>393</v>
      </c>
      <c r="D88" s="342"/>
      <c r="E88" s="343">
        <v>1</v>
      </c>
      <c r="F88" s="343"/>
      <c r="G88" s="343"/>
      <c r="H88" s="343">
        <v>1</v>
      </c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4">
        <v>2</v>
      </c>
    </row>
    <row r="89" spans="1:22">
      <c r="A89" s="340"/>
      <c r="B89" s="340"/>
      <c r="C89" s="341" t="s">
        <v>511</v>
      </c>
      <c r="D89" s="342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>
        <v>1</v>
      </c>
      <c r="P89" s="343"/>
      <c r="Q89" s="343"/>
      <c r="R89" s="343"/>
      <c r="S89" s="343"/>
      <c r="T89" s="343"/>
      <c r="U89" s="343"/>
      <c r="V89" s="344">
        <v>1</v>
      </c>
    </row>
    <row r="90" spans="1:22">
      <c r="A90" s="340"/>
      <c r="B90" s="352" t="s">
        <v>418</v>
      </c>
      <c r="C90" s="353"/>
      <c r="D90" s="354"/>
      <c r="E90" s="355">
        <v>1</v>
      </c>
      <c r="F90" s="355">
        <v>1</v>
      </c>
      <c r="G90" s="355"/>
      <c r="H90" s="355">
        <v>1</v>
      </c>
      <c r="I90" s="355"/>
      <c r="J90" s="355"/>
      <c r="K90" s="355"/>
      <c r="L90" s="355"/>
      <c r="M90" s="355"/>
      <c r="N90" s="355"/>
      <c r="O90" s="355">
        <v>1</v>
      </c>
      <c r="P90" s="355"/>
      <c r="Q90" s="355"/>
      <c r="R90" s="355"/>
      <c r="S90" s="355"/>
      <c r="T90" s="355"/>
      <c r="U90" s="355"/>
      <c r="V90" s="356">
        <v>4</v>
      </c>
    </row>
    <row r="91" spans="1:22">
      <c r="A91" s="340"/>
      <c r="B91" s="336" t="s">
        <v>296</v>
      </c>
      <c r="C91" s="336" t="s">
        <v>355</v>
      </c>
      <c r="D91" s="337"/>
      <c r="E91" s="338"/>
      <c r="F91" s="338">
        <v>1</v>
      </c>
      <c r="G91" s="338"/>
      <c r="H91" s="338"/>
      <c r="I91" s="338"/>
      <c r="J91" s="338"/>
      <c r="K91" s="338"/>
      <c r="L91" s="338">
        <v>1</v>
      </c>
      <c r="M91" s="338"/>
      <c r="N91" s="338"/>
      <c r="O91" s="338"/>
      <c r="P91" s="338"/>
      <c r="Q91" s="338"/>
      <c r="R91" s="338"/>
      <c r="S91" s="338"/>
      <c r="T91" s="338"/>
      <c r="U91" s="338"/>
      <c r="V91" s="339">
        <v>2</v>
      </c>
    </row>
    <row r="92" spans="1:22">
      <c r="A92" s="340"/>
      <c r="B92" s="352" t="s">
        <v>419</v>
      </c>
      <c r="C92" s="353"/>
      <c r="D92" s="354"/>
      <c r="E92" s="355"/>
      <c r="F92" s="355">
        <v>1</v>
      </c>
      <c r="G92" s="355"/>
      <c r="H92" s="355"/>
      <c r="I92" s="355"/>
      <c r="J92" s="355"/>
      <c r="K92" s="355"/>
      <c r="L92" s="355">
        <v>1</v>
      </c>
      <c r="M92" s="355"/>
      <c r="N92" s="355"/>
      <c r="O92" s="355"/>
      <c r="P92" s="355"/>
      <c r="Q92" s="355"/>
      <c r="R92" s="355"/>
      <c r="S92" s="355"/>
      <c r="T92" s="355"/>
      <c r="U92" s="355"/>
      <c r="V92" s="356">
        <v>2</v>
      </c>
    </row>
    <row r="93" spans="1:22">
      <c r="A93" s="357" t="s">
        <v>418</v>
      </c>
      <c r="B93" s="358"/>
      <c r="C93" s="358"/>
      <c r="D93" s="359"/>
      <c r="E93" s="360">
        <v>1</v>
      </c>
      <c r="F93" s="360">
        <v>2</v>
      </c>
      <c r="G93" s="360"/>
      <c r="H93" s="360">
        <v>1</v>
      </c>
      <c r="I93" s="360"/>
      <c r="J93" s="360"/>
      <c r="K93" s="360"/>
      <c r="L93" s="360">
        <v>1</v>
      </c>
      <c r="M93" s="360"/>
      <c r="N93" s="360"/>
      <c r="O93" s="360">
        <v>1</v>
      </c>
      <c r="P93" s="360"/>
      <c r="Q93" s="360"/>
      <c r="R93" s="360"/>
      <c r="S93" s="360"/>
      <c r="T93" s="360"/>
      <c r="U93" s="360"/>
      <c r="V93" s="361">
        <v>6</v>
      </c>
    </row>
    <row r="94" spans="1:22">
      <c r="A94" s="336" t="s">
        <v>27</v>
      </c>
      <c r="B94" s="336" t="s">
        <v>255</v>
      </c>
      <c r="C94" s="336" t="s">
        <v>526</v>
      </c>
      <c r="D94" s="337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>
        <v>1</v>
      </c>
      <c r="R94" s="338"/>
      <c r="S94" s="338"/>
      <c r="T94" s="338"/>
      <c r="U94" s="338"/>
      <c r="V94" s="339">
        <v>1</v>
      </c>
    </row>
    <row r="95" spans="1:22">
      <c r="A95" s="340"/>
      <c r="B95" s="340"/>
      <c r="C95" s="341" t="s">
        <v>637</v>
      </c>
      <c r="D95" s="342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>
        <v>4</v>
      </c>
      <c r="S95" s="343"/>
      <c r="T95" s="343">
        <v>2</v>
      </c>
      <c r="U95" s="343">
        <v>2</v>
      </c>
      <c r="V95" s="344">
        <v>8</v>
      </c>
    </row>
    <row r="96" spans="1:22">
      <c r="A96" s="340"/>
      <c r="B96" s="340"/>
      <c r="C96" s="341" t="s">
        <v>232</v>
      </c>
      <c r="D96" s="342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>
        <v>2</v>
      </c>
      <c r="S96" s="343">
        <v>1</v>
      </c>
      <c r="T96" s="343">
        <v>2</v>
      </c>
      <c r="U96" s="343"/>
      <c r="V96" s="344">
        <v>5</v>
      </c>
    </row>
    <row r="97" spans="1:22">
      <c r="A97" s="340"/>
      <c r="B97" s="352" t="s">
        <v>527</v>
      </c>
      <c r="C97" s="353"/>
      <c r="D97" s="354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>
        <v>1</v>
      </c>
      <c r="R97" s="355">
        <v>6</v>
      </c>
      <c r="S97" s="355">
        <v>1</v>
      </c>
      <c r="T97" s="355">
        <v>4</v>
      </c>
      <c r="U97" s="355">
        <v>2</v>
      </c>
      <c r="V97" s="356">
        <v>14</v>
      </c>
    </row>
    <row r="98" spans="1:22">
      <c r="A98" s="340"/>
      <c r="B98" s="336" t="s">
        <v>251</v>
      </c>
      <c r="C98" s="336" t="s">
        <v>638</v>
      </c>
      <c r="D98" s="337"/>
      <c r="E98" s="338"/>
      <c r="F98" s="338"/>
      <c r="G98" s="338"/>
      <c r="H98" s="338"/>
      <c r="I98" s="338"/>
      <c r="J98" s="338"/>
      <c r="K98" s="338"/>
      <c r="L98" s="338"/>
      <c r="M98" s="338"/>
      <c r="N98" s="338"/>
      <c r="O98" s="338"/>
      <c r="P98" s="338"/>
      <c r="Q98" s="338">
        <v>1</v>
      </c>
      <c r="R98" s="338"/>
      <c r="S98" s="338"/>
      <c r="T98" s="338">
        <v>1</v>
      </c>
      <c r="U98" s="338"/>
      <c r="V98" s="339">
        <v>2</v>
      </c>
    </row>
    <row r="99" spans="1:22">
      <c r="A99" s="340"/>
      <c r="B99" s="352" t="s">
        <v>639</v>
      </c>
      <c r="C99" s="353"/>
      <c r="D99" s="354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>
        <v>1</v>
      </c>
      <c r="R99" s="355"/>
      <c r="S99" s="355"/>
      <c r="T99" s="355">
        <v>1</v>
      </c>
      <c r="U99" s="355"/>
      <c r="V99" s="356">
        <v>2</v>
      </c>
    </row>
    <row r="100" spans="1:22">
      <c r="A100" s="340"/>
      <c r="B100" s="336" t="s">
        <v>161</v>
      </c>
      <c r="C100" s="336" t="s">
        <v>512</v>
      </c>
      <c r="D100" s="337"/>
      <c r="E100" s="338"/>
      <c r="F100" s="338"/>
      <c r="G100" s="338"/>
      <c r="H100" s="338"/>
      <c r="I100" s="338"/>
      <c r="J100" s="338"/>
      <c r="K100" s="338"/>
      <c r="L100" s="338"/>
      <c r="M100" s="338"/>
      <c r="N100" s="338"/>
      <c r="O100" s="338">
        <v>1</v>
      </c>
      <c r="P100" s="338"/>
      <c r="Q100" s="338"/>
      <c r="R100" s="338"/>
      <c r="S100" s="338"/>
      <c r="T100" s="338"/>
      <c r="U100" s="338"/>
      <c r="V100" s="339">
        <v>1</v>
      </c>
    </row>
    <row r="101" spans="1:22">
      <c r="A101" s="340"/>
      <c r="B101" s="340"/>
      <c r="C101" s="341" t="s">
        <v>341</v>
      </c>
      <c r="D101" s="342"/>
      <c r="E101" s="343"/>
      <c r="F101" s="343"/>
      <c r="G101" s="343"/>
      <c r="H101" s="343"/>
      <c r="I101" s="343">
        <v>1</v>
      </c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4">
        <v>1</v>
      </c>
    </row>
    <row r="102" spans="1:22">
      <c r="A102" s="340"/>
      <c r="B102" s="352" t="s">
        <v>420</v>
      </c>
      <c r="C102" s="353"/>
      <c r="D102" s="354"/>
      <c r="E102" s="355"/>
      <c r="F102" s="355"/>
      <c r="G102" s="355"/>
      <c r="H102" s="355"/>
      <c r="I102" s="355">
        <v>1</v>
      </c>
      <c r="J102" s="355"/>
      <c r="K102" s="355"/>
      <c r="L102" s="355"/>
      <c r="M102" s="355"/>
      <c r="N102" s="355"/>
      <c r="O102" s="355">
        <v>1</v>
      </c>
      <c r="P102" s="355"/>
      <c r="Q102" s="355"/>
      <c r="R102" s="355"/>
      <c r="S102" s="355"/>
      <c r="T102" s="355"/>
      <c r="U102" s="355"/>
      <c r="V102" s="356">
        <v>2</v>
      </c>
    </row>
    <row r="103" spans="1:22">
      <c r="A103" s="340"/>
      <c r="B103" s="336" t="s">
        <v>182</v>
      </c>
      <c r="C103" s="336" t="s">
        <v>497</v>
      </c>
      <c r="D103" s="337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>
        <v>1</v>
      </c>
      <c r="O103" s="338"/>
      <c r="P103" s="338"/>
      <c r="Q103" s="338"/>
      <c r="R103" s="338"/>
      <c r="S103" s="338"/>
      <c r="T103" s="338"/>
      <c r="U103" s="338"/>
      <c r="V103" s="339">
        <v>1</v>
      </c>
    </row>
    <row r="104" spans="1:22">
      <c r="A104" s="340"/>
      <c r="B104" s="340"/>
      <c r="C104" s="341" t="s">
        <v>465</v>
      </c>
      <c r="D104" s="342"/>
      <c r="E104" s="343"/>
      <c r="F104" s="343"/>
      <c r="G104" s="343"/>
      <c r="H104" s="343"/>
      <c r="I104" s="343"/>
      <c r="J104" s="343"/>
      <c r="K104" s="343">
        <v>1</v>
      </c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4">
        <v>1</v>
      </c>
    </row>
    <row r="105" spans="1:22">
      <c r="A105" s="340"/>
      <c r="B105" s="352" t="s">
        <v>466</v>
      </c>
      <c r="C105" s="353"/>
      <c r="D105" s="354"/>
      <c r="E105" s="355"/>
      <c r="F105" s="355"/>
      <c r="G105" s="355"/>
      <c r="H105" s="355"/>
      <c r="I105" s="355"/>
      <c r="J105" s="355"/>
      <c r="K105" s="355">
        <v>1</v>
      </c>
      <c r="L105" s="355"/>
      <c r="M105" s="355"/>
      <c r="N105" s="355">
        <v>1</v>
      </c>
      <c r="O105" s="355"/>
      <c r="P105" s="355"/>
      <c r="Q105" s="355"/>
      <c r="R105" s="355"/>
      <c r="S105" s="355"/>
      <c r="T105" s="355"/>
      <c r="U105" s="355"/>
      <c r="V105" s="356">
        <v>2</v>
      </c>
    </row>
    <row r="106" spans="1:22">
      <c r="A106" s="340"/>
      <c r="B106" s="336" t="s">
        <v>249</v>
      </c>
      <c r="C106" s="336" t="s">
        <v>498</v>
      </c>
      <c r="D106" s="337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>
        <v>1</v>
      </c>
      <c r="O106" s="338"/>
      <c r="P106" s="338"/>
      <c r="Q106" s="338"/>
      <c r="R106" s="338"/>
      <c r="S106" s="338"/>
      <c r="T106" s="338"/>
      <c r="U106" s="338"/>
      <c r="V106" s="339">
        <v>1</v>
      </c>
    </row>
    <row r="107" spans="1:22">
      <c r="A107" s="340"/>
      <c r="B107" s="352" t="s">
        <v>499</v>
      </c>
      <c r="C107" s="353"/>
      <c r="D107" s="354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>
        <v>1</v>
      </c>
      <c r="O107" s="355"/>
      <c r="P107" s="355"/>
      <c r="Q107" s="355"/>
      <c r="R107" s="355"/>
      <c r="S107" s="355"/>
      <c r="T107" s="355"/>
      <c r="U107" s="355"/>
      <c r="V107" s="356">
        <v>1</v>
      </c>
    </row>
    <row r="108" spans="1:22">
      <c r="A108" s="340"/>
      <c r="B108" s="336" t="s">
        <v>256</v>
      </c>
      <c r="C108" s="336" t="s">
        <v>380</v>
      </c>
      <c r="D108" s="337"/>
      <c r="E108" s="338"/>
      <c r="F108" s="338"/>
      <c r="G108" s="338">
        <v>1</v>
      </c>
      <c r="H108" s="338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9">
        <v>1</v>
      </c>
    </row>
    <row r="109" spans="1:22">
      <c r="A109" s="340"/>
      <c r="B109" s="352" t="s">
        <v>421</v>
      </c>
      <c r="C109" s="353"/>
      <c r="D109" s="354"/>
      <c r="E109" s="355"/>
      <c r="F109" s="355"/>
      <c r="G109" s="355">
        <v>1</v>
      </c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6">
        <v>1</v>
      </c>
    </row>
    <row r="110" spans="1:22">
      <c r="A110" s="357" t="s">
        <v>422</v>
      </c>
      <c r="B110" s="358"/>
      <c r="C110" s="358"/>
      <c r="D110" s="359"/>
      <c r="E110" s="360"/>
      <c r="F110" s="360"/>
      <c r="G110" s="360">
        <v>1</v>
      </c>
      <c r="H110" s="360"/>
      <c r="I110" s="360">
        <v>1</v>
      </c>
      <c r="J110" s="360"/>
      <c r="K110" s="360">
        <v>1</v>
      </c>
      <c r="L110" s="360"/>
      <c r="M110" s="360"/>
      <c r="N110" s="360">
        <v>2</v>
      </c>
      <c r="O110" s="360">
        <v>1</v>
      </c>
      <c r="P110" s="360"/>
      <c r="Q110" s="360">
        <v>2</v>
      </c>
      <c r="R110" s="360">
        <v>6</v>
      </c>
      <c r="S110" s="360">
        <v>1</v>
      </c>
      <c r="T110" s="360">
        <v>5</v>
      </c>
      <c r="U110" s="360">
        <v>2</v>
      </c>
      <c r="V110" s="361">
        <v>22</v>
      </c>
    </row>
    <row r="111" spans="1:22">
      <c r="A111" s="336" t="s">
        <v>35</v>
      </c>
      <c r="B111" s="336" t="s">
        <v>304</v>
      </c>
      <c r="C111" s="336" t="s">
        <v>467</v>
      </c>
      <c r="D111" s="337"/>
      <c r="E111" s="338"/>
      <c r="F111" s="338"/>
      <c r="G111" s="338"/>
      <c r="H111" s="338"/>
      <c r="I111" s="338"/>
      <c r="J111" s="338"/>
      <c r="K111" s="338">
        <v>1</v>
      </c>
      <c r="L111" s="338"/>
      <c r="M111" s="338"/>
      <c r="N111" s="338"/>
      <c r="O111" s="338"/>
      <c r="P111" s="338"/>
      <c r="Q111" s="338"/>
      <c r="R111" s="338"/>
      <c r="S111" s="338">
        <v>1</v>
      </c>
      <c r="T111" s="338"/>
      <c r="U111" s="338"/>
      <c r="V111" s="339">
        <v>2</v>
      </c>
    </row>
    <row r="112" spans="1:22">
      <c r="A112" s="340"/>
      <c r="B112" s="340"/>
      <c r="C112" s="341" t="s">
        <v>447</v>
      </c>
      <c r="D112" s="342"/>
      <c r="E112" s="343"/>
      <c r="F112" s="343"/>
      <c r="G112" s="343"/>
      <c r="H112" s="343"/>
      <c r="I112" s="343"/>
      <c r="J112" s="343">
        <v>1</v>
      </c>
      <c r="K112" s="343"/>
      <c r="L112" s="343">
        <v>1</v>
      </c>
      <c r="M112" s="343">
        <v>1</v>
      </c>
      <c r="N112" s="343"/>
      <c r="O112" s="343"/>
      <c r="P112" s="343"/>
      <c r="Q112" s="343"/>
      <c r="R112" s="343"/>
      <c r="S112" s="343"/>
      <c r="T112" s="343"/>
      <c r="U112" s="343"/>
      <c r="V112" s="344">
        <v>3</v>
      </c>
    </row>
    <row r="113" spans="1:22">
      <c r="A113" s="340"/>
      <c r="B113" s="340"/>
      <c r="C113" s="341" t="s">
        <v>468</v>
      </c>
      <c r="D113" s="342"/>
      <c r="E113" s="343"/>
      <c r="F113" s="343"/>
      <c r="G113" s="343"/>
      <c r="H113" s="343"/>
      <c r="I113" s="343"/>
      <c r="J113" s="343"/>
      <c r="K113" s="343"/>
      <c r="L113" s="343">
        <v>1</v>
      </c>
      <c r="M113" s="343">
        <v>1</v>
      </c>
      <c r="N113" s="343"/>
      <c r="O113" s="343"/>
      <c r="P113" s="343"/>
      <c r="Q113" s="343">
        <v>1</v>
      </c>
      <c r="R113" s="343"/>
      <c r="S113" s="343">
        <v>3</v>
      </c>
      <c r="T113" s="343"/>
      <c r="U113" s="343"/>
      <c r="V113" s="344">
        <v>6</v>
      </c>
    </row>
    <row r="114" spans="1:22">
      <c r="A114" s="340"/>
      <c r="B114" s="352" t="s">
        <v>448</v>
      </c>
      <c r="C114" s="353"/>
      <c r="D114" s="354"/>
      <c r="E114" s="355"/>
      <c r="F114" s="355"/>
      <c r="G114" s="355"/>
      <c r="H114" s="355"/>
      <c r="I114" s="355"/>
      <c r="J114" s="355">
        <v>1</v>
      </c>
      <c r="K114" s="355">
        <v>1</v>
      </c>
      <c r="L114" s="355">
        <v>2</v>
      </c>
      <c r="M114" s="355">
        <v>2</v>
      </c>
      <c r="N114" s="355"/>
      <c r="O114" s="355"/>
      <c r="P114" s="355"/>
      <c r="Q114" s="355">
        <v>1</v>
      </c>
      <c r="R114" s="355"/>
      <c r="S114" s="355">
        <v>4</v>
      </c>
      <c r="T114" s="355"/>
      <c r="U114" s="355"/>
      <c r="V114" s="356">
        <v>11</v>
      </c>
    </row>
    <row r="115" spans="1:22">
      <c r="A115" s="340"/>
      <c r="B115" s="336" t="s">
        <v>35</v>
      </c>
      <c r="C115" s="336" t="s">
        <v>490</v>
      </c>
      <c r="D115" s="337"/>
      <c r="E115" s="338"/>
      <c r="F115" s="338"/>
      <c r="G115" s="338"/>
      <c r="H115" s="338"/>
      <c r="I115" s="338"/>
      <c r="J115" s="338"/>
      <c r="K115" s="338"/>
      <c r="L115" s="338"/>
      <c r="M115" s="338">
        <v>1</v>
      </c>
      <c r="N115" s="338"/>
      <c r="O115" s="338"/>
      <c r="P115" s="338"/>
      <c r="Q115" s="338"/>
      <c r="R115" s="338"/>
      <c r="S115" s="338"/>
      <c r="T115" s="338"/>
      <c r="U115" s="338"/>
      <c r="V115" s="339">
        <v>1</v>
      </c>
    </row>
    <row r="116" spans="1:22">
      <c r="A116" s="340"/>
      <c r="B116" s="340"/>
      <c r="C116" s="341" t="s">
        <v>398</v>
      </c>
      <c r="D116" s="342"/>
      <c r="E116" s="343">
        <v>1</v>
      </c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4">
        <v>1</v>
      </c>
    </row>
    <row r="117" spans="1:22">
      <c r="A117" s="340"/>
      <c r="B117" s="352" t="s">
        <v>423</v>
      </c>
      <c r="C117" s="353"/>
      <c r="D117" s="354"/>
      <c r="E117" s="355">
        <v>1</v>
      </c>
      <c r="F117" s="355"/>
      <c r="G117" s="355"/>
      <c r="H117" s="355"/>
      <c r="I117" s="355"/>
      <c r="J117" s="355"/>
      <c r="K117" s="355"/>
      <c r="L117" s="355"/>
      <c r="M117" s="355">
        <v>1</v>
      </c>
      <c r="N117" s="355"/>
      <c r="O117" s="355"/>
      <c r="P117" s="355"/>
      <c r="Q117" s="355"/>
      <c r="R117" s="355"/>
      <c r="S117" s="355"/>
      <c r="T117" s="355"/>
      <c r="U117" s="355"/>
      <c r="V117" s="356">
        <v>2</v>
      </c>
    </row>
    <row r="118" spans="1:22">
      <c r="A118" s="357" t="s">
        <v>423</v>
      </c>
      <c r="B118" s="358"/>
      <c r="C118" s="358"/>
      <c r="D118" s="359"/>
      <c r="E118" s="360">
        <v>1</v>
      </c>
      <c r="F118" s="360"/>
      <c r="G118" s="360"/>
      <c r="H118" s="360"/>
      <c r="I118" s="360"/>
      <c r="J118" s="360">
        <v>1</v>
      </c>
      <c r="K118" s="360">
        <v>1</v>
      </c>
      <c r="L118" s="360">
        <v>2</v>
      </c>
      <c r="M118" s="360">
        <v>3</v>
      </c>
      <c r="N118" s="360"/>
      <c r="O118" s="360"/>
      <c r="P118" s="360"/>
      <c r="Q118" s="360">
        <v>1</v>
      </c>
      <c r="R118" s="360"/>
      <c r="S118" s="360">
        <v>4</v>
      </c>
      <c r="T118" s="360"/>
      <c r="U118" s="360"/>
      <c r="V118" s="361">
        <v>13</v>
      </c>
    </row>
    <row r="119" spans="1:22">
      <c r="A119" s="336" t="s">
        <v>21</v>
      </c>
      <c r="B119" s="336" t="s">
        <v>169</v>
      </c>
      <c r="C119" s="336" t="s">
        <v>653</v>
      </c>
      <c r="D119" s="337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>
        <v>1</v>
      </c>
      <c r="U119" s="338"/>
      <c r="V119" s="339">
        <v>1</v>
      </c>
    </row>
    <row r="120" spans="1:22">
      <c r="A120" s="340"/>
      <c r="B120" s="340"/>
      <c r="C120" s="341" t="s">
        <v>400</v>
      </c>
      <c r="D120" s="342">
        <v>1</v>
      </c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4">
        <v>1</v>
      </c>
    </row>
    <row r="121" spans="1:22">
      <c r="A121" s="340"/>
      <c r="B121" s="340"/>
      <c r="C121" s="341" t="s">
        <v>378</v>
      </c>
      <c r="D121" s="342"/>
      <c r="E121" s="343"/>
      <c r="F121" s="343"/>
      <c r="G121" s="343"/>
      <c r="H121" s="343">
        <v>1</v>
      </c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4">
        <v>1</v>
      </c>
    </row>
    <row r="122" spans="1:22">
      <c r="A122" s="340"/>
      <c r="B122" s="352" t="s">
        <v>424</v>
      </c>
      <c r="C122" s="353"/>
      <c r="D122" s="354">
        <v>1</v>
      </c>
      <c r="E122" s="355"/>
      <c r="F122" s="355"/>
      <c r="G122" s="355"/>
      <c r="H122" s="355">
        <v>1</v>
      </c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>
        <v>1</v>
      </c>
      <c r="U122" s="355"/>
      <c r="V122" s="356">
        <v>3</v>
      </c>
    </row>
    <row r="123" spans="1:22">
      <c r="A123" s="340"/>
      <c r="B123" s="336" t="s">
        <v>170</v>
      </c>
      <c r="C123" s="336" t="s">
        <v>670</v>
      </c>
      <c r="D123" s="337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>
        <v>1</v>
      </c>
      <c r="V123" s="339">
        <v>1</v>
      </c>
    </row>
    <row r="124" spans="1:22">
      <c r="A124" s="340"/>
      <c r="B124" s="340"/>
      <c r="C124" s="341" t="s">
        <v>500</v>
      </c>
      <c r="D124" s="342"/>
      <c r="E124" s="343"/>
      <c r="F124" s="343">
        <v>1</v>
      </c>
      <c r="G124" s="343"/>
      <c r="H124" s="343"/>
      <c r="I124" s="343"/>
      <c r="J124" s="343"/>
      <c r="K124" s="343"/>
      <c r="L124" s="343"/>
      <c r="M124" s="343">
        <v>1</v>
      </c>
      <c r="N124" s="343"/>
      <c r="O124" s="343"/>
      <c r="P124" s="343"/>
      <c r="Q124" s="343"/>
      <c r="R124" s="343"/>
      <c r="S124" s="343"/>
      <c r="T124" s="343"/>
      <c r="U124" s="343"/>
      <c r="V124" s="344">
        <v>2</v>
      </c>
    </row>
    <row r="125" spans="1:22">
      <c r="A125" s="340"/>
      <c r="B125" s="352" t="s">
        <v>501</v>
      </c>
      <c r="C125" s="353"/>
      <c r="D125" s="354"/>
      <c r="E125" s="355"/>
      <c r="F125" s="355">
        <v>1</v>
      </c>
      <c r="G125" s="355"/>
      <c r="H125" s="355"/>
      <c r="I125" s="355"/>
      <c r="J125" s="355"/>
      <c r="K125" s="355"/>
      <c r="L125" s="355"/>
      <c r="M125" s="355">
        <v>1</v>
      </c>
      <c r="N125" s="355"/>
      <c r="O125" s="355"/>
      <c r="P125" s="355"/>
      <c r="Q125" s="355"/>
      <c r="R125" s="355"/>
      <c r="S125" s="355"/>
      <c r="T125" s="355"/>
      <c r="U125" s="355">
        <v>1</v>
      </c>
      <c r="V125" s="356">
        <v>3</v>
      </c>
    </row>
    <row r="126" spans="1:22">
      <c r="A126" s="340"/>
      <c r="B126" s="336" t="s">
        <v>202</v>
      </c>
      <c r="C126" s="336" t="s">
        <v>669</v>
      </c>
      <c r="D126" s="337"/>
      <c r="E126" s="338"/>
      <c r="F126" s="338"/>
      <c r="G126" s="338"/>
      <c r="H126" s="338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>
        <v>1</v>
      </c>
      <c r="U126" s="338"/>
      <c r="V126" s="339">
        <v>1</v>
      </c>
    </row>
    <row r="127" spans="1:22">
      <c r="A127" s="340"/>
      <c r="B127" s="340"/>
      <c r="C127" s="341" t="s">
        <v>202</v>
      </c>
      <c r="D127" s="342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>
        <v>1</v>
      </c>
      <c r="S127" s="343"/>
      <c r="T127" s="343"/>
      <c r="U127" s="343"/>
      <c r="V127" s="344">
        <v>1</v>
      </c>
    </row>
    <row r="128" spans="1:22">
      <c r="A128" s="340"/>
      <c r="B128" s="352" t="s">
        <v>640</v>
      </c>
      <c r="C128" s="353"/>
      <c r="D128" s="354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>
        <v>1</v>
      </c>
      <c r="S128" s="355"/>
      <c r="T128" s="355">
        <v>1</v>
      </c>
      <c r="U128" s="355"/>
      <c r="V128" s="356">
        <v>2</v>
      </c>
    </row>
    <row r="129" spans="1:22">
      <c r="A129" s="340"/>
      <c r="B129" s="336" t="s">
        <v>146</v>
      </c>
      <c r="C129" s="336" t="s">
        <v>528</v>
      </c>
      <c r="D129" s="337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>
        <v>1</v>
      </c>
      <c r="Q129" s="338"/>
      <c r="R129" s="338"/>
      <c r="S129" s="338"/>
      <c r="T129" s="338"/>
      <c r="U129" s="338"/>
      <c r="V129" s="339">
        <v>1</v>
      </c>
    </row>
    <row r="130" spans="1:22">
      <c r="A130" s="340"/>
      <c r="B130" s="340"/>
      <c r="C130" s="341" t="s">
        <v>157</v>
      </c>
      <c r="D130" s="342"/>
      <c r="E130" s="343"/>
      <c r="F130" s="343"/>
      <c r="G130" s="343"/>
      <c r="H130" s="343"/>
      <c r="I130" s="343"/>
      <c r="J130" s="343"/>
      <c r="K130" s="343">
        <v>1</v>
      </c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4">
        <v>1</v>
      </c>
    </row>
    <row r="131" spans="1:22">
      <c r="A131" s="340"/>
      <c r="B131" s="352" t="s">
        <v>469</v>
      </c>
      <c r="C131" s="353"/>
      <c r="D131" s="354"/>
      <c r="E131" s="355"/>
      <c r="F131" s="355"/>
      <c r="G131" s="355"/>
      <c r="H131" s="355"/>
      <c r="I131" s="355"/>
      <c r="J131" s="355"/>
      <c r="K131" s="355">
        <v>1</v>
      </c>
      <c r="L131" s="355"/>
      <c r="M131" s="355"/>
      <c r="N131" s="355"/>
      <c r="O131" s="355"/>
      <c r="P131" s="355">
        <v>1</v>
      </c>
      <c r="Q131" s="355"/>
      <c r="R131" s="355"/>
      <c r="S131" s="355"/>
      <c r="T131" s="355"/>
      <c r="U131" s="355"/>
      <c r="V131" s="356">
        <v>2</v>
      </c>
    </row>
    <row r="132" spans="1:22">
      <c r="A132" s="340"/>
      <c r="B132" s="336" t="s">
        <v>154</v>
      </c>
      <c r="C132" s="336" t="s">
        <v>354</v>
      </c>
      <c r="D132" s="337"/>
      <c r="E132" s="338"/>
      <c r="F132" s="338">
        <v>1</v>
      </c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9">
        <v>1</v>
      </c>
    </row>
    <row r="133" spans="1:22">
      <c r="A133" s="340"/>
      <c r="B133" s="352" t="s">
        <v>425</v>
      </c>
      <c r="C133" s="353"/>
      <c r="D133" s="354"/>
      <c r="E133" s="355"/>
      <c r="F133" s="355">
        <v>1</v>
      </c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6">
        <v>1</v>
      </c>
    </row>
    <row r="134" spans="1:22">
      <c r="A134" s="340"/>
      <c r="B134" s="336" t="s">
        <v>167</v>
      </c>
      <c r="C134" s="336" t="s">
        <v>167</v>
      </c>
      <c r="D134" s="337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>
        <v>1</v>
      </c>
      <c r="U134" s="338"/>
      <c r="V134" s="339">
        <v>1</v>
      </c>
    </row>
    <row r="135" spans="1:22">
      <c r="A135" s="340"/>
      <c r="B135" s="352" t="s">
        <v>656</v>
      </c>
      <c r="C135" s="353"/>
      <c r="D135" s="354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>
        <v>1</v>
      </c>
      <c r="U135" s="355"/>
      <c r="V135" s="356">
        <v>1</v>
      </c>
    </row>
    <row r="136" spans="1:22">
      <c r="A136" s="340"/>
      <c r="B136" s="336" t="s">
        <v>198</v>
      </c>
      <c r="C136" s="336" t="s">
        <v>470</v>
      </c>
      <c r="D136" s="337"/>
      <c r="E136" s="338"/>
      <c r="F136" s="338"/>
      <c r="G136" s="338"/>
      <c r="H136" s="338"/>
      <c r="I136" s="338"/>
      <c r="J136" s="338"/>
      <c r="K136" s="338">
        <v>1</v>
      </c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9">
        <v>1</v>
      </c>
    </row>
    <row r="137" spans="1:22">
      <c r="A137" s="340"/>
      <c r="B137" s="352" t="s">
        <v>471</v>
      </c>
      <c r="C137" s="353"/>
      <c r="D137" s="354"/>
      <c r="E137" s="355"/>
      <c r="F137" s="355"/>
      <c r="G137" s="355"/>
      <c r="H137" s="355"/>
      <c r="I137" s="355"/>
      <c r="J137" s="355"/>
      <c r="K137" s="355">
        <v>1</v>
      </c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6">
        <v>1</v>
      </c>
    </row>
    <row r="138" spans="1:22">
      <c r="A138" s="340"/>
      <c r="B138" s="336" t="s">
        <v>147</v>
      </c>
      <c r="C138" s="336" t="s">
        <v>343</v>
      </c>
      <c r="D138" s="337"/>
      <c r="E138" s="338"/>
      <c r="F138" s="338"/>
      <c r="G138" s="338">
        <v>1</v>
      </c>
      <c r="H138" s="338"/>
      <c r="I138" s="338"/>
      <c r="J138" s="338"/>
      <c r="K138" s="338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9">
        <v>1</v>
      </c>
    </row>
    <row r="139" spans="1:22">
      <c r="A139" s="340"/>
      <c r="B139" s="352" t="s">
        <v>426</v>
      </c>
      <c r="C139" s="353"/>
      <c r="D139" s="354"/>
      <c r="E139" s="355"/>
      <c r="F139" s="355"/>
      <c r="G139" s="355">
        <v>1</v>
      </c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6">
        <v>1</v>
      </c>
    </row>
    <row r="140" spans="1:22">
      <c r="A140" s="357" t="s">
        <v>427</v>
      </c>
      <c r="B140" s="358"/>
      <c r="C140" s="358"/>
      <c r="D140" s="359">
        <v>1</v>
      </c>
      <c r="E140" s="360"/>
      <c r="F140" s="360">
        <v>2</v>
      </c>
      <c r="G140" s="360">
        <v>1</v>
      </c>
      <c r="H140" s="360">
        <v>1</v>
      </c>
      <c r="I140" s="360"/>
      <c r="J140" s="360"/>
      <c r="K140" s="360">
        <v>2</v>
      </c>
      <c r="L140" s="360"/>
      <c r="M140" s="360">
        <v>1</v>
      </c>
      <c r="N140" s="360"/>
      <c r="O140" s="360"/>
      <c r="P140" s="360">
        <v>1</v>
      </c>
      <c r="Q140" s="360"/>
      <c r="R140" s="360">
        <v>1</v>
      </c>
      <c r="S140" s="360"/>
      <c r="T140" s="360">
        <v>3</v>
      </c>
      <c r="U140" s="360">
        <v>1</v>
      </c>
      <c r="V140" s="361">
        <v>14</v>
      </c>
    </row>
    <row r="141" spans="1:22">
      <c r="A141" s="336" t="s">
        <v>33</v>
      </c>
      <c r="B141" s="336" t="s">
        <v>148</v>
      </c>
      <c r="C141" s="336" t="s">
        <v>470</v>
      </c>
      <c r="D141" s="337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>
        <v>1</v>
      </c>
      <c r="P141" s="338"/>
      <c r="Q141" s="338"/>
      <c r="R141" s="338"/>
      <c r="S141" s="338">
        <v>1</v>
      </c>
      <c r="T141" s="338">
        <v>1</v>
      </c>
      <c r="U141" s="338"/>
      <c r="V141" s="339">
        <v>3</v>
      </c>
    </row>
    <row r="142" spans="1:22">
      <c r="A142" s="340"/>
      <c r="B142" s="340"/>
      <c r="C142" s="341" t="s">
        <v>523</v>
      </c>
      <c r="D142" s="342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>
        <v>2</v>
      </c>
      <c r="P142" s="343">
        <v>1</v>
      </c>
      <c r="Q142" s="343">
        <v>2</v>
      </c>
      <c r="R142" s="343"/>
      <c r="S142" s="343"/>
      <c r="T142" s="343"/>
      <c r="U142" s="343"/>
      <c r="V142" s="344">
        <v>5</v>
      </c>
    </row>
    <row r="143" spans="1:22">
      <c r="A143" s="340"/>
      <c r="B143" s="340"/>
      <c r="C143" s="341" t="s">
        <v>339</v>
      </c>
      <c r="D143" s="342"/>
      <c r="E143" s="343"/>
      <c r="F143" s="343"/>
      <c r="G143" s="343"/>
      <c r="H143" s="343">
        <v>1</v>
      </c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4">
        <v>1</v>
      </c>
    </row>
    <row r="144" spans="1:22">
      <c r="A144" s="340"/>
      <c r="B144" s="352" t="s">
        <v>411</v>
      </c>
      <c r="C144" s="353"/>
      <c r="D144" s="354"/>
      <c r="E144" s="355"/>
      <c r="F144" s="355"/>
      <c r="G144" s="355"/>
      <c r="H144" s="355">
        <v>1</v>
      </c>
      <c r="I144" s="355"/>
      <c r="J144" s="355"/>
      <c r="K144" s="355"/>
      <c r="L144" s="355"/>
      <c r="M144" s="355"/>
      <c r="N144" s="355"/>
      <c r="O144" s="355">
        <v>3</v>
      </c>
      <c r="P144" s="355">
        <v>1</v>
      </c>
      <c r="Q144" s="355">
        <v>2</v>
      </c>
      <c r="R144" s="355"/>
      <c r="S144" s="355">
        <v>1</v>
      </c>
      <c r="T144" s="355">
        <v>1</v>
      </c>
      <c r="U144" s="355"/>
      <c r="V144" s="356">
        <v>9</v>
      </c>
    </row>
    <row r="145" spans="1:22">
      <c r="A145" s="357" t="s">
        <v>428</v>
      </c>
      <c r="B145" s="358"/>
      <c r="C145" s="358"/>
      <c r="D145" s="359"/>
      <c r="E145" s="360"/>
      <c r="F145" s="360"/>
      <c r="G145" s="360"/>
      <c r="H145" s="360">
        <v>1</v>
      </c>
      <c r="I145" s="360"/>
      <c r="J145" s="360"/>
      <c r="K145" s="360"/>
      <c r="L145" s="360"/>
      <c r="M145" s="360"/>
      <c r="N145" s="360"/>
      <c r="O145" s="360">
        <v>3</v>
      </c>
      <c r="P145" s="360">
        <v>1</v>
      </c>
      <c r="Q145" s="360">
        <v>2</v>
      </c>
      <c r="R145" s="360"/>
      <c r="S145" s="360">
        <v>1</v>
      </c>
      <c r="T145" s="360">
        <v>1</v>
      </c>
      <c r="U145" s="360"/>
      <c r="V145" s="361">
        <v>9</v>
      </c>
    </row>
    <row r="146" spans="1:22">
      <c r="A146" s="336" t="s">
        <v>59</v>
      </c>
      <c r="B146" s="336" t="s">
        <v>179</v>
      </c>
      <c r="C146" s="336" t="s">
        <v>502</v>
      </c>
      <c r="D146" s="337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>
        <v>1</v>
      </c>
      <c r="O146" s="338"/>
      <c r="P146" s="338"/>
      <c r="Q146" s="338"/>
      <c r="R146" s="338"/>
      <c r="S146" s="338"/>
      <c r="T146" s="338"/>
      <c r="U146" s="338"/>
      <c r="V146" s="339">
        <v>1</v>
      </c>
    </row>
    <row r="147" spans="1:22">
      <c r="A147" s="340"/>
      <c r="B147" s="352" t="s">
        <v>503</v>
      </c>
      <c r="C147" s="353"/>
      <c r="D147" s="354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>
        <v>1</v>
      </c>
      <c r="O147" s="355"/>
      <c r="P147" s="355"/>
      <c r="Q147" s="355"/>
      <c r="R147" s="355"/>
      <c r="S147" s="355"/>
      <c r="T147" s="355"/>
      <c r="U147" s="355"/>
      <c r="V147" s="356">
        <v>1</v>
      </c>
    </row>
    <row r="148" spans="1:22">
      <c r="A148" s="340"/>
      <c r="B148" s="336" t="s">
        <v>163</v>
      </c>
      <c r="C148" s="336" t="s">
        <v>488</v>
      </c>
      <c r="D148" s="337"/>
      <c r="E148" s="338"/>
      <c r="F148" s="338">
        <v>1</v>
      </c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9">
        <v>1</v>
      </c>
    </row>
    <row r="149" spans="1:22">
      <c r="A149" s="340"/>
      <c r="B149" s="352" t="s">
        <v>493</v>
      </c>
      <c r="C149" s="353"/>
      <c r="D149" s="354"/>
      <c r="E149" s="355"/>
      <c r="F149" s="355">
        <v>1</v>
      </c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6">
        <v>1</v>
      </c>
    </row>
    <row r="150" spans="1:22">
      <c r="A150" s="357" t="s">
        <v>429</v>
      </c>
      <c r="B150" s="358"/>
      <c r="C150" s="358"/>
      <c r="D150" s="359"/>
      <c r="E150" s="360"/>
      <c r="F150" s="360">
        <v>1</v>
      </c>
      <c r="G150" s="360"/>
      <c r="H150" s="360"/>
      <c r="I150" s="360"/>
      <c r="J150" s="360"/>
      <c r="K150" s="360"/>
      <c r="L150" s="360"/>
      <c r="M150" s="360"/>
      <c r="N150" s="360">
        <v>1</v>
      </c>
      <c r="O150" s="360"/>
      <c r="P150" s="360"/>
      <c r="Q150" s="360"/>
      <c r="R150" s="360"/>
      <c r="S150" s="360"/>
      <c r="T150" s="360"/>
      <c r="U150" s="360"/>
      <c r="V150" s="361">
        <v>2</v>
      </c>
    </row>
    <row r="151" spans="1:22">
      <c r="A151" s="336" t="s">
        <v>29</v>
      </c>
      <c r="B151" s="336" t="s">
        <v>180</v>
      </c>
      <c r="C151" s="336" t="s">
        <v>472</v>
      </c>
      <c r="D151" s="337"/>
      <c r="E151" s="338"/>
      <c r="F151" s="338"/>
      <c r="G151" s="338"/>
      <c r="H151" s="338"/>
      <c r="I151" s="338"/>
      <c r="J151" s="338">
        <v>1</v>
      </c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9">
        <v>1</v>
      </c>
    </row>
    <row r="152" spans="1:22">
      <c r="A152" s="340"/>
      <c r="B152" s="340"/>
      <c r="C152" s="341" t="s">
        <v>379</v>
      </c>
      <c r="D152" s="342"/>
      <c r="E152" s="343"/>
      <c r="F152" s="343"/>
      <c r="G152" s="343"/>
      <c r="H152" s="343"/>
      <c r="I152" s="343"/>
      <c r="J152" s="343">
        <v>1</v>
      </c>
      <c r="K152" s="343"/>
      <c r="L152" s="343">
        <v>1</v>
      </c>
      <c r="M152" s="343"/>
      <c r="N152" s="343"/>
      <c r="O152" s="343"/>
      <c r="P152" s="343"/>
      <c r="Q152" s="343"/>
      <c r="R152" s="343"/>
      <c r="S152" s="343"/>
      <c r="T152" s="343"/>
      <c r="U152" s="343"/>
      <c r="V152" s="344">
        <v>2</v>
      </c>
    </row>
    <row r="153" spans="1:22">
      <c r="A153" s="340"/>
      <c r="B153" s="340"/>
      <c r="C153" s="341" t="s">
        <v>345</v>
      </c>
      <c r="D153" s="342"/>
      <c r="E153" s="343"/>
      <c r="F153" s="343"/>
      <c r="G153" s="343"/>
      <c r="H153" s="343"/>
      <c r="I153" s="343">
        <v>1</v>
      </c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4">
        <v>1</v>
      </c>
    </row>
    <row r="154" spans="1:22">
      <c r="A154" s="340"/>
      <c r="B154" s="340"/>
      <c r="C154" s="341" t="s">
        <v>473</v>
      </c>
      <c r="D154" s="342"/>
      <c r="E154" s="343"/>
      <c r="F154" s="343"/>
      <c r="G154" s="343"/>
      <c r="H154" s="343">
        <v>1</v>
      </c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4">
        <v>1</v>
      </c>
    </row>
    <row r="155" spans="1:22">
      <c r="A155" s="340"/>
      <c r="B155" s="340"/>
      <c r="C155" s="341" t="s">
        <v>399</v>
      </c>
      <c r="D155" s="342"/>
      <c r="E155" s="343">
        <v>1</v>
      </c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>
        <v>1</v>
      </c>
      <c r="S155" s="343">
        <v>2</v>
      </c>
      <c r="T155" s="343"/>
      <c r="U155" s="343"/>
      <c r="V155" s="344">
        <v>4</v>
      </c>
    </row>
    <row r="156" spans="1:22">
      <c r="A156" s="340"/>
      <c r="B156" s="340"/>
      <c r="C156" s="341" t="s">
        <v>449</v>
      </c>
      <c r="D156" s="342"/>
      <c r="E156" s="343"/>
      <c r="F156" s="343"/>
      <c r="G156" s="343"/>
      <c r="H156" s="343">
        <v>1</v>
      </c>
      <c r="I156" s="343"/>
      <c r="J156" s="343"/>
      <c r="K156" s="343"/>
      <c r="L156" s="343"/>
      <c r="M156" s="343"/>
      <c r="N156" s="343"/>
      <c r="O156" s="343">
        <v>1</v>
      </c>
      <c r="P156" s="343"/>
      <c r="Q156" s="343"/>
      <c r="R156" s="343"/>
      <c r="S156" s="343"/>
      <c r="T156" s="343"/>
      <c r="U156" s="343"/>
      <c r="V156" s="344">
        <v>2</v>
      </c>
    </row>
    <row r="157" spans="1:22">
      <c r="A157" s="340"/>
      <c r="B157" s="340"/>
      <c r="C157" s="341" t="s">
        <v>474</v>
      </c>
      <c r="D157" s="342"/>
      <c r="E157" s="343"/>
      <c r="F157" s="343"/>
      <c r="G157" s="343"/>
      <c r="H157" s="343"/>
      <c r="I157" s="343">
        <v>1</v>
      </c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4">
        <v>1</v>
      </c>
    </row>
    <row r="158" spans="1:22">
      <c r="A158" s="340"/>
      <c r="B158" s="340"/>
      <c r="C158" s="341" t="s">
        <v>504</v>
      </c>
      <c r="D158" s="342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>
        <v>1</v>
      </c>
      <c r="O158" s="343"/>
      <c r="P158" s="343"/>
      <c r="Q158" s="343"/>
      <c r="R158" s="343"/>
      <c r="S158" s="343"/>
      <c r="T158" s="343"/>
      <c r="U158" s="343"/>
      <c r="V158" s="344">
        <v>1</v>
      </c>
    </row>
    <row r="159" spans="1:22">
      <c r="A159" s="340"/>
      <c r="B159" s="340"/>
      <c r="C159" s="341" t="s">
        <v>510</v>
      </c>
      <c r="D159" s="342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>
        <v>1</v>
      </c>
      <c r="O159" s="343">
        <v>3</v>
      </c>
      <c r="P159" s="343"/>
      <c r="Q159" s="343"/>
      <c r="R159" s="343"/>
      <c r="S159" s="343"/>
      <c r="T159" s="343"/>
      <c r="U159" s="343"/>
      <c r="V159" s="344">
        <v>4</v>
      </c>
    </row>
    <row r="160" spans="1:22">
      <c r="A160" s="340"/>
      <c r="B160" s="340"/>
      <c r="C160" s="341" t="s">
        <v>475</v>
      </c>
      <c r="D160" s="342"/>
      <c r="E160" s="343"/>
      <c r="F160" s="343"/>
      <c r="G160" s="343"/>
      <c r="H160" s="343"/>
      <c r="I160" s="343"/>
      <c r="J160" s="343"/>
      <c r="K160" s="343">
        <v>1</v>
      </c>
      <c r="L160" s="343"/>
      <c r="M160" s="343"/>
      <c r="N160" s="343">
        <v>2</v>
      </c>
      <c r="O160" s="343"/>
      <c r="P160" s="343"/>
      <c r="Q160" s="343"/>
      <c r="R160" s="343">
        <v>1</v>
      </c>
      <c r="S160" s="343">
        <v>1</v>
      </c>
      <c r="T160" s="343">
        <v>3</v>
      </c>
      <c r="U160" s="343"/>
      <c r="V160" s="344">
        <v>8</v>
      </c>
    </row>
    <row r="161" spans="1:22">
      <c r="A161" s="340"/>
      <c r="B161" s="352" t="s">
        <v>433</v>
      </c>
      <c r="C161" s="353"/>
      <c r="D161" s="354"/>
      <c r="E161" s="355">
        <v>1</v>
      </c>
      <c r="F161" s="355"/>
      <c r="G161" s="355"/>
      <c r="H161" s="355">
        <v>2</v>
      </c>
      <c r="I161" s="355">
        <v>2</v>
      </c>
      <c r="J161" s="355">
        <v>2</v>
      </c>
      <c r="K161" s="355">
        <v>1</v>
      </c>
      <c r="L161" s="355">
        <v>1</v>
      </c>
      <c r="M161" s="355"/>
      <c r="N161" s="355">
        <v>4</v>
      </c>
      <c r="O161" s="355">
        <v>4</v>
      </c>
      <c r="P161" s="355"/>
      <c r="Q161" s="355"/>
      <c r="R161" s="355">
        <v>2</v>
      </c>
      <c r="S161" s="355">
        <v>3</v>
      </c>
      <c r="T161" s="355">
        <v>3</v>
      </c>
      <c r="U161" s="355"/>
      <c r="V161" s="356">
        <v>25</v>
      </c>
    </row>
    <row r="162" spans="1:22">
      <c r="A162" s="340"/>
      <c r="B162" s="336" t="s">
        <v>286</v>
      </c>
      <c r="C162" s="336" t="s">
        <v>476</v>
      </c>
      <c r="D162" s="337"/>
      <c r="E162" s="338"/>
      <c r="F162" s="338"/>
      <c r="G162" s="338"/>
      <c r="H162" s="338"/>
      <c r="I162" s="338"/>
      <c r="J162" s="338">
        <v>2</v>
      </c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9">
        <v>2</v>
      </c>
    </row>
    <row r="163" spans="1:22">
      <c r="A163" s="340"/>
      <c r="B163" s="340"/>
      <c r="C163" s="341" t="s">
        <v>477</v>
      </c>
      <c r="D163" s="342"/>
      <c r="E163" s="343"/>
      <c r="F163" s="343"/>
      <c r="G163" s="343"/>
      <c r="H163" s="343"/>
      <c r="I163" s="343"/>
      <c r="J163" s="343"/>
      <c r="K163" s="343"/>
      <c r="L163" s="343">
        <v>1</v>
      </c>
      <c r="M163" s="343"/>
      <c r="N163" s="343"/>
      <c r="O163" s="343">
        <v>2</v>
      </c>
      <c r="P163" s="343">
        <v>3</v>
      </c>
      <c r="Q163" s="343">
        <v>5</v>
      </c>
      <c r="R163" s="343">
        <v>1</v>
      </c>
      <c r="S163" s="343"/>
      <c r="T163" s="343">
        <v>1</v>
      </c>
      <c r="U163" s="343"/>
      <c r="V163" s="344">
        <v>13</v>
      </c>
    </row>
    <row r="164" spans="1:22">
      <c r="A164" s="340"/>
      <c r="B164" s="340"/>
      <c r="C164" s="341" t="s">
        <v>351</v>
      </c>
      <c r="D164" s="342"/>
      <c r="E164" s="343"/>
      <c r="F164" s="343">
        <v>1</v>
      </c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4">
        <v>1</v>
      </c>
    </row>
    <row r="165" spans="1:22">
      <c r="A165" s="340"/>
      <c r="B165" s="352" t="s">
        <v>431</v>
      </c>
      <c r="C165" s="353"/>
      <c r="D165" s="354"/>
      <c r="E165" s="355"/>
      <c r="F165" s="355">
        <v>1</v>
      </c>
      <c r="G165" s="355"/>
      <c r="H165" s="355"/>
      <c r="I165" s="355"/>
      <c r="J165" s="355">
        <v>2</v>
      </c>
      <c r="K165" s="355"/>
      <c r="L165" s="355">
        <v>1</v>
      </c>
      <c r="M165" s="355"/>
      <c r="N165" s="355"/>
      <c r="O165" s="355">
        <v>2</v>
      </c>
      <c r="P165" s="355">
        <v>3</v>
      </c>
      <c r="Q165" s="355">
        <v>5</v>
      </c>
      <c r="R165" s="355">
        <v>1</v>
      </c>
      <c r="S165" s="355"/>
      <c r="T165" s="355">
        <v>1</v>
      </c>
      <c r="U165" s="355"/>
      <c r="V165" s="356">
        <v>16</v>
      </c>
    </row>
    <row r="166" spans="1:22">
      <c r="A166" s="340"/>
      <c r="B166" s="336" t="s">
        <v>283</v>
      </c>
      <c r="C166" s="336" t="s">
        <v>480</v>
      </c>
      <c r="D166" s="337"/>
      <c r="E166" s="338"/>
      <c r="F166" s="338"/>
      <c r="G166" s="338"/>
      <c r="H166" s="338"/>
      <c r="I166" s="338"/>
      <c r="J166" s="338">
        <v>1</v>
      </c>
      <c r="K166" s="338"/>
      <c r="L166" s="338"/>
      <c r="M166" s="338"/>
      <c r="N166" s="338"/>
      <c r="O166" s="338"/>
      <c r="P166" s="338">
        <v>1</v>
      </c>
      <c r="Q166" s="338"/>
      <c r="R166" s="338"/>
      <c r="S166" s="338"/>
      <c r="T166" s="338"/>
      <c r="U166" s="338"/>
      <c r="V166" s="339">
        <v>2</v>
      </c>
    </row>
    <row r="167" spans="1:22">
      <c r="A167" s="340"/>
      <c r="B167" s="352" t="s">
        <v>481</v>
      </c>
      <c r="C167" s="353"/>
      <c r="D167" s="354"/>
      <c r="E167" s="355"/>
      <c r="F167" s="355"/>
      <c r="G167" s="355"/>
      <c r="H167" s="355"/>
      <c r="I167" s="355"/>
      <c r="J167" s="355">
        <v>1</v>
      </c>
      <c r="K167" s="355"/>
      <c r="L167" s="355"/>
      <c r="M167" s="355"/>
      <c r="N167" s="355"/>
      <c r="O167" s="355"/>
      <c r="P167" s="355">
        <v>1</v>
      </c>
      <c r="Q167" s="355"/>
      <c r="R167" s="355"/>
      <c r="S167" s="355"/>
      <c r="T167" s="355"/>
      <c r="U167" s="355"/>
      <c r="V167" s="356">
        <v>2</v>
      </c>
    </row>
    <row r="168" spans="1:22">
      <c r="A168" s="340"/>
      <c r="B168" s="336" t="s">
        <v>288</v>
      </c>
      <c r="C168" s="336" t="s">
        <v>394</v>
      </c>
      <c r="D168" s="337"/>
      <c r="E168" s="338"/>
      <c r="F168" s="338">
        <v>2</v>
      </c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9">
        <v>2</v>
      </c>
    </row>
    <row r="169" spans="1:22">
      <c r="A169" s="340"/>
      <c r="B169" s="352" t="s">
        <v>430</v>
      </c>
      <c r="C169" s="353"/>
      <c r="D169" s="354"/>
      <c r="E169" s="355"/>
      <c r="F169" s="355">
        <v>2</v>
      </c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6">
        <v>2</v>
      </c>
    </row>
    <row r="170" spans="1:22">
      <c r="A170" s="340"/>
      <c r="B170" s="336" t="s">
        <v>168</v>
      </c>
      <c r="C170" s="336" t="s">
        <v>509</v>
      </c>
      <c r="D170" s="337"/>
      <c r="E170" s="338"/>
      <c r="F170" s="338"/>
      <c r="G170" s="338"/>
      <c r="H170" s="338"/>
      <c r="I170" s="338"/>
      <c r="J170" s="338"/>
      <c r="K170" s="338"/>
      <c r="L170" s="338"/>
      <c r="M170" s="338">
        <v>1</v>
      </c>
      <c r="N170" s="338"/>
      <c r="O170" s="338"/>
      <c r="P170" s="338"/>
      <c r="Q170" s="338"/>
      <c r="R170" s="338"/>
      <c r="S170" s="338"/>
      <c r="T170" s="338"/>
      <c r="U170" s="338"/>
      <c r="V170" s="339">
        <v>1</v>
      </c>
    </row>
    <row r="171" spans="1:22">
      <c r="A171" s="340"/>
      <c r="B171" s="340"/>
      <c r="C171" s="341" t="s">
        <v>505</v>
      </c>
      <c r="D171" s="342"/>
      <c r="E171" s="343">
        <v>1</v>
      </c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4">
        <v>1</v>
      </c>
    </row>
    <row r="172" spans="1:22">
      <c r="A172" s="340"/>
      <c r="B172" s="352" t="s">
        <v>506</v>
      </c>
      <c r="C172" s="353"/>
      <c r="D172" s="354"/>
      <c r="E172" s="355">
        <v>1</v>
      </c>
      <c r="F172" s="355"/>
      <c r="G172" s="355"/>
      <c r="H172" s="355"/>
      <c r="I172" s="355"/>
      <c r="J172" s="355"/>
      <c r="K172" s="355"/>
      <c r="L172" s="355"/>
      <c r="M172" s="355">
        <v>1</v>
      </c>
      <c r="N172" s="355"/>
      <c r="O172" s="355"/>
      <c r="P172" s="355"/>
      <c r="Q172" s="355"/>
      <c r="R172" s="355"/>
      <c r="S172" s="355"/>
      <c r="T172" s="355"/>
      <c r="U172" s="355"/>
      <c r="V172" s="356">
        <v>2</v>
      </c>
    </row>
    <row r="173" spans="1:22">
      <c r="A173" s="340"/>
      <c r="B173" s="336" t="s">
        <v>290</v>
      </c>
      <c r="C173" s="336" t="s">
        <v>531</v>
      </c>
      <c r="D173" s="337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>
        <v>1</v>
      </c>
      <c r="Q173" s="338"/>
      <c r="R173" s="338"/>
      <c r="S173" s="338"/>
      <c r="T173" s="338"/>
      <c r="U173" s="338"/>
      <c r="V173" s="339">
        <v>1</v>
      </c>
    </row>
    <row r="174" spans="1:22">
      <c r="A174" s="340"/>
      <c r="B174" s="340"/>
      <c r="C174" s="341" t="s">
        <v>190</v>
      </c>
      <c r="D174" s="342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>
        <v>1</v>
      </c>
      <c r="T174" s="343"/>
      <c r="U174" s="343"/>
      <c r="V174" s="344">
        <v>1</v>
      </c>
    </row>
    <row r="175" spans="1:22">
      <c r="A175" s="340"/>
      <c r="B175" s="352" t="s">
        <v>532</v>
      </c>
      <c r="C175" s="353"/>
      <c r="D175" s="354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>
        <v>1</v>
      </c>
      <c r="Q175" s="355"/>
      <c r="R175" s="355"/>
      <c r="S175" s="355">
        <v>1</v>
      </c>
      <c r="T175" s="355"/>
      <c r="U175" s="355"/>
      <c r="V175" s="356">
        <v>2</v>
      </c>
    </row>
    <row r="176" spans="1:22">
      <c r="A176" s="340"/>
      <c r="B176" s="336" t="s">
        <v>284</v>
      </c>
      <c r="C176" s="336" t="s">
        <v>514</v>
      </c>
      <c r="D176" s="337"/>
      <c r="E176" s="338"/>
      <c r="F176" s="338"/>
      <c r="G176" s="338"/>
      <c r="H176" s="338"/>
      <c r="I176" s="338"/>
      <c r="J176" s="338"/>
      <c r="K176" s="338"/>
      <c r="L176" s="338">
        <v>1</v>
      </c>
      <c r="M176" s="338"/>
      <c r="N176" s="338"/>
      <c r="O176" s="338"/>
      <c r="P176" s="338"/>
      <c r="Q176" s="338"/>
      <c r="R176" s="338"/>
      <c r="S176" s="338"/>
      <c r="T176" s="338"/>
      <c r="U176" s="338"/>
      <c r="V176" s="339">
        <v>1</v>
      </c>
    </row>
    <row r="177" spans="1:22">
      <c r="A177" s="340"/>
      <c r="B177" s="340"/>
      <c r="C177" s="341" t="s">
        <v>478</v>
      </c>
      <c r="D177" s="342"/>
      <c r="E177" s="343"/>
      <c r="F177" s="343"/>
      <c r="G177" s="343"/>
      <c r="H177" s="343">
        <v>1</v>
      </c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4">
        <v>1</v>
      </c>
    </row>
    <row r="178" spans="1:22">
      <c r="A178" s="340"/>
      <c r="B178" s="352" t="s">
        <v>479</v>
      </c>
      <c r="C178" s="353"/>
      <c r="D178" s="354"/>
      <c r="E178" s="355"/>
      <c r="F178" s="355"/>
      <c r="G178" s="355"/>
      <c r="H178" s="355">
        <v>1</v>
      </c>
      <c r="I178" s="355"/>
      <c r="J178" s="355"/>
      <c r="K178" s="355"/>
      <c r="L178" s="355">
        <v>1</v>
      </c>
      <c r="M178" s="355"/>
      <c r="N178" s="355"/>
      <c r="O178" s="355"/>
      <c r="P178" s="355"/>
      <c r="Q178" s="355"/>
      <c r="R178" s="355"/>
      <c r="S178" s="355"/>
      <c r="T178" s="355"/>
      <c r="U178" s="355"/>
      <c r="V178" s="356">
        <v>2</v>
      </c>
    </row>
    <row r="179" spans="1:22">
      <c r="A179" s="340"/>
      <c r="B179" s="336" t="s">
        <v>289</v>
      </c>
      <c r="C179" s="336" t="s">
        <v>529</v>
      </c>
      <c r="D179" s="337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>
        <v>1</v>
      </c>
      <c r="Q179" s="338"/>
      <c r="R179" s="338"/>
      <c r="S179" s="338"/>
      <c r="T179" s="338"/>
      <c r="U179" s="338"/>
      <c r="V179" s="339">
        <v>1</v>
      </c>
    </row>
    <row r="180" spans="1:22">
      <c r="A180" s="340"/>
      <c r="B180" s="352" t="s">
        <v>530</v>
      </c>
      <c r="C180" s="353"/>
      <c r="D180" s="354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>
        <v>1</v>
      </c>
      <c r="Q180" s="355"/>
      <c r="R180" s="355"/>
      <c r="S180" s="355"/>
      <c r="T180" s="355"/>
      <c r="U180" s="355"/>
      <c r="V180" s="356">
        <v>1</v>
      </c>
    </row>
    <row r="181" spans="1:22">
      <c r="A181" s="340"/>
      <c r="B181" s="336" t="s">
        <v>287</v>
      </c>
      <c r="C181" s="336" t="s">
        <v>671</v>
      </c>
      <c r="D181" s="337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>
        <v>1</v>
      </c>
      <c r="U181" s="338"/>
      <c r="V181" s="339">
        <v>1</v>
      </c>
    </row>
    <row r="182" spans="1:22">
      <c r="A182" s="340"/>
      <c r="B182" s="352" t="s">
        <v>674</v>
      </c>
      <c r="C182" s="353"/>
      <c r="D182" s="354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>
        <v>1</v>
      </c>
      <c r="U182" s="355"/>
      <c r="V182" s="356">
        <v>1</v>
      </c>
    </row>
    <row r="183" spans="1:22">
      <c r="A183" s="340"/>
      <c r="B183" s="336" t="s">
        <v>292</v>
      </c>
      <c r="C183" s="336" t="s">
        <v>492</v>
      </c>
      <c r="D183" s="337"/>
      <c r="E183" s="338"/>
      <c r="F183" s="338"/>
      <c r="G183" s="338">
        <v>1</v>
      </c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9">
        <v>1</v>
      </c>
    </row>
    <row r="184" spans="1:22">
      <c r="A184" s="340"/>
      <c r="B184" s="352" t="s">
        <v>494</v>
      </c>
      <c r="C184" s="353"/>
      <c r="D184" s="354"/>
      <c r="E184" s="355"/>
      <c r="F184" s="355"/>
      <c r="G184" s="355">
        <v>1</v>
      </c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6">
        <v>1</v>
      </c>
    </row>
    <row r="185" spans="1:22">
      <c r="A185" s="340"/>
      <c r="B185" s="336" t="s">
        <v>162</v>
      </c>
      <c r="C185" s="336" t="s">
        <v>403</v>
      </c>
      <c r="D185" s="337"/>
      <c r="E185" s="338"/>
      <c r="F185" s="338"/>
      <c r="G185" s="338">
        <v>1</v>
      </c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9">
        <v>1</v>
      </c>
    </row>
    <row r="186" spans="1:22">
      <c r="A186" s="340"/>
      <c r="B186" s="352" t="s">
        <v>432</v>
      </c>
      <c r="C186" s="353"/>
      <c r="D186" s="354"/>
      <c r="E186" s="355"/>
      <c r="F186" s="355"/>
      <c r="G186" s="355">
        <v>1</v>
      </c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6">
        <v>1</v>
      </c>
    </row>
    <row r="187" spans="1:22">
      <c r="A187" s="357" t="s">
        <v>434</v>
      </c>
      <c r="B187" s="358"/>
      <c r="C187" s="358"/>
      <c r="D187" s="359"/>
      <c r="E187" s="360">
        <v>2</v>
      </c>
      <c r="F187" s="360">
        <v>3</v>
      </c>
      <c r="G187" s="360">
        <v>2</v>
      </c>
      <c r="H187" s="360">
        <v>3</v>
      </c>
      <c r="I187" s="360">
        <v>2</v>
      </c>
      <c r="J187" s="360">
        <v>5</v>
      </c>
      <c r="K187" s="360">
        <v>1</v>
      </c>
      <c r="L187" s="360">
        <v>3</v>
      </c>
      <c r="M187" s="360">
        <v>1</v>
      </c>
      <c r="N187" s="360">
        <v>4</v>
      </c>
      <c r="O187" s="360">
        <v>6</v>
      </c>
      <c r="P187" s="360">
        <v>6</v>
      </c>
      <c r="Q187" s="360">
        <v>5</v>
      </c>
      <c r="R187" s="360">
        <v>3</v>
      </c>
      <c r="S187" s="360">
        <v>4</v>
      </c>
      <c r="T187" s="360">
        <v>5</v>
      </c>
      <c r="U187" s="360"/>
      <c r="V187" s="361">
        <v>55</v>
      </c>
    </row>
    <row r="188" spans="1:22">
      <c r="A188" s="336" t="s">
        <v>28</v>
      </c>
      <c r="B188" s="336" t="s">
        <v>151</v>
      </c>
      <c r="C188" s="336" t="s">
        <v>396</v>
      </c>
      <c r="D188" s="337"/>
      <c r="E188" s="338"/>
      <c r="F188" s="338"/>
      <c r="G188" s="338"/>
      <c r="H188" s="338"/>
      <c r="I188" s="338">
        <v>1</v>
      </c>
      <c r="J188" s="338"/>
      <c r="K188" s="338"/>
      <c r="L188" s="338">
        <v>1</v>
      </c>
      <c r="M188" s="338"/>
      <c r="N188" s="338">
        <v>2</v>
      </c>
      <c r="O188" s="338"/>
      <c r="P188" s="338"/>
      <c r="Q188" s="338"/>
      <c r="R188" s="338"/>
      <c r="S188" s="338"/>
      <c r="T188" s="338"/>
      <c r="U188" s="338"/>
      <c r="V188" s="339">
        <v>4</v>
      </c>
    </row>
    <row r="189" spans="1:22">
      <c r="A189" s="340"/>
      <c r="B189" s="352" t="s">
        <v>435</v>
      </c>
      <c r="C189" s="353"/>
      <c r="D189" s="354"/>
      <c r="E189" s="355"/>
      <c r="F189" s="355"/>
      <c r="G189" s="355"/>
      <c r="H189" s="355"/>
      <c r="I189" s="355">
        <v>1</v>
      </c>
      <c r="J189" s="355"/>
      <c r="K189" s="355"/>
      <c r="L189" s="355">
        <v>1</v>
      </c>
      <c r="M189" s="355"/>
      <c r="N189" s="355">
        <v>2</v>
      </c>
      <c r="O189" s="355"/>
      <c r="P189" s="355"/>
      <c r="Q189" s="355"/>
      <c r="R189" s="355"/>
      <c r="S189" s="355"/>
      <c r="T189" s="355"/>
      <c r="U189" s="355"/>
      <c r="V189" s="356">
        <v>4</v>
      </c>
    </row>
    <row r="190" spans="1:22">
      <c r="A190" s="340"/>
      <c r="B190" s="336" t="s">
        <v>278</v>
      </c>
      <c r="C190" s="336" t="s">
        <v>533</v>
      </c>
      <c r="D190" s="337"/>
      <c r="E190" s="338"/>
      <c r="F190" s="338"/>
      <c r="G190" s="338"/>
      <c r="H190" s="338"/>
      <c r="I190" s="338"/>
      <c r="J190" s="338"/>
      <c r="K190" s="338"/>
      <c r="L190" s="338"/>
      <c r="M190" s="338"/>
      <c r="N190" s="338"/>
      <c r="O190" s="338">
        <v>1</v>
      </c>
      <c r="P190" s="338"/>
      <c r="Q190" s="338"/>
      <c r="R190" s="338"/>
      <c r="S190" s="338"/>
      <c r="T190" s="338"/>
      <c r="U190" s="338"/>
      <c r="V190" s="339">
        <v>1</v>
      </c>
    </row>
    <row r="191" spans="1:22">
      <c r="A191" s="340"/>
      <c r="B191" s="352" t="s">
        <v>534</v>
      </c>
      <c r="C191" s="353"/>
      <c r="D191" s="354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>
        <v>1</v>
      </c>
      <c r="P191" s="355"/>
      <c r="Q191" s="355"/>
      <c r="R191" s="355"/>
      <c r="S191" s="355"/>
      <c r="T191" s="355"/>
      <c r="U191" s="355"/>
      <c r="V191" s="356">
        <v>1</v>
      </c>
    </row>
    <row r="192" spans="1:22">
      <c r="A192" s="357" t="s">
        <v>436</v>
      </c>
      <c r="B192" s="358"/>
      <c r="C192" s="358"/>
      <c r="D192" s="359"/>
      <c r="E192" s="360"/>
      <c r="F192" s="360"/>
      <c r="G192" s="360"/>
      <c r="H192" s="360"/>
      <c r="I192" s="360">
        <v>1</v>
      </c>
      <c r="J192" s="360"/>
      <c r="K192" s="360"/>
      <c r="L192" s="360">
        <v>1</v>
      </c>
      <c r="M192" s="360"/>
      <c r="N192" s="360">
        <v>2</v>
      </c>
      <c r="O192" s="360">
        <v>1</v>
      </c>
      <c r="P192" s="360"/>
      <c r="Q192" s="360"/>
      <c r="R192" s="360"/>
      <c r="S192" s="360"/>
      <c r="T192" s="360"/>
      <c r="U192" s="360"/>
      <c r="V192" s="361">
        <v>5</v>
      </c>
    </row>
    <row r="193" spans="1:22">
      <c r="A193" s="336" t="s">
        <v>32</v>
      </c>
      <c r="B193" s="336" t="s">
        <v>269</v>
      </c>
      <c r="C193" s="336" t="s">
        <v>524</v>
      </c>
      <c r="D193" s="337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>
        <v>2</v>
      </c>
      <c r="Q193" s="338"/>
      <c r="R193" s="338">
        <v>2</v>
      </c>
      <c r="S193" s="338">
        <v>1</v>
      </c>
      <c r="T193" s="338">
        <v>2</v>
      </c>
      <c r="U193" s="338">
        <v>1</v>
      </c>
      <c r="V193" s="339">
        <v>8</v>
      </c>
    </row>
    <row r="194" spans="1:22">
      <c r="A194" s="340"/>
      <c r="B194" s="340"/>
      <c r="C194" s="341" t="s">
        <v>535</v>
      </c>
      <c r="D194" s="342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>
        <v>1</v>
      </c>
      <c r="Q194" s="343"/>
      <c r="R194" s="343"/>
      <c r="S194" s="343"/>
      <c r="T194" s="343"/>
      <c r="U194" s="343"/>
      <c r="V194" s="344">
        <v>1</v>
      </c>
    </row>
    <row r="195" spans="1:22">
      <c r="A195" s="340"/>
      <c r="B195" s="340"/>
      <c r="C195" s="341" t="s">
        <v>402</v>
      </c>
      <c r="D195" s="342"/>
      <c r="E195" s="343">
        <v>1</v>
      </c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4">
        <v>1</v>
      </c>
    </row>
    <row r="196" spans="1:22">
      <c r="A196" s="340"/>
      <c r="B196" s="340"/>
      <c r="C196" s="341" t="s">
        <v>525</v>
      </c>
      <c r="D196" s="342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>
        <v>1</v>
      </c>
      <c r="Q196" s="343"/>
      <c r="R196" s="343"/>
      <c r="S196" s="343"/>
      <c r="T196" s="343"/>
      <c r="U196" s="343"/>
      <c r="V196" s="344">
        <v>1</v>
      </c>
    </row>
    <row r="197" spans="1:22">
      <c r="A197" s="340"/>
      <c r="B197" s="352" t="s">
        <v>438</v>
      </c>
      <c r="C197" s="353"/>
      <c r="D197" s="354"/>
      <c r="E197" s="355">
        <v>1</v>
      </c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>
        <v>4</v>
      </c>
      <c r="Q197" s="355"/>
      <c r="R197" s="355">
        <v>2</v>
      </c>
      <c r="S197" s="355">
        <v>1</v>
      </c>
      <c r="T197" s="355">
        <v>2</v>
      </c>
      <c r="U197" s="355">
        <v>1</v>
      </c>
      <c r="V197" s="356">
        <v>11</v>
      </c>
    </row>
    <row r="198" spans="1:22">
      <c r="A198" s="340"/>
      <c r="B198" s="336" t="s">
        <v>267</v>
      </c>
      <c r="C198" s="336" t="s">
        <v>645</v>
      </c>
      <c r="D198" s="337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>
        <v>1</v>
      </c>
      <c r="T198" s="338"/>
      <c r="U198" s="338"/>
      <c r="V198" s="339">
        <v>1</v>
      </c>
    </row>
    <row r="199" spans="1:22">
      <c r="A199" s="340"/>
      <c r="B199" s="340"/>
      <c r="C199" s="341" t="s">
        <v>536</v>
      </c>
      <c r="D199" s="342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>
        <v>1</v>
      </c>
      <c r="Q199" s="343"/>
      <c r="R199" s="343"/>
      <c r="S199" s="343">
        <v>1</v>
      </c>
      <c r="T199" s="343">
        <v>2</v>
      </c>
      <c r="U199" s="343"/>
      <c r="V199" s="344">
        <v>4</v>
      </c>
    </row>
    <row r="200" spans="1:22">
      <c r="A200" s="340"/>
      <c r="B200" s="340"/>
      <c r="C200" s="341" t="s">
        <v>644</v>
      </c>
      <c r="D200" s="342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>
        <v>1</v>
      </c>
      <c r="S200" s="343">
        <v>1</v>
      </c>
      <c r="T200" s="343">
        <v>1</v>
      </c>
      <c r="U200" s="343"/>
      <c r="V200" s="344">
        <v>3</v>
      </c>
    </row>
    <row r="201" spans="1:22">
      <c r="A201" s="340"/>
      <c r="B201" s="352" t="s">
        <v>537</v>
      </c>
      <c r="C201" s="353"/>
      <c r="D201" s="354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>
        <v>1</v>
      </c>
      <c r="Q201" s="355"/>
      <c r="R201" s="355">
        <v>1</v>
      </c>
      <c r="S201" s="355">
        <v>3</v>
      </c>
      <c r="T201" s="355">
        <v>3</v>
      </c>
      <c r="U201" s="355"/>
      <c r="V201" s="356">
        <v>8</v>
      </c>
    </row>
    <row r="202" spans="1:22">
      <c r="A202" s="340"/>
      <c r="B202" s="336" t="s">
        <v>266</v>
      </c>
      <c r="C202" s="336" t="s">
        <v>489</v>
      </c>
      <c r="D202" s="337"/>
      <c r="E202" s="338"/>
      <c r="F202" s="338"/>
      <c r="G202" s="338"/>
      <c r="H202" s="338"/>
      <c r="I202" s="338"/>
      <c r="J202" s="338"/>
      <c r="K202" s="338">
        <v>1</v>
      </c>
      <c r="L202" s="338"/>
      <c r="M202" s="338">
        <v>1</v>
      </c>
      <c r="N202" s="338"/>
      <c r="O202" s="338"/>
      <c r="P202" s="338"/>
      <c r="Q202" s="338"/>
      <c r="R202" s="338"/>
      <c r="S202" s="338"/>
      <c r="T202" s="338"/>
      <c r="U202" s="338"/>
      <c r="V202" s="339">
        <v>2</v>
      </c>
    </row>
    <row r="203" spans="1:22">
      <c r="A203" s="340"/>
      <c r="B203" s="340"/>
      <c r="C203" s="341" t="s">
        <v>482</v>
      </c>
      <c r="D203" s="342"/>
      <c r="E203" s="343"/>
      <c r="F203" s="343"/>
      <c r="G203" s="343">
        <v>1</v>
      </c>
      <c r="H203" s="343"/>
      <c r="I203" s="343"/>
      <c r="J203" s="343"/>
      <c r="K203" s="343">
        <v>1</v>
      </c>
      <c r="L203" s="343">
        <v>1</v>
      </c>
      <c r="M203" s="343">
        <v>3</v>
      </c>
      <c r="N203" s="343"/>
      <c r="O203" s="343"/>
      <c r="P203" s="343"/>
      <c r="Q203" s="343"/>
      <c r="R203" s="343"/>
      <c r="S203" s="343"/>
      <c r="T203" s="343"/>
      <c r="U203" s="343"/>
      <c r="V203" s="344">
        <v>6</v>
      </c>
    </row>
    <row r="204" spans="1:22">
      <c r="A204" s="340"/>
      <c r="B204" s="352" t="s">
        <v>483</v>
      </c>
      <c r="C204" s="353"/>
      <c r="D204" s="354"/>
      <c r="E204" s="355"/>
      <c r="F204" s="355"/>
      <c r="G204" s="355">
        <v>1</v>
      </c>
      <c r="H204" s="355"/>
      <c r="I204" s="355"/>
      <c r="J204" s="355"/>
      <c r="K204" s="355">
        <v>2</v>
      </c>
      <c r="L204" s="355">
        <v>1</v>
      </c>
      <c r="M204" s="355">
        <v>4</v>
      </c>
      <c r="N204" s="355"/>
      <c r="O204" s="355"/>
      <c r="P204" s="355"/>
      <c r="Q204" s="355"/>
      <c r="R204" s="355"/>
      <c r="S204" s="355"/>
      <c r="T204" s="355"/>
      <c r="U204" s="355"/>
      <c r="V204" s="356">
        <v>8</v>
      </c>
    </row>
    <row r="205" spans="1:22">
      <c r="A205" s="340"/>
      <c r="B205" s="336" t="s">
        <v>268</v>
      </c>
      <c r="C205" s="336" t="s">
        <v>672</v>
      </c>
      <c r="D205" s="337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>
        <v>1</v>
      </c>
      <c r="V205" s="339">
        <v>1</v>
      </c>
    </row>
    <row r="206" spans="1:22">
      <c r="A206" s="340"/>
      <c r="B206" s="340"/>
      <c r="C206" s="341" t="s">
        <v>350</v>
      </c>
      <c r="D206" s="342"/>
      <c r="E206" s="343"/>
      <c r="F206" s="343"/>
      <c r="G206" s="343">
        <v>2</v>
      </c>
      <c r="H206" s="343">
        <v>1</v>
      </c>
      <c r="I206" s="343">
        <v>1</v>
      </c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4">
        <v>4</v>
      </c>
    </row>
    <row r="207" spans="1:22">
      <c r="A207" s="340"/>
      <c r="B207" s="352" t="s">
        <v>437</v>
      </c>
      <c r="C207" s="353"/>
      <c r="D207" s="354"/>
      <c r="E207" s="355"/>
      <c r="F207" s="355"/>
      <c r="G207" s="355">
        <v>2</v>
      </c>
      <c r="H207" s="355">
        <v>1</v>
      </c>
      <c r="I207" s="355">
        <v>1</v>
      </c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>
        <v>1</v>
      </c>
      <c r="V207" s="356">
        <v>5</v>
      </c>
    </row>
    <row r="208" spans="1:22">
      <c r="A208" s="340"/>
      <c r="B208" s="336" t="s">
        <v>32</v>
      </c>
      <c r="C208" s="336" t="s">
        <v>397</v>
      </c>
      <c r="D208" s="337"/>
      <c r="E208" s="338">
        <v>1</v>
      </c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>
        <v>1</v>
      </c>
      <c r="U208" s="338"/>
      <c r="V208" s="339">
        <v>2</v>
      </c>
    </row>
    <row r="209" spans="1:22">
      <c r="A209" s="340"/>
      <c r="B209" s="352" t="s">
        <v>439</v>
      </c>
      <c r="C209" s="353"/>
      <c r="D209" s="354"/>
      <c r="E209" s="355">
        <v>1</v>
      </c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>
        <v>1</v>
      </c>
      <c r="U209" s="355"/>
      <c r="V209" s="356">
        <v>2</v>
      </c>
    </row>
    <row r="210" spans="1:22">
      <c r="A210" s="340"/>
      <c r="B210" s="336" t="s">
        <v>169</v>
      </c>
      <c r="C210" s="336" t="s">
        <v>357</v>
      </c>
      <c r="D210" s="337"/>
      <c r="E210" s="338"/>
      <c r="F210" s="338"/>
      <c r="G210" s="338"/>
      <c r="H210" s="338"/>
      <c r="I210" s="338">
        <v>1</v>
      </c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9">
        <v>1</v>
      </c>
    </row>
    <row r="211" spans="1:22">
      <c r="A211" s="340"/>
      <c r="B211" s="340"/>
      <c r="C211" s="341" t="s">
        <v>32</v>
      </c>
      <c r="D211" s="342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>
        <v>1</v>
      </c>
      <c r="O211" s="343"/>
      <c r="P211" s="343"/>
      <c r="Q211" s="343"/>
      <c r="R211" s="343"/>
      <c r="S211" s="343"/>
      <c r="T211" s="343"/>
      <c r="U211" s="343"/>
      <c r="V211" s="344">
        <v>1</v>
      </c>
    </row>
    <row r="212" spans="1:22">
      <c r="A212" s="340"/>
      <c r="B212" s="352" t="s">
        <v>424</v>
      </c>
      <c r="C212" s="353"/>
      <c r="D212" s="354"/>
      <c r="E212" s="355"/>
      <c r="F212" s="355"/>
      <c r="G212" s="355"/>
      <c r="H212" s="355"/>
      <c r="I212" s="355">
        <v>1</v>
      </c>
      <c r="J212" s="355"/>
      <c r="K212" s="355"/>
      <c r="L212" s="355"/>
      <c r="M212" s="355"/>
      <c r="N212" s="355">
        <v>1</v>
      </c>
      <c r="O212" s="355"/>
      <c r="P212" s="355"/>
      <c r="Q212" s="355"/>
      <c r="R212" s="355"/>
      <c r="S212" s="355"/>
      <c r="T212" s="355"/>
      <c r="U212" s="355"/>
      <c r="V212" s="356">
        <v>2</v>
      </c>
    </row>
    <row r="213" spans="1:22">
      <c r="A213" s="357" t="s">
        <v>439</v>
      </c>
      <c r="B213" s="358"/>
      <c r="C213" s="358"/>
      <c r="D213" s="359"/>
      <c r="E213" s="360">
        <v>2</v>
      </c>
      <c r="F213" s="360"/>
      <c r="G213" s="360">
        <v>3</v>
      </c>
      <c r="H213" s="360">
        <v>1</v>
      </c>
      <c r="I213" s="360">
        <v>2</v>
      </c>
      <c r="J213" s="360"/>
      <c r="K213" s="360">
        <v>2</v>
      </c>
      <c r="L213" s="360">
        <v>1</v>
      </c>
      <c r="M213" s="360">
        <v>4</v>
      </c>
      <c r="N213" s="360">
        <v>1</v>
      </c>
      <c r="O213" s="360"/>
      <c r="P213" s="360">
        <v>5</v>
      </c>
      <c r="Q213" s="360"/>
      <c r="R213" s="360">
        <v>3</v>
      </c>
      <c r="S213" s="360">
        <v>4</v>
      </c>
      <c r="T213" s="360">
        <v>6</v>
      </c>
      <c r="U213" s="360">
        <v>2</v>
      </c>
      <c r="V213" s="361">
        <v>36</v>
      </c>
    </row>
    <row r="214" spans="1:22">
      <c r="A214" s="336" t="s">
        <v>62</v>
      </c>
      <c r="B214" s="336" t="s">
        <v>62</v>
      </c>
      <c r="C214" s="336" t="s">
        <v>484</v>
      </c>
      <c r="D214" s="337"/>
      <c r="E214" s="338"/>
      <c r="F214" s="338"/>
      <c r="G214" s="338"/>
      <c r="H214" s="338"/>
      <c r="I214" s="338"/>
      <c r="J214" s="338"/>
      <c r="K214" s="338">
        <v>1</v>
      </c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9">
        <v>1</v>
      </c>
    </row>
    <row r="215" spans="1:22">
      <c r="A215" s="340"/>
      <c r="B215" s="340"/>
      <c r="C215" s="341" t="s">
        <v>62</v>
      </c>
      <c r="D215" s="342"/>
      <c r="E215" s="343"/>
      <c r="F215" s="343"/>
      <c r="G215" s="343"/>
      <c r="H215" s="343">
        <v>1</v>
      </c>
      <c r="I215" s="343"/>
      <c r="J215" s="343"/>
      <c r="K215" s="343">
        <v>1</v>
      </c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4">
        <v>2</v>
      </c>
    </row>
    <row r="216" spans="1:22">
      <c r="A216" s="340"/>
      <c r="B216" s="352" t="s">
        <v>440</v>
      </c>
      <c r="C216" s="353"/>
      <c r="D216" s="354"/>
      <c r="E216" s="355"/>
      <c r="F216" s="355"/>
      <c r="G216" s="355"/>
      <c r="H216" s="355">
        <v>1</v>
      </c>
      <c r="I216" s="355"/>
      <c r="J216" s="355"/>
      <c r="K216" s="355">
        <v>2</v>
      </c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6">
        <v>3</v>
      </c>
    </row>
    <row r="217" spans="1:22">
      <c r="A217" s="340"/>
      <c r="B217" s="336" t="s">
        <v>320</v>
      </c>
      <c r="C217" s="336" t="s">
        <v>450</v>
      </c>
      <c r="D217" s="337"/>
      <c r="E217" s="338"/>
      <c r="F217" s="338"/>
      <c r="G217" s="338"/>
      <c r="H217" s="338"/>
      <c r="I217" s="338"/>
      <c r="J217" s="338">
        <v>1</v>
      </c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/>
      <c r="V217" s="339">
        <v>1</v>
      </c>
    </row>
    <row r="218" spans="1:22">
      <c r="A218" s="340"/>
      <c r="B218" s="352" t="s">
        <v>451</v>
      </c>
      <c r="C218" s="353"/>
      <c r="D218" s="354"/>
      <c r="E218" s="355"/>
      <c r="F218" s="355"/>
      <c r="G218" s="355"/>
      <c r="H218" s="355"/>
      <c r="I218" s="355"/>
      <c r="J218" s="355">
        <v>1</v>
      </c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6">
        <v>1</v>
      </c>
    </row>
    <row r="219" spans="1:22">
      <c r="A219" s="357" t="s">
        <v>440</v>
      </c>
      <c r="B219" s="358"/>
      <c r="C219" s="358"/>
      <c r="D219" s="359"/>
      <c r="E219" s="360"/>
      <c r="F219" s="360"/>
      <c r="G219" s="360"/>
      <c r="H219" s="360">
        <v>1</v>
      </c>
      <c r="I219" s="360"/>
      <c r="J219" s="360">
        <v>1</v>
      </c>
      <c r="K219" s="360">
        <v>2</v>
      </c>
      <c r="L219" s="360"/>
      <c r="M219" s="360"/>
      <c r="N219" s="360"/>
      <c r="O219" s="360"/>
      <c r="P219" s="360"/>
      <c r="Q219" s="360"/>
      <c r="R219" s="360"/>
      <c r="S219" s="360"/>
      <c r="T219" s="360"/>
      <c r="U219" s="360"/>
      <c r="V219" s="361">
        <v>4</v>
      </c>
    </row>
    <row r="220" spans="1:22">
      <c r="A220" s="336" t="s">
        <v>30</v>
      </c>
      <c r="B220" s="336" t="s">
        <v>301</v>
      </c>
      <c r="C220" s="336" t="s">
        <v>301</v>
      </c>
      <c r="D220" s="337"/>
      <c r="E220" s="338"/>
      <c r="F220" s="338"/>
      <c r="G220" s="338">
        <v>1</v>
      </c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9">
        <v>1</v>
      </c>
    </row>
    <row r="221" spans="1:22">
      <c r="A221" s="340"/>
      <c r="B221" s="352" t="s">
        <v>441</v>
      </c>
      <c r="C221" s="353"/>
      <c r="D221" s="354"/>
      <c r="E221" s="355"/>
      <c r="F221" s="355"/>
      <c r="G221" s="355">
        <v>1</v>
      </c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6">
        <v>1</v>
      </c>
    </row>
    <row r="222" spans="1:22">
      <c r="A222" s="340"/>
      <c r="B222" s="336" t="s">
        <v>298</v>
      </c>
      <c r="C222" s="336" t="s">
        <v>485</v>
      </c>
      <c r="D222" s="337"/>
      <c r="E222" s="338"/>
      <c r="F222" s="338"/>
      <c r="G222" s="338"/>
      <c r="H222" s="338"/>
      <c r="I222" s="338"/>
      <c r="J222" s="338"/>
      <c r="K222" s="338">
        <v>1</v>
      </c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9">
        <v>1</v>
      </c>
    </row>
    <row r="223" spans="1:22">
      <c r="A223" s="340"/>
      <c r="B223" s="352" t="s">
        <v>486</v>
      </c>
      <c r="C223" s="353"/>
      <c r="D223" s="354"/>
      <c r="E223" s="355"/>
      <c r="F223" s="355"/>
      <c r="G223" s="355"/>
      <c r="H223" s="355"/>
      <c r="I223" s="355"/>
      <c r="J223" s="355"/>
      <c r="K223" s="355">
        <v>1</v>
      </c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6">
        <v>1</v>
      </c>
    </row>
    <row r="224" spans="1:22">
      <c r="A224" s="357" t="s">
        <v>442</v>
      </c>
      <c r="B224" s="358"/>
      <c r="C224" s="358"/>
      <c r="D224" s="359"/>
      <c r="E224" s="360"/>
      <c r="F224" s="360"/>
      <c r="G224" s="360">
        <v>1</v>
      </c>
      <c r="H224" s="360"/>
      <c r="I224" s="360"/>
      <c r="J224" s="360"/>
      <c r="K224" s="360">
        <v>1</v>
      </c>
      <c r="L224" s="360"/>
      <c r="M224" s="360"/>
      <c r="N224" s="360"/>
      <c r="O224" s="360"/>
      <c r="P224" s="360"/>
      <c r="Q224" s="360"/>
      <c r="R224" s="360"/>
      <c r="S224" s="360"/>
      <c r="T224" s="360"/>
      <c r="U224" s="360"/>
      <c r="V224" s="361">
        <v>2</v>
      </c>
    </row>
    <row r="225" spans="1:22">
      <c r="A225" s="345" t="s">
        <v>353</v>
      </c>
      <c r="B225" s="346"/>
      <c r="C225" s="346"/>
      <c r="D225" s="333">
        <v>3</v>
      </c>
      <c r="E225" s="334">
        <v>7</v>
      </c>
      <c r="F225" s="334">
        <v>14</v>
      </c>
      <c r="G225" s="334">
        <v>12</v>
      </c>
      <c r="H225" s="334">
        <v>12</v>
      </c>
      <c r="I225" s="334">
        <v>11</v>
      </c>
      <c r="J225" s="334">
        <v>11</v>
      </c>
      <c r="K225" s="334">
        <v>16</v>
      </c>
      <c r="L225" s="334">
        <v>10</v>
      </c>
      <c r="M225" s="334">
        <v>11</v>
      </c>
      <c r="N225" s="334">
        <v>14</v>
      </c>
      <c r="O225" s="334">
        <v>17</v>
      </c>
      <c r="P225" s="334">
        <v>14</v>
      </c>
      <c r="Q225" s="334">
        <v>10</v>
      </c>
      <c r="R225" s="334">
        <v>15</v>
      </c>
      <c r="S225" s="334">
        <v>16</v>
      </c>
      <c r="T225" s="334">
        <v>20</v>
      </c>
      <c r="U225" s="334">
        <v>8</v>
      </c>
      <c r="V225" s="335">
        <v>221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390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661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335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333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391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387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5</v>
      </c>
      <c r="G12" s="256">
        <f>รายเดือน67!F5</f>
        <v>0</v>
      </c>
      <c r="H12" s="256">
        <f>รายเดือน67!G5</f>
        <v>0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14</v>
      </c>
      <c r="P12" s="258"/>
    </row>
    <row r="13" spans="1:19">
      <c r="A13" s="245"/>
      <c r="B13" s="259" t="s">
        <v>392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14</v>
      </c>
      <c r="G13" s="260">
        <f>C12+D12+E12+F12+G12</f>
        <v>14</v>
      </c>
      <c r="H13" s="260">
        <f>C12+D12+E12+F12+G12+H12</f>
        <v>14</v>
      </c>
      <c r="I13" s="260">
        <f>C12+D12+E12+F12+G12+H12+I12</f>
        <v>14</v>
      </c>
      <c r="J13" s="260">
        <f>C12+D12+E12+F12+G12+H12+I12+J12</f>
        <v>14</v>
      </c>
      <c r="K13" s="260">
        <f>C12+D12+E12+F12+G12+H12+I12+J12+K12</f>
        <v>14</v>
      </c>
      <c r="L13" s="260">
        <f>C12+D12+E12+F12+G12+H12+I12+J12+K12+L12</f>
        <v>14</v>
      </c>
      <c r="M13" s="260">
        <f>C12+D12+E12+F12+G12+H12+I12+J12+K12+L12+M12</f>
        <v>14</v>
      </c>
      <c r="N13" s="260">
        <f>C12+D12+E12+F12+G12+H12+I12+J12+K12+L12+M12+N12</f>
        <v>14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333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391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387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392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333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391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387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5</v>
      </c>
      <c r="G32" s="256">
        <f>รายเดือน67!F7</f>
        <v>0</v>
      </c>
      <c r="H32" s="256">
        <f>รายเดือน67!G7</f>
        <v>0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13</v>
      </c>
    </row>
    <row r="33" spans="1:16">
      <c r="A33" s="267"/>
      <c r="B33" s="259" t="s">
        <v>392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13</v>
      </c>
      <c r="G33" s="260">
        <f>C32+D32+E32+F32+G32</f>
        <v>13</v>
      </c>
      <c r="H33" s="260">
        <f>C32+D32+E32+F32+G32+H32</f>
        <v>13</v>
      </c>
      <c r="I33" s="260">
        <f>C32+D32+E32+F32+G32+H32+I32</f>
        <v>13</v>
      </c>
      <c r="J33" s="260">
        <f>C32+D32+E32+F32+G32+H32+I32+J32</f>
        <v>13</v>
      </c>
      <c r="K33" s="260">
        <f>C32+D32+E32+F32+G32+H32+I32+J32+K32</f>
        <v>13</v>
      </c>
      <c r="L33" s="260">
        <f>C32+D32+E32+F32+G32+H32+I32+J32+K32+L32</f>
        <v>13</v>
      </c>
      <c r="M33" s="260">
        <f>C32+D32+E32+F32+G32+H32+I32+J32+K32+L32+M32</f>
        <v>13</v>
      </c>
      <c r="N33" s="260">
        <f>C32+D32+E32+F32+G32+H32+I32+J32+K32+L32+M32+N32</f>
        <v>13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333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391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387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0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16</v>
      </c>
    </row>
    <row r="43" spans="1:16">
      <c r="A43" s="267"/>
      <c r="B43" s="259" t="s">
        <v>392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16</v>
      </c>
      <c r="I43" s="260">
        <f>C42+D42+E42+F42+G42+H42+I42</f>
        <v>16</v>
      </c>
      <c r="J43" s="260">
        <f>C42+D42+E42+F42+G42+H42+I42+J42</f>
        <v>16</v>
      </c>
      <c r="K43" s="260">
        <f>C42+D42+E42+F42+G42+H42+I42+J42+K42</f>
        <v>16</v>
      </c>
      <c r="L43" s="260">
        <f>C42+D42+E42+F42+G42+H42+I42+J42+K42+L42</f>
        <v>16</v>
      </c>
      <c r="M43" s="260">
        <f>C42+D42+E42+F42+G42+H42+I42+J42+K42+L42+M42</f>
        <v>16</v>
      </c>
      <c r="N43" s="260">
        <f>C42+D42+E42+F42+G42+H42+I42+J42+K42+L42+M42+N42</f>
        <v>16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333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391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387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0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18</v>
      </c>
    </row>
    <row r="53" spans="1:16">
      <c r="A53" s="267"/>
      <c r="B53" s="259" t="s">
        <v>392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18</v>
      </c>
      <c r="H53" s="260">
        <f>C52+D52+E52+F52+G52+H52</f>
        <v>18</v>
      </c>
      <c r="I53" s="260">
        <f>C52+D52+E52+F52+G52+H52+I52</f>
        <v>18</v>
      </c>
      <c r="J53" s="260">
        <f>C52+D52+E52+F52+G52+H52+I52+J52</f>
        <v>18</v>
      </c>
      <c r="K53" s="260">
        <f>C52+D52+E52+F52+G52+H52+I52+J52+K52</f>
        <v>18</v>
      </c>
      <c r="L53" s="260">
        <f>C52+D52+E52+F52+G52+H52+I52+J52+K52+L52</f>
        <v>18</v>
      </c>
      <c r="M53" s="260">
        <f>C52+D52+E52+F52+G52+H52+I52+J52+K52+L52+M52</f>
        <v>18</v>
      </c>
      <c r="N53" s="260">
        <f>C52+D52+E52+F52+G52+H52+I52+J52+K52+L52+M52+N52</f>
        <v>18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333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391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387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392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333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391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387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0</v>
      </c>
      <c r="H72" s="256">
        <f>รายเดือน67!G12</f>
        <v>0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2</v>
      </c>
    </row>
    <row r="73" spans="1:18">
      <c r="A73" s="267"/>
      <c r="B73" s="259" t="s">
        <v>392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2</v>
      </c>
      <c r="H73" s="260">
        <f>C72+D72+E72+F72+G72+H72</f>
        <v>2</v>
      </c>
      <c r="I73" s="260">
        <f>C72+D72+E72+F72+G72+H72+I72</f>
        <v>2</v>
      </c>
      <c r="J73" s="260">
        <f>C72+D72+E72+F72+G72+H72+I72+J72</f>
        <v>2</v>
      </c>
      <c r="K73" s="260">
        <f>C72+D72+E72+F72+G72+H72+I72+J72+K72</f>
        <v>2</v>
      </c>
      <c r="L73" s="260">
        <f>C72+D72+E72+F72+G72+H72+I72+J72+K72+L72</f>
        <v>2</v>
      </c>
      <c r="M73" s="260">
        <f>C72+D72+E72+F72+G72+H72+I72+J72+K72+L72+M72</f>
        <v>2</v>
      </c>
      <c r="N73" s="260">
        <f>C72+D72+E72+F72+G72+H72+I72+J72+K72+L72+M72+N72</f>
        <v>2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333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391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387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0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22</v>
      </c>
    </row>
    <row r="83" spans="1:16">
      <c r="A83" s="267"/>
      <c r="B83" s="259" t="s">
        <v>392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22</v>
      </c>
      <c r="H83" s="260">
        <f>C82+D82+E82+F82+G82+H82</f>
        <v>22</v>
      </c>
      <c r="I83" s="260">
        <f>C82+D82+E82+F82+G82+H82+I82</f>
        <v>22</v>
      </c>
      <c r="J83" s="260">
        <f>C82+D82+E82+F82+G82+H82+I82+J82</f>
        <v>22</v>
      </c>
      <c r="K83" s="260">
        <f>C82+D82+E82+F82+G82+H82+I82+J82+K82</f>
        <v>22</v>
      </c>
      <c r="L83" s="260">
        <f>C82+D82+E82+F82+G82+H82+I82+J82+K82+L82</f>
        <v>22</v>
      </c>
      <c r="M83" s="260">
        <f>C82+D82+E82+F82+G82+H82+I82+J82+K82+L82+M82</f>
        <v>22</v>
      </c>
      <c r="N83" s="260">
        <f>C82+D82+E82+F82+G82+H82+I82+J82+K82+L82+M82+N82</f>
        <v>22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333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391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387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0</v>
      </c>
      <c r="H92" s="256">
        <f>รายเดือน67!G16</f>
        <v>0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5</v>
      </c>
    </row>
    <row r="93" spans="1:16">
      <c r="A93" s="267"/>
      <c r="B93" s="259" t="s">
        <v>392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5</v>
      </c>
      <c r="H93" s="260">
        <f>C92+D92+E92+F92+G92+H92</f>
        <v>5</v>
      </c>
      <c r="I93" s="260">
        <f>C92+D92+E92+F92+G92+H92+I92</f>
        <v>5</v>
      </c>
      <c r="J93" s="260">
        <f>C92+D92+E92+F92+G92+H92+I92+J92</f>
        <v>5</v>
      </c>
      <c r="K93" s="260">
        <f>C92+D92+E92+F92+G92+H92+I92+J92+K92</f>
        <v>5</v>
      </c>
      <c r="L93" s="260">
        <f>C92+D92+E92+F92+G92+H92+I92+J92+K92+L92</f>
        <v>5</v>
      </c>
      <c r="M93" s="260">
        <f>C92+D92+E92+F92+G92+H92+I92+J92+K92+L92+M92</f>
        <v>5</v>
      </c>
      <c r="N93" s="260">
        <f>C92+D92+E92+F92+G92+H92+I92+J92+K92+L92+M92+N92</f>
        <v>5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333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391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387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13</v>
      </c>
      <c r="G102" s="256">
        <f>รายเดือน67!F17</f>
        <v>0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55</v>
      </c>
    </row>
    <row r="103" spans="1:16">
      <c r="A103" s="267"/>
      <c r="B103" s="259" t="s">
        <v>392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55</v>
      </c>
      <c r="G103" s="260">
        <f>C102+D102+E102+F102+G102</f>
        <v>55</v>
      </c>
      <c r="H103" s="260">
        <f>C102+D102+E102+F102+G102+H102</f>
        <v>55</v>
      </c>
      <c r="I103" s="260">
        <f>C102+D102+E102+F102+G102+H102+I102</f>
        <v>55</v>
      </c>
      <c r="J103" s="260">
        <f>C102+D102+E102+F102+G102+H102+I102+J102</f>
        <v>55</v>
      </c>
      <c r="K103" s="260">
        <f>C102+D102+E102+F102+G102+H102+I102+J102+K102</f>
        <v>55</v>
      </c>
      <c r="L103" s="260">
        <f>C102+D102+E102+F102+G102+H102+I102+J102+K102+L102</f>
        <v>55</v>
      </c>
      <c r="M103" s="260">
        <f>C102+D102+E102+F102+G102+H102+I102+J102+K102+L102+M102</f>
        <v>55</v>
      </c>
      <c r="N103" s="260">
        <f>C102+D102+E102+F102+G102+H102+I102+J102+K102+L102+M102+N102</f>
        <v>55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333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391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387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0</v>
      </c>
      <c r="H112" s="256">
        <f>รายเดือน67!G20</f>
        <v>0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2</v>
      </c>
    </row>
    <row r="113" spans="1:16">
      <c r="A113" s="245"/>
      <c r="B113" s="259" t="s">
        <v>392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2</v>
      </c>
      <c r="H113" s="260">
        <f>C112+D112+E112+F112+G112+H112</f>
        <v>2</v>
      </c>
      <c r="I113" s="260">
        <f>C112+D112+E112+F112+G112+H112+I112</f>
        <v>2</v>
      </c>
      <c r="J113" s="260">
        <f>C112+D112+E112+F112+G112+H112+I112+J112</f>
        <v>2</v>
      </c>
      <c r="K113" s="260">
        <f>C112+D112+E112+F112+G112+H112+I112+J112+K112</f>
        <v>2</v>
      </c>
      <c r="L113" s="260">
        <f>C112+D112+E112+F112+G112+H112+I112+J112+K112+L112</f>
        <v>2</v>
      </c>
      <c r="M113" s="260">
        <f>C112+D112+E112+F112+G112+H112+I112+J112+K112+L112+M112</f>
        <v>2</v>
      </c>
      <c r="N113" s="260">
        <f>C112+D112+E112+F112+G112+H112+I112+J112+K112+L112+M112+N112</f>
        <v>2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333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391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387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392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300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300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300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300">
        <f t="shared" si="24"/>
        <v>7</v>
      </c>
    </row>
    <row r="129" spans="1:16">
      <c r="A129" s="245"/>
      <c r="B129" s="246" t="s">
        <v>333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300">
        <f t="shared" si="24"/>
        <v>98</v>
      </c>
    </row>
    <row r="130" spans="1:16">
      <c r="A130" s="250"/>
      <c r="B130" s="251" t="s">
        <v>391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387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15</v>
      </c>
      <c r="G132" s="256">
        <f>รายเดือน67!F15</f>
        <v>0</v>
      </c>
      <c r="H132" s="256">
        <f>รายเดือน67!G15</f>
        <v>0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9">
        <f t="shared" si="24"/>
        <v>36</v>
      </c>
    </row>
    <row r="133" spans="1:16">
      <c r="A133" s="267"/>
      <c r="B133" s="259" t="s">
        <v>392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36</v>
      </c>
      <c r="G133" s="260">
        <f>C132+D132+E132+F132+G132</f>
        <v>36</v>
      </c>
      <c r="H133" s="260">
        <f>C132+D132+E132+F132+G132+H132</f>
        <v>36</v>
      </c>
      <c r="I133" s="260">
        <f>C132+D132+E132+F132+G132+H132+I132</f>
        <v>36</v>
      </c>
      <c r="J133" s="260">
        <f>C132+D132+E132+F132+G132+H132+I132+J132</f>
        <v>36</v>
      </c>
      <c r="K133" s="260">
        <f>C132+D132+E132+F132+G132+H132+I132+J132+K132</f>
        <v>36</v>
      </c>
      <c r="L133" s="260">
        <f>C132+D132+E132+F132+G132+H132+I132+J132+K132+L132</f>
        <v>36</v>
      </c>
      <c r="M133" s="260">
        <f>C132+D132+E132+F132+G132+H132+I132+J132+K132+L132+M132</f>
        <v>36</v>
      </c>
      <c r="N133" s="260">
        <f>C132+D132+E132+F132+G132+H132+I132+J132+K132+L132+M132+N132</f>
        <v>36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333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391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387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9</v>
      </c>
    </row>
    <row r="143" spans="1:16">
      <c r="A143" s="267"/>
      <c r="B143" s="259" t="s">
        <v>392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9</v>
      </c>
      <c r="I143" s="260">
        <f>C142+D142+E142+F142+G142+H142+I142</f>
        <v>9</v>
      </c>
      <c r="J143" s="260">
        <f>C142+D142+E142+F142+G142+H142+I142+J142</f>
        <v>9</v>
      </c>
      <c r="K143" s="260">
        <f>C142+D142+E142+F142+G142+H142+I142+J142+K142</f>
        <v>9</v>
      </c>
      <c r="L143" s="260">
        <f>C142+D142+E142+F142+G142+H142+I142+J142+K142+L142</f>
        <v>9</v>
      </c>
      <c r="M143" s="260">
        <f>C142+D142+E142+F142+G142+H142+I142+J142+K142+L142+M142</f>
        <v>9</v>
      </c>
      <c r="N143" s="260">
        <f>C142+D142+E142+F142+G142+H142+I142+J142+K142+L142+M142+N142</f>
        <v>9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333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391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387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2</v>
      </c>
      <c r="G152" s="256">
        <f>รายเดือน67!F14</f>
        <v>0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7</v>
      </c>
    </row>
    <row r="153" spans="1:16">
      <c r="A153" s="267"/>
      <c r="B153" s="259" t="s">
        <v>392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7</v>
      </c>
      <c r="G153" s="260">
        <f>C152+D152+E152+F152+G152</f>
        <v>7</v>
      </c>
      <c r="H153" s="260">
        <f>C152+D152+E152+F152+G152+H152</f>
        <v>7</v>
      </c>
      <c r="I153" s="260">
        <f>C152+D152+E152+F152+G152+H152+I152</f>
        <v>7</v>
      </c>
      <c r="J153" s="260">
        <f>C152+D152+E152+F152+G152+H152+I152+J152</f>
        <v>7</v>
      </c>
      <c r="K153" s="260">
        <f>C152+D152+E152+F152+G152+H152+I152+J152+K152</f>
        <v>7</v>
      </c>
      <c r="L153" s="260">
        <f>C152+D152+E152+F152+G152+H152+I152+J152+K152+L152</f>
        <v>7</v>
      </c>
      <c r="M153" s="260">
        <f>C152+D152+E152+F152+G152+H152+I152+J152+K152+L152+M152</f>
        <v>7</v>
      </c>
      <c r="N153" s="260">
        <f>C152+D152+E152+F152+G152+H152+I152+J152+K152+L152+M152+N152</f>
        <v>7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333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391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387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392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333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391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387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392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333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391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387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392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333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391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387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392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333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391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387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0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0</v>
      </c>
    </row>
    <row r="203" spans="1:16">
      <c r="A203" s="267"/>
      <c r="B203" s="259" t="s">
        <v>392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0</v>
      </c>
      <c r="H203" s="260">
        <f>C202+D202+E202+F202+G202+H202</f>
        <v>0</v>
      </c>
      <c r="I203" s="260">
        <f>C202+D202+E202+F202+G202+H202+I202</f>
        <v>0</v>
      </c>
      <c r="J203" s="260">
        <f>C202+D202+E202+F202+G202+H202+I202+J202</f>
        <v>0</v>
      </c>
      <c r="K203" s="260">
        <f>C202+D202+E202+F202+G202+H202+I202+J202+K202</f>
        <v>0</v>
      </c>
      <c r="L203" s="260">
        <f>C202+D202+E202+F202+G202+H202+I202+J202+K202+L202</f>
        <v>0</v>
      </c>
      <c r="M203" s="260">
        <f>C202+D202+E202+F202+G202+H202+I202+J202+K202+L202+M202</f>
        <v>0</v>
      </c>
      <c r="N203" s="260">
        <f>C202+D202+E202+F202+G202+H202+I202+J202+K202+L202+M202+N202</f>
        <v>0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333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391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387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0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4</v>
      </c>
    </row>
    <row r="213" spans="1:17">
      <c r="A213" s="267"/>
      <c r="B213" s="259" t="s">
        <v>392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4</v>
      </c>
      <c r="I213" s="260">
        <f>C212+D212+E212+F212+G212+H212+I212</f>
        <v>4</v>
      </c>
      <c r="J213" s="260">
        <f>C212+D212+E212+F212+G212+H212+I212+J212</f>
        <v>4</v>
      </c>
      <c r="K213" s="260">
        <f>C212+D212+E212+F212+G212+H212+I212+J212+K212</f>
        <v>4</v>
      </c>
      <c r="L213" s="260">
        <f>C212+D212+E212+F212+G212+H212+I212+J212+K212+L212</f>
        <v>4</v>
      </c>
      <c r="M213" s="260">
        <f>C212+D212+E212+F212+G212+H212+I212+J212+K212+L212+M212</f>
        <v>4</v>
      </c>
      <c r="N213" s="260">
        <f>C212+D212+E212+F212+G212+H212+I212+J212+K212+L212+M212+N212</f>
        <v>4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333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391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387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0</v>
      </c>
      <c r="H222" s="256">
        <f>รายเดือน67!G26</f>
        <v>0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3</v>
      </c>
      <c r="Q222" s="292"/>
    </row>
    <row r="223" spans="1:17">
      <c r="A223" s="267"/>
      <c r="B223" s="259" t="s">
        <v>392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3</v>
      </c>
      <c r="H223" s="260">
        <f>C222+D222+E222+F222+G222+H222</f>
        <v>3</v>
      </c>
      <c r="I223" s="260">
        <f>C222+D222+E222+F222+G222+H222+I222</f>
        <v>3</v>
      </c>
      <c r="J223" s="260">
        <f>C222+D222+E222+F222+G222+H222+I222+J222</f>
        <v>3</v>
      </c>
      <c r="K223" s="260">
        <f>C222+D222+E222+F222+G222+H222+I222+J222+K222</f>
        <v>3</v>
      </c>
      <c r="L223" s="260">
        <f>C222+D222+E222+F222+G222+H222+I222+J222+K222+L222</f>
        <v>3</v>
      </c>
      <c r="M223" s="260">
        <f>C222+D222+E222+F222+G222+H222+I222+J222+K222+L222+M222</f>
        <v>3</v>
      </c>
      <c r="N223" s="260">
        <f>C222+D222+E222+F222+G222+H222+I222+J222+K222+L222+M222+N222</f>
        <v>3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topLeftCell="A76" zoomScale="90" zoomScaleNormal="90" workbookViewId="0">
      <selection activeCell="P112" sqref="P112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26.25">
      <c r="A1" s="309" t="s">
        <v>365</v>
      </c>
    </row>
    <row r="2" spans="1:4">
      <c r="C2" s="303" t="s">
        <v>9</v>
      </c>
      <c r="D2" s="303" t="s">
        <v>13</v>
      </c>
    </row>
    <row r="3" spans="1:4">
      <c r="C3" s="303" t="s">
        <v>35</v>
      </c>
      <c r="D3" s="305">
        <v>56.145806340157208</v>
      </c>
    </row>
    <row r="4" spans="1:4" ht="27.75">
      <c r="C4" s="188" t="s">
        <v>32</v>
      </c>
      <c r="D4" s="135">
        <v>54.160586137898868</v>
      </c>
    </row>
    <row r="5" spans="1:4" ht="27.75">
      <c r="C5" s="188" t="s">
        <v>29</v>
      </c>
      <c r="D5" s="304">
        <v>48.120669139777419</v>
      </c>
    </row>
    <row r="6" spans="1:4">
      <c r="C6" s="303" t="s">
        <v>33</v>
      </c>
      <c r="D6" s="305">
        <v>38.905459732849174</v>
      </c>
    </row>
    <row r="7" spans="1:4">
      <c r="C7" s="303" t="s">
        <v>24</v>
      </c>
      <c r="D7" s="304">
        <v>22.73559763044549</v>
      </c>
    </row>
    <row r="8" spans="1:4" ht="27.75">
      <c r="C8" s="306" t="s">
        <v>58</v>
      </c>
      <c r="D8" s="135">
        <v>21.44542140253056</v>
      </c>
    </row>
    <row r="9" spans="1:4">
      <c r="C9" s="303" t="s">
        <v>27</v>
      </c>
      <c r="D9" s="304">
        <v>20.380938264285184</v>
      </c>
    </row>
    <row r="10" spans="1:4">
      <c r="C10" s="303" t="s">
        <v>23</v>
      </c>
      <c r="D10" s="304">
        <v>16.42052976734162</v>
      </c>
    </row>
    <row r="11" spans="1:4" ht="27.75">
      <c r="C11" s="306" t="s">
        <v>62</v>
      </c>
      <c r="D11" s="135">
        <v>16.410256410256409</v>
      </c>
    </row>
    <row r="12" spans="1:4" ht="27.75">
      <c r="C12" s="306" t="s">
        <v>63</v>
      </c>
      <c r="D12" s="135">
        <v>12.937168485057571</v>
      </c>
    </row>
    <row r="13" spans="1:4">
      <c r="C13" s="303" t="s">
        <v>34</v>
      </c>
      <c r="D13" s="304">
        <v>12.052341597796143</v>
      </c>
    </row>
    <row r="14" spans="1:4">
      <c r="C14" s="303" t="s">
        <v>331</v>
      </c>
      <c r="D14" s="304">
        <v>8.841844661420506</v>
      </c>
    </row>
    <row r="15" spans="1:4">
      <c r="C15" s="303" t="s">
        <v>60</v>
      </c>
      <c r="D15" s="304">
        <v>6.6301272984441297</v>
      </c>
    </row>
    <row r="16" spans="1:4">
      <c r="C16" s="303" t="s">
        <v>59</v>
      </c>
      <c r="D16" s="305">
        <v>5.5606528206411436</v>
      </c>
    </row>
    <row r="17" spans="1:6" ht="27.75">
      <c r="C17" s="188" t="s">
        <v>25</v>
      </c>
      <c r="D17" s="135">
        <v>4.4675432979404626</v>
      </c>
    </row>
    <row r="18" spans="1:6">
      <c r="C18" s="303" t="s">
        <v>28</v>
      </c>
      <c r="D18" s="305">
        <v>4.2293670329298516</v>
      </c>
    </row>
    <row r="19" spans="1:6">
      <c r="C19" s="303" t="s">
        <v>31</v>
      </c>
      <c r="D19" s="305">
        <v>3.7268932617769828</v>
      </c>
    </row>
    <row r="20" spans="1:6">
      <c r="C20" s="303" t="s">
        <v>26</v>
      </c>
      <c r="D20" s="304">
        <v>2.812385746829035</v>
      </c>
    </row>
    <row r="21" spans="1:6" ht="27.75">
      <c r="C21" s="188" t="s">
        <v>30</v>
      </c>
      <c r="D21" s="135">
        <v>2.7130783944002062</v>
      </c>
    </row>
    <row r="22" spans="1:6">
      <c r="C22" s="303" t="s">
        <v>61</v>
      </c>
      <c r="D22" s="305">
        <v>0</v>
      </c>
    </row>
    <row r="24" spans="1:6" ht="30">
      <c r="A24" s="307" t="s">
        <v>69</v>
      </c>
      <c r="C24" s="160"/>
      <c r="D24" s="160" t="s">
        <v>375</v>
      </c>
      <c r="E24" s="160" t="s">
        <v>40</v>
      </c>
      <c r="F24" s="161" t="s">
        <v>13</v>
      </c>
    </row>
    <row r="25" spans="1:6" ht="27.75">
      <c r="A25" t="s">
        <v>366</v>
      </c>
      <c r="C25" s="162" t="s">
        <v>70</v>
      </c>
      <c r="D25" s="163">
        <v>641883</v>
      </c>
      <c r="E25" s="162">
        <v>111</v>
      </c>
      <c r="F25" s="135">
        <f>E25*100000/D25</f>
        <v>17.292871130720084</v>
      </c>
    </row>
    <row r="26" spans="1:6" ht="27.75">
      <c r="C26" s="162" t="s">
        <v>71</v>
      </c>
      <c r="D26" s="163">
        <v>654130</v>
      </c>
      <c r="E26" s="163">
        <v>111</v>
      </c>
      <c r="F26" s="135">
        <f>E26*100000/D26</f>
        <v>16.9691040007338</v>
      </c>
    </row>
    <row r="27" spans="1:6" ht="27.75">
      <c r="C27" s="164" t="s">
        <v>41</v>
      </c>
      <c r="D27" s="165">
        <f>D25+D26</f>
        <v>1296013</v>
      </c>
      <c r="E27" s="166">
        <f>SUM(E25:E26)</f>
        <v>222</v>
      </c>
      <c r="F27" s="318">
        <f>E27*100000/D27</f>
        <v>17.129457806364595</v>
      </c>
    </row>
    <row r="28" spans="1:6">
      <c r="E28" s="301">
        <f>E26/E25</f>
        <v>1</v>
      </c>
    </row>
    <row r="34" spans="1:6" ht="27">
      <c r="A34" s="310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11</v>
      </c>
      <c r="F37" s="135">
        <f>E37*100000/D37</f>
        <v>20.546537908362442</v>
      </c>
    </row>
    <row r="38" spans="1:6" ht="27.75">
      <c r="C38" s="133" t="s">
        <v>46</v>
      </c>
      <c r="D38" s="134">
        <v>66055</v>
      </c>
      <c r="E38" s="133">
        <v>28</v>
      </c>
      <c r="F38" s="135">
        <f t="shared" ref="F38:F43" si="0">E38*100000/D38</f>
        <v>42.388918325637725</v>
      </c>
    </row>
    <row r="39" spans="1:6" ht="27.75">
      <c r="C39" s="133" t="s">
        <v>36</v>
      </c>
      <c r="D39" s="134">
        <v>70853</v>
      </c>
      <c r="E39" s="133">
        <v>64</v>
      </c>
      <c r="F39" s="135">
        <f t="shared" si="0"/>
        <v>90.327861911281104</v>
      </c>
    </row>
    <row r="40" spans="1:6" ht="27.75">
      <c r="C40" s="133" t="s">
        <v>37</v>
      </c>
      <c r="D40" s="134">
        <v>157174</v>
      </c>
      <c r="E40" s="133">
        <v>54</v>
      </c>
      <c r="F40" s="135">
        <f t="shared" si="0"/>
        <v>34.35682746510237</v>
      </c>
    </row>
    <row r="41" spans="1:6" ht="27.75">
      <c r="C41" s="133" t="s">
        <v>38</v>
      </c>
      <c r="D41" s="134">
        <v>382915</v>
      </c>
      <c r="E41" s="133">
        <v>42</v>
      </c>
      <c r="F41" s="135">
        <f t="shared" si="0"/>
        <v>10.968491701813718</v>
      </c>
    </row>
    <row r="42" spans="1:6" ht="27.75">
      <c r="C42" s="133" t="s">
        <v>39</v>
      </c>
      <c r="D42" s="134">
        <v>565479</v>
      </c>
      <c r="E42" s="133">
        <v>23</v>
      </c>
      <c r="F42" s="135">
        <f t="shared" si="0"/>
        <v>4.0673482127541432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222</v>
      </c>
      <c r="F43" s="135">
        <f t="shared" si="0"/>
        <v>17.129457806364595</v>
      </c>
    </row>
    <row r="48" spans="1:6">
      <c r="A48" t="s">
        <v>367</v>
      </c>
    </row>
    <row r="49" spans="3:5" ht="27.75">
      <c r="C49" s="184"/>
      <c r="D49" s="186" t="s">
        <v>109</v>
      </c>
      <c r="E49" s="186" t="s">
        <v>110</v>
      </c>
    </row>
    <row r="50" spans="3:5" ht="27.75">
      <c r="C50" s="187" t="s">
        <v>27</v>
      </c>
      <c r="D50" s="133">
        <v>5</v>
      </c>
      <c r="E50" s="133">
        <v>2</v>
      </c>
    </row>
    <row r="51" spans="3:5" ht="27.75">
      <c r="C51" s="188" t="s">
        <v>32</v>
      </c>
      <c r="D51" s="133">
        <v>6</v>
      </c>
      <c r="E51" s="133">
        <v>2</v>
      </c>
    </row>
    <row r="52" spans="3:5" ht="27.75">
      <c r="C52" s="188" t="s">
        <v>21</v>
      </c>
      <c r="D52" s="133">
        <v>3</v>
      </c>
      <c r="E52" s="133">
        <v>1</v>
      </c>
    </row>
    <row r="53" spans="3:5" ht="27.75">
      <c r="C53" s="188" t="s">
        <v>23</v>
      </c>
      <c r="D53" s="133">
        <v>0</v>
      </c>
      <c r="E53" s="133">
        <v>1</v>
      </c>
    </row>
    <row r="54" spans="3:5" ht="27.75">
      <c r="C54" s="188" t="s">
        <v>24</v>
      </c>
      <c r="D54" s="133">
        <v>0</v>
      </c>
      <c r="E54" s="133">
        <v>1</v>
      </c>
    </row>
    <row r="55" spans="3:5" ht="27.75">
      <c r="C55" s="188" t="s">
        <v>34</v>
      </c>
      <c r="D55" s="133">
        <v>0</v>
      </c>
      <c r="E55" s="133">
        <v>1</v>
      </c>
    </row>
    <row r="56" spans="3:5" ht="27.75">
      <c r="C56" s="188" t="s">
        <v>31</v>
      </c>
      <c r="D56" s="133">
        <v>0</v>
      </c>
      <c r="E56" s="133">
        <v>0</v>
      </c>
    </row>
    <row r="57" spans="3:5" ht="27.75">
      <c r="C57" s="188" t="s">
        <v>25</v>
      </c>
      <c r="D57" s="133">
        <v>0</v>
      </c>
      <c r="E57" s="133">
        <v>0</v>
      </c>
    </row>
    <row r="58" spans="3:5" ht="27.75">
      <c r="C58" s="188" t="s">
        <v>26</v>
      </c>
      <c r="D58" s="133">
        <v>0</v>
      </c>
      <c r="E58" s="133">
        <v>0</v>
      </c>
    </row>
    <row r="59" spans="3:5" ht="27.75">
      <c r="C59" s="188" t="s">
        <v>28</v>
      </c>
      <c r="D59" s="133">
        <v>0</v>
      </c>
      <c r="E59" s="133">
        <v>0</v>
      </c>
    </row>
    <row r="60" spans="3:5" ht="27.75">
      <c r="C60" s="188" t="s">
        <v>29</v>
      </c>
      <c r="D60" s="133">
        <v>5</v>
      </c>
      <c r="E60" s="133">
        <v>0</v>
      </c>
    </row>
    <row r="61" spans="3:5" ht="27.75">
      <c r="C61" s="188" t="s">
        <v>33</v>
      </c>
      <c r="D61" s="133">
        <v>1</v>
      </c>
      <c r="E61" s="133">
        <v>0</v>
      </c>
    </row>
    <row r="62" spans="3:5" ht="27.75">
      <c r="C62" s="188" t="s">
        <v>58</v>
      </c>
      <c r="D62" s="133">
        <v>0</v>
      </c>
      <c r="E62" s="133">
        <v>0</v>
      </c>
    </row>
    <row r="63" spans="3:5" ht="27.75">
      <c r="C63" s="188" t="s">
        <v>30</v>
      </c>
      <c r="D63" s="133">
        <v>0</v>
      </c>
      <c r="E63" s="133">
        <v>0</v>
      </c>
    </row>
    <row r="64" spans="3:5" ht="27.75">
      <c r="C64" s="188" t="s">
        <v>35</v>
      </c>
      <c r="D64" s="133">
        <v>0</v>
      </c>
      <c r="E64" s="133">
        <v>0</v>
      </c>
    </row>
    <row r="65" spans="1:54" ht="27.75">
      <c r="C65" s="188" t="s">
        <v>59</v>
      </c>
      <c r="D65" s="133">
        <v>0</v>
      </c>
      <c r="E65" s="133">
        <v>0</v>
      </c>
    </row>
    <row r="66" spans="1:54" ht="27.75">
      <c r="C66" s="188" t="s">
        <v>60</v>
      </c>
      <c r="D66" s="133">
        <v>0</v>
      </c>
      <c r="E66" s="133">
        <v>0</v>
      </c>
    </row>
    <row r="67" spans="1:54" ht="27.75">
      <c r="C67" s="188" t="s">
        <v>61</v>
      </c>
      <c r="D67" s="133">
        <v>0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0</v>
      </c>
      <c r="E69" s="133">
        <v>0</v>
      </c>
    </row>
    <row r="72" spans="1:54" ht="23.25">
      <c r="A72" s="308" t="s">
        <v>368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387</v>
      </c>
      <c r="C75" s="311">
        <v>10</v>
      </c>
      <c r="D75" s="311">
        <v>14</v>
      </c>
      <c r="E75" s="311">
        <v>12</v>
      </c>
      <c r="F75" s="311">
        <v>13</v>
      </c>
      <c r="G75" s="311">
        <v>11</v>
      </c>
      <c r="H75" s="311">
        <v>11</v>
      </c>
      <c r="I75" s="311">
        <v>16</v>
      </c>
      <c r="J75" s="311">
        <v>10</v>
      </c>
      <c r="K75" s="311">
        <v>11</v>
      </c>
      <c r="L75" s="311">
        <v>14</v>
      </c>
      <c r="M75" s="311">
        <v>17</v>
      </c>
      <c r="N75" s="311">
        <v>14</v>
      </c>
      <c r="O75" s="311">
        <v>10</v>
      </c>
      <c r="P75" s="311">
        <v>15</v>
      </c>
      <c r="Q75" s="311">
        <v>16</v>
      </c>
      <c r="R75" s="311">
        <v>20</v>
      </c>
      <c r="S75" s="312">
        <v>8</v>
      </c>
      <c r="T75" s="312"/>
      <c r="U75" s="312"/>
      <c r="V75" s="312"/>
      <c r="W75" s="312"/>
      <c r="X75" s="312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4"/>
      <c r="AT75" s="314"/>
      <c r="AU75" s="314"/>
      <c r="AV75" s="314"/>
      <c r="AW75" s="314"/>
      <c r="AX75" s="314"/>
      <c r="AY75" s="314"/>
      <c r="AZ75" s="315"/>
      <c r="BA75" s="314"/>
    </row>
    <row r="76" spans="1:54">
      <c r="B76" t="s">
        <v>333</v>
      </c>
      <c r="C76" s="313">
        <v>2</v>
      </c>
      <c r="D76" s="313">
        <v>1</v>
      </c>
      <c r="E76" s="313">
        <v>2</v>
      </c>
      <c r="F76" s="313">
        <v>2</v>
      </c>
      <c r="G76" s="313">
        <v>2</v>
      </c>
      <c r="H76" s="313">
        <v>2</v>
      </c>
      <c r="I76" s="313">
        <v>8</v>
      </c>
      <c r="J76" s="313">
        <v>5</v>
      </c>
      <c r="K76" s="313">
        <v>2</v>
      </c>
      <c r="L76" s="313">
        <v>5</v>
      </c>
      <c r="M76" s="313">
        <v>4</v>
      </c>
      <c r="N76" s="313">
        <v>11</v>
      </c>
      <c r="O76" s="313">
        <v>5</v>
      </c>
      <c r="P76" s="313">
        <v>10</v>
      </c>
      <c r="Q76" s="313">
        <v>10</v>
      </c>
      <c r="R76" s="313">
        <v>7</v>
      </c>
      <c r="S76" s="313">
        <v>7</v>
      </c>
      <c r="T76" s="313">
        <v>6</v>
      </c>
      <c r="U76" s="313">
        <v>6</v>
      </c>
      <c r="V76" s="313">
        <v>12</v>
      </c>
      <c r="W76" s="313">
        <v>12</v>
      </c>
      <c r="X76" s="313">
        <v>10</v>
      </c>
      <c r="Y76" s="313">
        <v>22</v>
      </c>
      <c r="Z76" s="313">
        <v>29</v>
      </c>
      <c r="AA76" s="313">
        <v>63</v>
      </c>
      <c r="AB76" s="313">
        <v>68</v>
      </c>
      <c r="AC76" s="313">
        <v>88</v>
      </c>
      <c r="AD76" s="313">
        <v>124</v>
      </c>
      <c r="AE76" s="313">
        <v>93</v>
      </c>
      <c r="AF76" s="313">
        <v>123</v>
      </c>
      <c r="AG76" s="313">
        <v>104</v>
      </c>
      <c r="AH76" s="313">
        <v>94</v>
      </c>
      <c r="AI76" s="313">
        <v>109</v>
      </c>
      <c r="AJ76" s="313">
        <v>75</v>
      </c>
      <c r="AK76" s="313">
        <v>99</v>
      </c>
      <c r="AL76" s="313">
        <v>73</v>
      </c>
      <c r="AM76" s="313">
        <v>78</v>
      </c>
      <c r="AN76" s="313">
        <v>86</v>
      </c>
      <c r="AO76" s="313">
        <v>48</v>
      </c>
      <c r="AP76" s="313">
        <v>69</v>
      </c>
      <c r="AQ76" s="313">
        <v>41</v>
      </c>
      <c r="AR76" s="313">
        <v>27</v>
      </c>
      <c r="AS76" s="314">
        <v>17</v>
      </c>
      <c r="AT76" s="314">
        <v>12</v>
      </c>
      <c r="AU76" s="314">
        <v>9</v>
      </c>
      <c r="AV76" s="314">
        <v>11</v>
      </c>
      <c r="AW76" s="314">
        <v>13</v>
      </c>
      <c r="AX76" s="314">
        <v>11</v>
      </c>
      <c r="AY76" s="314">
        <v>6</v>
      </c>
      <c r="AZ76" s="315">
        <v>1</v>
      </c>
      <c r="BA76" s="314">
        <v>2</v>
      </c>
      <c r="BB76">
        <v>5</v>
      </c>
    </row>
    <row r="77" spans="1:54">
      <c r="B77" t="s">
        <v>369</v>
      </c>
      <c r="C77" s="316">
        <v>6</v>
      </c>
      <c r="D77" s="316">
        <v>2</v>
      </c>
      <c r="E77" s="316">
        <v>6</v>
      </c>
      <c r="F77" s="316">
        <v>6</v>
      </c>
      <c r="G77" s="316">
        <v>2</v>
      </c>
      <c r="H77" s="316">
        <v>5</v>
      </c>
      <c r="I77" s="316">
        <v>8</v>
      </c>
      <c r="J77" s="316">
        <v>5</v>
      </c>
      <c r="K77" s="316">
        <v>2</v>
      </c>
      <c r="L77" s="316">
        <v>5</v>
      </c>
      <c r="M77" s="316">
        <v>4</v>
      </c>
      <c r="N77" s="316">
        <v>11</v>
      </c>
      <c r="O77" s="316">
        <v>5</v>
      </c>
      <c r="P77" s="316">
        <v>10</v>
      </c>
      <c r="Q77" s="316">
        <v>10</v>
      </c>
      <c r="R77" s="316">
        <v>7</v>
      </c>
      <c r="S77" s="316">
        <v>7</v>
      </c>
      <c r="T77" s="316">
        <v>6</v>
      </c>
      <c r="U77" s="316">
        <v>6</v>
      </c>
      <c r="V77" s="316">
        <v>12</v>
      </c>
      <c r="W77" s="316">
        <v>12</v>
      </c>
      <c r="X77" s="316">
        <v>19</v>
      </c>
      <c r="Y77" s="316">
        <v>45</v>
      </c>
      <c r="Z77" s="316">
        <v>38</v>
      </c>
      <c r="AA77" s="316">
        <v>47</v>
      </c>
      <c r="AB77" s="316">
        <v>68</v>
      </c>
      <c r="AC77" s="316">
        <v>75</v>
      </c>
      <c r="AD77" s="316">
        <v>85</v>
      </c>
      <c r="AE77" s="316">
        <v>92</v>
      </c>
      <c r="AF77" s="316">
        <v>68</v>
      </c>
      <c r="AG77" s="316">
        <v>60</v>
      </c>
      <c r="AH77" s="316">
        <v>66</v>
      </c>
      <c r="AI77" s="316">
        <v>83</v>
      </c>
      <c r="AJ77" s="316">
        <v>52</v>
      </c>
      <c r="AK77" s="316">
        <v>71</v>
      </c>
      <c r="AL77" s="316">
        <v>56</v>
      </c>
      <c r="AM77" s="316">
        <v>39</v>
      </c>
      <c r="AN77" s="316">
        <v>34</v>
      </c>
      <c r="AO77" s="316">
        <v>25</v>
      </c>
      <c r="AP77" s="316">
        <v>14</v>
      </c>
      <c r="AQ77" s="316">
        <v>13</v>
      </c>
      <c r="AR77" s="316">
        <v>13</v>
      </c>
      <c r="AS77" s="316">
        <v>14</v>
      </c>
      <c r="AT77" s="316">
        <v>11</v>
      </c>
      <c r="AU77" s="316">
        <v>9</v>
      </c>
      <c r="AV77" s="316">
        <v>6</v>
      </c>
      <c r="AW77" s="316">
        <v>8</v>
      </c>
      <c r="AX77" s="316">
        <v>5</v>
      </c>
      <c r="AY77" s="316">
        <v>6</v>
      </c>
      <c r="AZ77" s="316">
        <v>1</v>
      </c>
      <c r="BA77" s="317">
        <v>2</v>
      </c>
      <c r="BB77" s="316">
        <v>3</v>
      </c>
    </row>
    <row r="94" spans="1:4" ht="27.75">
      <c r="A94" s="323" t="s">
        <v>370</v>
      </c>
    </row>
    <row r="95" spans="1:4">
      <c r="B95" t="s">
        <v>372</v>
      </c>
      <c r="C95" t="s">
        <v>40</v>
      </c>
      <c r="D95" t="s">
        <v>373</v>
      </c>
    </row>
    <row r="96" spans="1:4">
      <c r="B96" s="319" t="s">
        <v>336</v>
      </c>
      <c r="C96" s="320">
        <v>70</v>
      </c>
      <c r="D96" s="302">
        <f>C96*100/C98</f>
        <v>31.531531531531531</v>
      </c>
    </row>
    <row r="97" spans="1:19">
      <c r="B97" s="319" t="s">
        <v>371</v>
      </c>
      <c r="C97" s="320">
        <v>152</v>
      </c>
      <c r="D97" s="302">
        <f>C97*100/C98</f>
        <v>68.468468468468473</v>
      </c>
    </row>
    <row r="98" spans="1:19">
      <c r="B98" s="321" t="s">
        <v>353</v>
      </c>
      <c r="C98" s="322">
        <f>SUM(C96:C97)</f>
        <v>222</v>
      </c>
    </row>
    <row r="106" spans="1:19" ht="27.75">
      <c r="A106" s="323" t="s">
        <v>358</v>
      </c>
    </row>
    <row r="107" spans="1:19">
      <c r="C107" t="s">
        <v>358</v>
      </c>
      <c r="D107" t="s">
        <v>40</v>
      </c>
      <c r="E107" t="s">
        <v>68</v>
      </c>
      <c r="R107" t="s">
        <v>519</v>
      </c>
      <c r="S107" t="s">
        <v>520</v>
      </c>
    </row>
    <row r="108" spans="1:19">
      <c r="C108" t="s">
        <v>376</v>
      </c>
      <c r="D108">
        <v>121</v>
      </c>
      <c r="E108" s="301">
        <f>D108*100/D117</f>
        <v>54.504504504504503</v>
      </c>
      <c r="R108" t="s">
        <v>338</v>
      </c>
      <c r="S108">
        <v>7</v>
      </c>
    </row>
    <row r="109" spans="1:19">
      <c r="C109" t="s">
        <v>359</v>
      </c>
      <c r="D109">
        <v>46</v>
      </c>
      <c r="E109" s="301">
        <f>D109*100/D117</f>
        <v>20.72072072072072</v>
      </c>
      <c r="R109" t="s">
        <v>363</v>
      </c>
      <c r="S109">
        <v>9</v>
      </c>
    </row>
    <row r="110" spans="1:19">
      <c r="C110" t="s">
        <v>360</v>
      </c>
      <c r="D110">
        <v>23</v>
      </c>
      <c r="E110" s="301">
        <f>D110*100/D117</f>
        <v>10.36036036036036</v>
      </c>
      <c r="R110" t="s">
        <v>361</v>
      </c>
      <c r="S110">
        <v>2</v>
      </c>
    </row>
    <row r="111" spans="1:19">
      <c r="C111" t="s">
        <v>338</v>
      </c>
      <c r="D111">
        <v>11</v>
      </c>
      <c r="E111" s="301">
        <f>D111*100/D117</f>
        <v>4.954954954954955</v>
      </c>
      <c r="R111" t="s">
        <v>364</v>
      </c>
      <c r="S111">
        <v>1</v>
      </c>
    </row>
    <row r="112" spans="1:19">
      <c r="C112" t="s">
        <v>363</v>
      </c>
      <c r="D112">
        <v>10</v>
      </c>
      <c r="E112" s="301">
        <f>D112*100/D117</f>
        <v>4.5045045045045047</v>
      </c>
      <c r="R112" t="s">
        <v>359</v>
      </c>
      <c r="S112">
        <v>23</v>
      </c>
    </row>
    <row r="113" spans="3:19">
      <c r="C113" t="s">
        <v>362</v>
      </c>
      <c r="D113">
        <v>7</v>
      </c>
      <c r="E113" s="301">
        <f>D113*100/D117</f>
        <v>3.1531531531531534</v>
      </c>
      <c r="R113" t="s">
        <v>452</v>
      </c>
      <c r="S113">
        <v>72</v>
      </c>
    </row>
    <row r="114" spans="3:19">
      <c r="C114" s="328" t="s">
        <v>361</v>
      </c>
      <c r="D114">
        <v>2</v>
      </c>
      <c r="E114" s="301">
        <f>D114*100/D117</f>
        <v>0.90090090090090091</v>
      </c>
      <c r="R114" t="s">
        <v>360</v>
      </c>
      <c r="S114">
        <v>12</v>
      </c>
    </row>
    <row r="115" spans="3:19">
      <c r="C115" t="s">
        <v>643</v>
      </c>
      <c r="D115">
        <v>1</v>
      </c>
      <c r="E115" s="301">
        <f>D115*100/D117</f>
        <v>0.45045045045045046</v>
      </c>
      <c r="R115" t="s">
        <v>362</v>
      </c>
      <c r="S115">
        <v>3</v>
      </c>
    </row>
    <row r="116" spans="3:19">
      <c r="C116" s="362" t="s">
        <v>364</v>
      </c>
      <c r="D116" s="363">
        <v>1</v>
      </c>
      <c r="E116" s="301">
        <f>D116*100/D117</f>
        <v>0.45045045045045046</v>
      </c>
    </row>
    <row r="117" spans="3:19">
      <c r="C117" s="364" t="s">
        <v>41</v>
      </c>
      <c r="D117" s="364">
        <f>SUM(D108:D116)</f>
        <v>222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55" workbookViewId="0">
      <selection activeCell="B58" sqref="B58"/>
    </sheetView>
  </sheetViews>
  <sheetFormatPr defaultRowHeight="20.25"/>
  <cols>
    <col min="2" max="2" width="14.5" customWidth="1"/>
  </cols>
  <sheetData>
    <row r="1" spans="1:8">
      <c r="B1" s="330" t="s">
        <v>538</v>
      </c>
    </row>
    <row r="2" spans="1:8">
      <c r="B2" s="330" t="s">
        <v>650</v>
      </c>
    </row>
    <row r="3" spans="1:8">
      <c r="B3" s="331" t="s">
        <v>539</v>
      </c>
      <c r="C3" s="331" t="s">
        <v>540</v>
      </c>
      <c r="D3" s="331" t="s">
        <v>540</v>
      </c>
      <c r="E3" s="331" t="s">
        <v>541</v>
      </c>
      <c r="F3" s="331" t="s">
        <v>542</v>
      </c>
      <c r="G3" s="331" t="s">
        <v>543</v>
      </c>
      <c r="H3" s="331" t="s">
        <v>40</v>
      </c>
    </row>
    <row r="4" spans="1:8" hidden="1">
      <c r="B4" s="331" t="s">
        <v>657</v>
      </c>
      <c r="C4" s="331">
        <v>27786</v>
      </c>
      <c r="D4" s="331">
        <v>28</v>
      </c>
      <c r="E4" s="331">
        <v>42.05</v>
      </c>
      <c r="F4" s="331">
        <v>0.04</v>
      </c>
      <c r="G4" s="331">
        <v>0.1</v>
      </c>
      <c r="H4" s="331">
        <v>66071545</v>
      </c>
    </row>
    <row r="5" spans="1:8" hidden="1">
      <c r="B5" s="331" t="s">
        <v>544</v>
      </c>
      <c r="C5" s="331">
        <v>3246</v>
      </c>
      <c r="D5" s="331">
        <v>3</v>
      </c>
      <c r="E5" s="331">
        <v>27.14</v>
      </c>
      <c r="F5" s="331">
        <v>0.03</v>
      </c>
      <c r="G5" s="331">
        <v>0.09</v>
      </c>
      <c r="H5" s="331">
        <v>11959102</v>
      </c>
    </row>
    <row r="6" spans="1:8" hidden="1">
      <c r="B6" s="331" t="s">
        <v>621</v>
      </c>
      <c r="C6" s="331">
        <v>4065</v>
      </c>
      <c r="D6" s="331">
        <v>3</v>
      </c>
      <c r="E6" s="331">
        <v>90.54</v>
      </c>
      <c r="F6" s="331">
        <v>7.0000000000000007E-2</v>
      </c>
      <c r="G6" s="331">
        <v>7.0000000000000007E-2</v>
      </c>
      <c r="H6" s="331">
        <v>4489783</v>
      </c>
    </row>
    <row r="7" spans="1:8">
      <c r="A7">
        <v>1</v>
      </c>
      <c r="B7" s="331" t="s">
        <v>624</v>
      </c>
      <c r="C7" s="331">
        <v>975</v>
      </c>
      <c r="D7" s="331">
        <v>0</v>
      </c>
      <c r="E7" s="331">
        <v>231.73</v>
      </c>
      <c r="F7" s="331">
        <v>0</v>
      </c>
      <c r="G7" s="331">
        <v>0</v>
      </c>
      <c r="H7" s="331">
        <v>420746</v>
      </c>
    </row>
    <row r="8" spans="1:8">
      <c r="A8">
        <v>2</v>
      </c>
      <c r="B8" s="331" t="s">
        <v>625</v>
      </c>
      <c r="C8" s="331">
        <v>1469</v>
      </c>
      <c r="D8" s="331">
        <v>0</v>
      </c>
      <c r="E8" s="331">
        <v>136.69</v>
      </c>
      <c r="F8" s="331">
        <v>0</v>
      </c>
      <c r="G8" s="331">
        <v>0</v>
      </c>
      <c r="H8" s="331">
        <v>1074726</v>
      </c>
    </row>
    <row r="9" spans="1:8">
      <c r="A9">
        <v>3</v>
      </c>
      <c r="B9" s="331" t="s">
        <v>629</v>
      </c>
      <c r="C9" s="331">
        <v>1692</v>
      </c>
      <c r="D9" s="331">
        <v>1</v>
      </c>
      <c r="E9" s="331">
        <v>118.2</v>
      </c>
      <c r="F9" s="331">
        <v>7.0000000000000007E-2</v>
      </c>
      <c r="G9" s="331">
        <v>0.06</v>
      </c>
      <c r="H9" s="331">
        <v>1431512</v>
      </c>
    </row>
    <row r="10" spans="1:8">
      <c r="A10">
        <v>4</v>
      </c>
      <c r="B10" s="331" t="s">
        <v>588</v>
      </c>
      <c r="C10" s="331">
        <v>1781</v>
      </c>
      <c r="D10" s="331">
        <v>1</v>
      </c>
      <c r="E10" s="331">
        <v>110.87</v>
      </c>
      <c r="F10" s="331">
        <v>0.06</v>
      </c>
      <c r="G10" s="331">
        <v>0.06</v>
      </c>
      <c r="H10" s="331">
        <v>1606412</v>
      </c>
    </row>
    <row r="11" spans="1:8">
      <c r="A11">
        <v>5</v>
      </c>
      <c r="B11" s="331" t="s">
        <v>632</v>
      </c>
      <c r="C11" s="331">
        <v>539</v>
      </c>
      <c r="D11" s="331">
        <v>0</v>
      </c>
      <c r="E11" s="331">
        <v>103.43</v>
      </c>
      <c r="F11" s="331">
        <v>0</v>
      </c>
      <c r="G11" s="331">
        <v>0</v>
      </c>
      <c r="H11" s="331">
        <v>521109</v>
      </c>
    </row>
    <row r="12" spans="1:8">
      <c r="A12">
        <v>6</v>
      </c>
      <c r="B12" s="331" t="s">
        <v>580</v>
      </c>
      <c r="C12" s="331">
        <v>777</v>
      </c>
      <c r="D12" s="331">
        <v>2</v>
      </c>
      <c r="E12" s="331">
        <v>93.78</v>
      </c>
      <c r="F12" s="331">
        <v>0.24</v>
      </c>
      <c r="G12" s="331">
        <v>0.26</v>
      </c>
      <c r="H12" s="331">
        <v>828542</v>
      </c>
    </row>
    <row r="13" spans="1:8">
      <c r="A13">
        <v>7</v>
      </c>
      <c r="B13" s="331" t="s">
        <v>583</v>
      </c>
      <c r="C13" s="331">
        <v>158</v>
      </c>
      <c r="D13" s="331">
        <v>1</v>
      </c>
      <c r="E13" s="331">
        <v>83.72</v>
      </c>
      <c r="F13" s="331">
        <v>0.53</v>
      </c>
      <c r="G13" s="331">
        <v>0.63</v>
      </c>
      <c r="H13" s="331">
        <v>188723</v>
      </c>
    </row>
    <row r="14" spans="1:8">
      <c r="A14">
        <v>8</v>
      </c>
      <c r="B14" s="331" t="s">
        <v>561</v>
      </c>
      <c r="C14" s="331">
        <v>262</v>
      </c>
      <c r="D14" s="331">
        <v>0</v>
      </c>
      <c r="E14" s="331">
        <v>82.58</v>
      </c>
      <c r="F14" s="331">
        <v>0</v>
      </c>
      <c r="G14" s="331">
        <v>0</v>
      </c>
      <c r="H14" s="331">
        <v>317263</v>
      </c>
    </row>
    <row r="15" spans="1:8" hidden="1">
      <c r="B15" s="331" t="s">
        <v>628</v>
      </c>
      <c r="C15" s="331">
        <v>3734</v>
      </c>
      <c r="D15" s="331">
        <v>1</v>
      </c>
      <c r="E15" s="331">
        <v>74.45</v>
      </c>
      <c r="F15" s="331">
        <v>0.02</v>
      </c>
      <c r="G15" s="331">
        <v>0.03</v>
      </c>
      <c r="H15" s="331">
        <v>5015209</v>
      </c>
    </row>
    <row r="16" spans="1:8">
      <c r="A16">
        <v>9</v>
      </c>
      <c r="B16" s="331" t="s">
        <v>584</v>
      </c>
      <c r="C16" s="331">
        <v>379</v>
      </c>
      <c r="D16" s="331">
        <v>0</v>
      </c>
      <c r="E16" s="331">
        <v>78.42</v>
      </c>
      <c r="F16" s="331">
        <v>0</v>
      </c>
      <c r="G16" s="331">
        <v>0</v>
      </c>
      <c r="H16" s="331">
        <v>483305</v>
      </c>
    </row>
    <row r="17" spans="1:8">
      <c r="A17">
        <v>10</v>
      </c>
      <c r="B17" s="331" t="s">
        <v>572</v>
      </c>
      <c r="C17" s="331">
        <v>212</v>
      </c>
      <c r="D17" s="331">
        <v>0</v>
      </c>
      <c r="E17" s="331">
        <v>78.040000000000006</v>
      </c>
      <c r="F17" s="331">
        <v>0</v>
      </c>
      <c r="G17" s="331">
        <v>0</v>
      </c>
      <c r="H17" s="331">
        <v>271656</v>
      </c>
    </row>
    <row r="18" spans="1:8">
      <c r="A18">
        <v>11</v>
      </c>
      <c r="B18" s="331" t="s">
        <v>582</v>
      </c>
      <c r="C18" s="331">
        <v>440</v>
      </c>
      <c r="D18" s="331">
        <v>0</v>
      </c>
      <c r="E18" s="331">
        <v>74.48</v>
      </c>
      <c r="F18" s="331">
        <v>0</v>
      </c>
      <c r="G18" s="331">
        <v>0</v>
      </c>
      <c r="H18" s="331">
        <v>590730</v>
      </c>
    </row>
    <row r="19" spans="1:8">
      <c r="A19">
        <v>12</v>
      </c>
      <c r="B19" s="331" t="s">
        <v>633</v>
      </c>
      <c r="C19" s="331">
        <v>535</v>
      </c>
      <c r="D19" s="331">
        <v>0</v>
      </c>
      <c r="E19" s="331">
        <v>72.790000000000006</v>
      </c>
      <c r="F19" s="331">
        <v>0</v>
      </c>
      <c r="G19" s="331">
        <v>0</v>
      </c>
      <c r="H19" s="331">
        <v>735017</v>
      </c>
    </row>
    <row r="20" spans="1:8">
      <c r="A20">
        <v>13</v>
      </c>
      <c r="B20" s="331" t="s">
        <v>563</v>
      </c>
      <c r="C20" s="331">
        <v>232</v>
      </c>
      <c r="D20" s="331">
        <v>0</v>
      </c>
      <c r="E20" s="331">
        <v>71.81</v>
      </c>
      <c r="F20" s="331">
        <v>0</v>
      </c>
      <c r="G20" s="331">
        <v>0</v>
      </c>
      <c r="H20" s="331">
        <v>323066</v>
      </c>
    </row>
    <row r="21" spans="1:8" hidden="1">
      <c r="B21" s="331" t="s">
        <v>577</v>
      </c>
      <c r="C21" s="331">
        <v>3741</v>
      </c>
      <c r="D21" s="331">
        <v>4</v>
      </c>
      <c r="E21" s="331">
        <v>70.23</v>
      </c>
      <c r="F21" s="331">
        <v>0.08</v>
      </c>
      <c r="G21" s="331">
        <v>0.11</v>
      </c>
      <c r="H21" s="331">
        <v>5326695</v>
      </c>
    </row>
    <row r="22" spans="1:8">
      <c r="A22">
        <v>14</v>
      </c>
      <c r="B22" s="331" t="s">
        <v>581</v>
      </c>
      <c r="C22" s="331">
        <v>657</v>
      </c>
      <c r="D22" s="331">
        <v>0</v>
      </c>
      <c r="E22" s="331">
        <v>71.17</v>
      </c>
      <c r="F22" s="331">
        <v>0</v>
      </c>
      <c r="G22" s="331">
        <v>0</v>
      </c>
      <c r="H22" s="331">
        <v>923201</v>
      </c>
    </row>
    <row r="23" spans="1:8">
      <c r="A23">
        <v>15</v>
      </c>
      <c r="B23" s="331" t="s">
        <v>589</v>
      </c>
      <c r="C23" s="331">
        <v>534</v>
      </c>
      <c r="D23" s="331">
        <v>0</v>
      </c>
      <c r="E23" s="331">
        <v>69.78</v>
      </c>
      <c r="F23" s="331">
        <v>0</v>
      </c>
      <c r="G23" s="331">
        <v>0</v>
      </c>
      <c r="H23" s="331">
        <v>765287</v>
      </c>
    </row>
    <row r="24" spans="1:8">
      <c r="A24">
        <v>16</v>
      </c>
      <c r="B24" s="331" t="s">
        <v>578</v>
      </c>
      <c r="C24" s="331">
        <v>577</v>
      </c>
      <c r="D24" s="331">
        <v>0</v>
      </c>
      <c r="E24" s="331">
        <v>66.680000000000007</v>
      </c>
      <c r="F24" s="331">
        <v>0</v>
      </c>
      <c r="G24" s="331">
        <v>0</v>
      </c>
      <c r="H24" s="331">
        <v>865276</v>
      </c>
    </row>
    <row r="25" spans="1:8">
      <c r="A25">
        <v>17</v>
      </c>
      <c r="B25" s="331" t="s">
        <v>651</v>
      </c>
      <c r="C25" s="331">
        <v>981</v>
      </c>
      <c r="D25" s="331">
        <v>3</v>
      </c>
      <c r="E25" s="331">
        <v>63.58</v>
      </c>
      <c r="F25" s="331">
        <v>0.19</v>
      </c>
      <c r="G25" s="331">
        <v>0.31</v>
      </c>
      <c r="H25" s="331">
        <v>1543051</v>
      </c>
    </row>
    <row r="26" spans="1:8">
      <c r="A26">
        <v>18</v>
      </c>
      <c r="B26" s="331" t="s">
        <v>587</v>
      </c>
      <c r="C26" s="331">
        <v>864</v>
      </c>
      <c r="D26" s="331">
        <v>0</v>
      </c>
      <c r="E26" s="331">
        <v>63.22</v>
      </c>
      <c r="F26" s="331">
        <v>0</v>
      </c>
      <c r="G26" s="331">
        <v>0</v>
      </c>
      <c r="H26" s="331">
        <v>1366598</v>
      </c>
    </row>
    <row r="27" spans="1:8" hidden="1">
      <c r="B27" s="331" t="s">
        <v>566</v>
      </c>
      <c r="C27" s="331">
        <v>12827</v>
      </c>
      <c r="D27" s="331">
        <v>14</v>
      </c>
      <c r="E27" s="331">
        <v>56.12</v>
      </c>
      <c r="F27" s="331">
        <v>0.06</v>
      </c>
      <c r="G27" s="331">
        <v>0.11</v>
      </c>
      <c r="H27" s="331">
        <v>22858243</v>
      </c>
    </row>
    <row r="28" spans="1:8">
      <c r="A28">
        <v>19</v>
      </c>
      <c r="B28" s="331" t="s">
        <v>634</v>
      </c>
      <c r="C28" s="331">
        <v>339</v>
      </c>
      <c r="D28" s="331">
        <v>0</v>
      </c>
      <c r="E28" s="331">
        <v>61.87</v>
      </c>
      <c r="F28" s="331">
        <v>0</v>
      </c>
      <c r="G28" s="331">
        <v>0</v>
      </c>
      <c r="H28" s="331">
        <v>547930</v>
      </c>
    </row>
    <row r="29" spans="1:8" hidden="1">
      <c r="B29" s="331" t="s">
        <v>586</v>
      </c>
      <c r="C29" s="331">
        <v>3877</v>
      </c>
      <c r="D29" s="331">
        <v>2</v>
      </c>
      <c r="E29" s="331">
        <v>61.62</v>
      </c>
      <c r="F29" s="331">
        <v>0.03</v>
      </c>
      <c r="G29" s="331">
        <v>0.05</v>
      </c>
      <c r="H29" s="331">
        <v>6292163</v>
      </c>
    </row>
    <row r="30" spans="1:8">
      <c r="A30">
        <v>20</v>
      </c>
      <c r="B30" s="331" t="s">
        <v>553</v>
      </c>
      <c r="C30" s="331">
        <v>170</v>
      </c>
      <c r="D30" s="331">
        <v>0</v>
      </c>
      <c r="E30" s="331">
        <v>59.19</v>
      </c>
      <c r="F30" s="331">
        <v>0</v>
      </c>
      <c r="G30" s="331">
        <v>0</v>
      </c>
      <c r="H30" s="331">
        <v>287215</v>
      </c>
    </row>
    <row r="31" spans="1:8">
      <c r="A31">
        <v>21</v>
      </c>
      <c r="B31" s="331" t="s">
        <v>571</v>
      </c>
      <c r="C31" s="331">
        <v>479</v>
      </c>
      <c r="D31" s="331">
        <v>1</v>
      </c>
      <c r="E31" s="331">
        <v>58.32</v>
      </c>
      <c r="F31" s="331">
        <v>0.12</v>
      </c>
      <c r="G31" s="331">
        <v>0.21</v>
      </c>
      <c r="H31" s="331">
        <v>821261</v>
      </c>
    </row>
    <row r="32" spans="1:8">
      <c r="A32">
        <v>22</v>
      </c>
      <c r="B32" s="331" t="s">
        <v>623</v>
      </c>
      <c r="C32" s="331">
        <v>154</v>
      </c>
      <c r="D32" s="331">
        <v>0</v>
      </c>
      <c r="E32" s="331">
        <v>57.62</v>
      </c>
      <c r="F32" s="331">
        <v>0</v>
      </c>
      <c r="G32" s="331">
        <v>0</v>
      </c>
      <c r="H32" s="331">
        <v>267250</v>
      </c>
    </row>
    <row r="33" spans="1:8">
      <c r="A33">
        <v>23</v>
      </c>
      <c r="B33" s="331" t="s">
        <v>579</v>
      </c>
      <c r="C33" s="331">
        <v>480</v>
      </c>
      <c r="D33" s="331">
        <v>1</v>
      </c>
      <c r="E33" s="331">
        <v>53.64</v>
      </c>
      <c r="F33" s="331">
        <v>0.11</v>
      </c>
      <c r="G33" s="331">
        <v>0.21</v>
      </c>
      <c r="H33" s="331">
        <v>894781</v>
      </c>
    </row>
    <row r="34" spans="1:8">
      <c r="A34">
        <v>24</v>
      </c>
      <c r="B34" s="331" t="s">
        <v>570</v>
      </c>
      <c r="C34" s="331">
        <v>642</v>
      </c>
      <c r="D34" s="331">
        <v>2</v>
      </c>
      <c r="E34" s="331">
        <v>53.04</v>
      </c>
      <c r="F34" s="331">
        <v>0.17</v>
      </c>
      <c r="G34" s="331">
        <v>0.31</v>
      </c>
      <c r="H34" s="331">
        <v>1210365</v>
      </c>
    </row>
    <row r="35" spans="1:8">
      <c r="A35">
        <v>25</v>
      </c>
      <c r="B35" s="331" t="s">
        <v>573</v>
      </c>
      <c r="C35" s="331">
        <v>370</v>
      </c>
      <c r="D35" s="331">
        <v>0</v>
      </c>
      <c r="E35" s="331">
        <v>50.51</v>
      </c>
      <c r="F35" s="331">
        <v>0</v>
      </c>
      <c r="G35" s="331">
        <v>0</v>
      </c>
      <c r="H35" s="331">
        <v>732495</v>
      </c>
    </row>
    <row r="36" spans="1:8">
      <c r="A36">
        <v>26</v>
      </c>
      <c r="B36" s="331" t="s">
        <v>585</v>
      </c>
      <c r="C36" s="331">
        <v>273</v>
      </c>
      <c r="D36" s="331">
        <v>0</v>
      </c>
      <c r="E36" s="331">
        <v>49.44</v>
      </c>
      <c r="F36" s="331">
        <v>0</v>
      </c>
      <c r="G36" s="331">
        <v>0</v>
      </c>
      <c r="H36" s="331">
        <v>552137</v>
      </c>
    </row>
    <row r="37" spans="1:8">
      <c r="A37">
        <v>27</v>
      </c>
      <c r="B37" s="331" t="s">
        <v>627</v>
      </c>
      <c r="C37" s="331">
        <v>248</v>
      </c>
      <c r="D37" s="331">
        <v>0</v>
      </c>
      <c r="E37" s="331">
        <v>48.71</v>
      </c>
      <c r="F37" s="331">
        <v>0</v>
      </c>
      <c r="G37" s="331">
        <v>0</v>
      </c>
      <c r="H37" s="331">
        <v>509122</v>
      </c>
    </row>
    <row r="38" spans="1:8" hidden="1">
      <c r="B38" s="331" t="s">
        <v>560</v>
      </c>
      <c r="C38" s="331">
        <v>1477</v>
      </c>
      <c r="D38" s="331">
        <v>1</v>
      </c>
      <c r="E38" s="331">
        <v>50.99</v>
      </c>
      <c r="F38" s="331">
        <v>0.03</v>
      </c>
      <c r="G38" s="331">
        <v>7.0000000000000007E-2</v>
      </c>
      <c r="H38" s="331">
        <v>2896463</v>
      </c>
    </row>
    <row r="39" spans="1:8">
      <c r="A39">
        <v>28</v>
      </c>
      <c r="B39" s="331" t="s">
        <v>591</v>
      </c>
      <c r="C39" s="331">
        <v>108</v>
      </c>
      <c r="D39" s="331">
        <v>0</v>
      </c>
      <c r="E39" s="331">
        <v>47.49</v>
      </c>
      <c r="F39" s="331">
        <v>0</v>
      </c>
      <c r="G39" s="331">
        <v>0</v>
      </c>
      <c r="H39" s="331">
        <v>227430</v>
      </c>
    </row>
    <row r="40" spans="1:8">
      <c r="A40">
        <v>29</v>
      </c>
      <c r="B40" s="331" t="s">
        <v>562</v>
      </c>
      <c r="C40" s="331">
        <v>476</v>
      </c>
      <c r="D40" s="331">
        <v>0</v>
      </c>
      <c r="E40" s="331">
        <v>46.42</v>
      </c>
      <c r="F40" s="331">
        <v>0</v>
      </c>
      <c r="G40" s="331">
        <v>0</v>
      </c>
      <c r="H40" s="331">
        <v>1025348</v>
      </c>
    </row>
    <row r="41" spans="1:8">
      <c r="A41">
        <v>30</v>
      </c>
      <c r="B41" s="331" t="s">
        <v>635</v>
      </c>
      <c r="C41" s="331">
        <v>354</v>
      </c>
      <c r="D41" s="331">
        <v>0</v>
      </c>
      <c r="E41" s="331">
        <v>43.35</v>
      </c>
      <c r="F41" s="331">
        <v>0</v>
      </c>
      <c r="G41" s="331">
        <v>0</v>
      </c>
      <c r="H41" s="331">
        <v>816642</v>
      </c>
    </row>
    <row r="42" spans="1:8">
      <c r="A42">
        <v>31</v>
      </c>
      <c r="B42" s="331" t="s">
        <v>557</v>
      </c>
      <c r="C42" s="331">
        <v>250</v>
      </c>
      <c r="D42" s="331">
        <v>0</v>
      </c>
      <c r="E42" s="331">
        <v>43.12</v>
      </c>
      <c r="F42" s="331">
        <v>0</v>
      </c>
      <c r="G42" s="331">
        <v>0</v>
      </c>
      <c r="H42" s="331">
        <v>579759</v>
      </c>
    </row>
    <row r="43" spans="1:8">
      <c r="A43">
        <v>32</v>
      </c>
      <c r="B43" s="331" t="s">
        <v>569</v>
      </c>
      <c r="C43" s="331">
        <v>560</v>
      </c>
      <c r="D43" s="331">
        <v>4</v>
      </c>
      <c r="E43" s="331">
        <v>43.01</v>
      </c>
      <c r="F43" s="331">
        <v>0.31</v>
      </c>
      <c r="G43" s="331">
        <v>0.71</v>
      </c>
      <c r="H43" s="331">
        <v>1302004</v>
      </c>
    </row>
    <row r="44" spans="1:8">
      <c r="A44">
        <v>33</v>
      </c>
      <c r="B44" s="331" t="s">
        <v>567</v>
      </c>
      <c r="C44" s="331">
        <v>2351</v>
      </c>
      <c r="D44" s="331">
        <v>1</v>
      </c>
      <c r="E44" s="331">
        <v>42.88</v>
      </c>
      <c r="F44" s="331">
        <v>0.02</v>
      </c>
      <c r="G44" s="331">
        <v>0.04</v>
      </c>
      <c r="H44" s="331">
        <v>5483259</v>
      </c>
    </row>
    <row r="45" spans="1:8">
      <c r="A45">
        <v>34</v>
      </c>
      <c r="B45" s="331" t="s">
        <v>565</v>
      </c>
      <c r="C45" s="331">
        <v>223</v>
      </c>
      <c r="D45" s="331">
        <v>0</v>
      </c>
      <c r="E45" s="331">
        <v>42.56</v>
      </c>
      <c r="F45" s="331">
        <v>0</v>
      </c>
      <c r="G45" s="331">
        <v>0</v>
      </c>
      <c r="H45" s="331">
        <v>523925</v>
      </c>
    </row>
    <row r="46" spans="1:8">
      <c r="A46">
        <v>35</v>
      </c>
      <c r="B46" s="331" t="s">
        <v>555</v>
      </c>
      <c r="C46" s="331">
        <v>187</v>
      </c>
      <c r="D46" s="331">
        <v>1</v>
      </c>
      <c r="E46" s="331">
        <v>42.38</v>
      </c>
      <c r="F46" s="331">
        <v>0.23</v>
      </c>
      <c r="G46" s="331">
        <v>0.53</v>
      </c>
      <c r="H46" s="331">
        <v>441289</v>
      </c>
    </row>
    <row r="47" spans="1:8" hidden="1">
      <c r="B47" s="331" t="s">
        <v>568</v>
      </c>
      <c r="C47" s="331">
        <v>2596</v>
      </c>
      <c r="D47" s="331">
        <v>7</v>
      </c>
      <c r="E47" s="331">
        <v>47.73</v>
      </c>
      <c r="F47" s="331">
        <v>0.13</v>
      </c>
      <c r="G47" s="331">
        <v>0.27</v>
      </c>
      <c r="H47" s="331">
        <v>5438863</v>
      </c>
    </row>
    <row r="48" spans="1:8">
      <c r="A48">
        <v>36</v>
      </c>
      <c r="B48" s="331" t="s">
        <v>564</v>
      </c>
      <c r="C48" s="331">
        <v>284</v>
      </c>
      <c r="D48" s="331">
        <v>1</v>
      </c>
      <c r="E48" s="331">
        <v>40.18</v>
      </c>
      <c r="F48" s="331">
        <v>0.14000000000000001</v>
      </c>
      <c r="G48" s="331">
        <v>0.35</v>
      </c>
      <c r="H48" s="331">
        <v>706861</v>
      </c>
    </row>
    <row r="49" spans="1:8">
      <c r="A49">
        <v>37</v>
      </c>
      <c r="B49" s="331" t="s">
        <v>622</v>
      </c>
      <c r="C49" s="331">
        <v>193</v>
      </c>
      <c r="D49" s="331">
        <v>0</v>
      </c>
      <c r="E49" s="331">
        <v>40.119999999999997</v>
      </c>
      <c r="F49" s="331">
        <v>0</v>
      </c>
      <c r="G49" s="331">
        <v>0</v>
      </c>
      <c r="H49" s="331">
        <v>481089</v>
      </c>
    </row>
    <row r="50" spans="1:8">
      <c r="A50">
        <v>38</v>
      </c>
      <c r="B50" s="331" t="s">
        <v>575</v>
      </c>
      <c r="C50" s="331">
        <v>216</v>
      </c>
      <c r="D50" s="331">
        <v>0</v>
      </c>
      <c r="E50" s="331">
        <v>33.82</v>
      </c>
      <c r="F50" s="331">
        <v>0</v>
      </c>
      <c r="G50" s="331">
        <v>0</v>
      </c>
      <c r="H50" s="331">
        <v>638704</v>
      </c>
    </row>
    <row r="51" spans="1:8">
      <c r="A51">
        <v>39</v>
      </c>
      <c r="B51" s="331" t="s">
        <v>590</v>
      </c>
      <c r="C51" s="331">
        <v>177</v>
      </c>
      <c r="D51" s="331">
        <v>0</v>
      </c>
      <c r="E51" s="331">
        <v>33</v>
      </c>
      <c r="F51" s="331">
        <v>0</v>
      </c>
      <c r="G51" s="331">
        <v>0</v>
      </c>
      <c r="H51" s="331">
        <v>536290</v>
      </c>
    </row>
    <row r="52" spans="1:8">
      <c r="A52">
        <v>40</v>
      </c>
      <c r="B52" s="332" t="s">
        <v>602</v>
      </c>
      <c r="C52" s="331">
        <v>137</v>
      </c>
      <c r="D52" s="331">
        <v>0</v>
      </c>
      <c r="E52" s="331">
        <v>32.53</v>
      </c>
      <c r="F52" s="331">
        <v>0</v>
      </c>
      <c r="G52" s="331">
        <v>0</v>
      </c>
      <c r="H52" s="331">
        <v>421086</v>
      </c>
    </row>
    <row r="53" spans="1:8">
      <c r="A53">
        <v>41</v>
      </c>
      <c r="B53" s="331" t="s">
        <v>558</v>
      </c>
      <c r="C53" s="331">
        <v>270</v>
      </c>
      <c r="D53" s="331">
        <v>0</v>
      </c>
      <c r="E53" s="331">
        <v>32.020000000000003</v>
      </c>
      <c r="F53" s="331">
        <v>0</v>
      </c>
      <c r="G53" s="331">
        <v>0</v>
      </c>
      <c r="H53" s="331">
        <v>843111</v>
      </c>
    </row>
    <row r="54" spans="1:8">
      <c r="A54">
        <v>42</v>
      </c>
      <c r="B54" s="332" t="s">
        <v>610</v>
      </c>
      <c r="C54" s="331">
        <v>821</v>
      </c>
      <c r="D54" s="331">
        <v>1</v>
      </c>
      <c r="E54" s="331">
        <v>31.24</v>
      </c>
      <c r="F54" s="331">
        <v>0.04</v>
      </c>
      <c r="G54" s="331">
        <v>0.12</v>
      </c>
      <c r="H54" s="331">
        <v>2627927</v>
      </c>
    </row>
    <row r="55" spans="1:8">
      <c r="A55">
        <v>43</v>
      </c>
      <c r="B55" s="331" t="s">
        <v>631</v>
      </c>
      <c r="C55" s="331">
        <v>198</v>
      </c>
      <c r="D55" s="331">
        <v>0</v>
      </c>
      <c r="E55" s="331">
        <v>31.05</v>
      </c>
      <c r="F55" s="331">
        <v>0</v>
      </c>
      <c r="G55" s="331">
        <v>0</v>
      </c>
      <c r="H55" s="331">
        <v>637612</v>
      </c>
    </row>
    <row r="56" spans="1:8" hidden="1">
      <c r="B56" s="331" t="s">
        <v>595</v>
      </c>
      <c r="C56" s="331">
        <v>3914</v>
      </c>
      <c r="D56" s="331">
        <v>7</v>
      </c>
      <c r="E56" s="331">
        <v>18</v>
      </c>
      <c r="F56" s="331">
        <v>0.03</v>
      </c>
      <c r="G56" s="331">
        <v>0.18</v>
      </c>
      <c r="H56" s="331">
        <v>21749208</v>
      </c>
    </row>
    <row r="57" spans="1:8" hidden="1">
      <c r="B57" s="331" t="s">
        <v>554</v>
      </c>
      <c r="C57" s="331">
        <v>938</v>
      </c>
      <c r="D57" s="331">
        <v>1</v>
      </c>
      <c r="E57" s="331">
        <v>26.63</v>
      </c>
      <c r="F57" s="331">
        <v>0.03</v>
      </c>
      <c r="G57" s="331">
        <v>0.11</v>
      </c>
      <c r="H57" s="331">
        <v>3522489</v>
      </c>
    </row>
    <row r="58" spans="1:8">
      <c r="A58">
        <v>44</v>
      </c>
      <c r="B58" s="332" t="s">
        <v>616</v>
      </c>
      <c r="C58" s="331">
        <v>576</v>
      </c>
      <c r="D58" s="331">
        <v>1</v>
      </c>
      <c r="E58" s="331">
        <v>30.81</v>
      </c>
      <c r="F58" s="331">
        <v>0.05</v>
      </c>
      <c r="G58" s="331">
        <v>0.17</v>
      </c>
      <c r="H58" s="331">
        <v>1869708</v>
      </c>
    </row>
    <row r="59" spans="1:8">
      <c r="A59">
        <v>45</v>
      </c>
      <c r="B59" s="331" t="s">
        <v>576</v>
      </c>
      <c r="C59" s="331">
        <v>80</v>
      </c>
      <c r="D59" s="331">
        <v>0</v>
      </c>
      <c r="E59" s="331">
        <v>30.74</v>
      </c>
      <c r="F59" s="331">
        <v>0</v>
      </c>
      <c r="G59" s="331">
        <v>0</v>
      </c>
      <c r="H59" s="331">
        <v>260261</v>
      </c>
    </row>
    <row r="60" spans="1:8">
      <c r="A60">
        <v>46</v>
      </c>
      <c r="B60" s="331" t="s">
        <v>592</v>
      </c>
      <c r="C60" s="331">
        <v>200</v>
      </c>
      <c r="D60" s="331">
        <v>1</v>
      </c>
      <c r="E60" s="331">
        <v>27.45</v>
      </c>
      <c r="F60" s="331">
        <v>0.14000000000000001</v>
      </c>
      <c r="G60" s="331">
        <v>0.5</v>
      </c>
      <c r="H60" s="331">
        <v>728615</v>
      </c>
    </row>
    <row r="61" spans="1:8">
      <c r="A61">
        <v>47</v>
      </c>
      <c r="B61" s="331" t="s">
        <v>552</v>
      </c>
      <c r="C61" s="331">
        <v>342</v>
      </c>
      <c r="D61" s="331">
        <v>0</v>
      </c>
      <c r="E61" s="331">
        <v>26.32</v>
      </c>
      <c r="F61" s="331">
        <v>0</v>
      </c>
      <c r="G61" s="331">
        <v>0</v>
      </c>
      <c r="H61" s="331">
        <v>1299306</v>
      </c>
    </row>
    <row r="62" spans="1:8" hidden="1">
      <c r="B62" s="331" t="s">
        <v>609</v>
      </c>
      <c r="C62" s="331">
        <v>1544</v>
      </c>
      <c r="D62" s="331">
        <v>5</v>
      </c>
      <c r="E62" s="331">
        <v>23.08</v>
      </c>
      <c r="F62" s="331">
        <v>7.0000000000000007E-2</v>
      </c>
      <c r="G62" s="331">
        <v>0.32</v>
      </c>
      <c r="H62" s="331">
        <v>6689028</v>
      </c>
    </row>
    <row r="63" spans="1:8">
      <c r="A63">
        <v>48</v>
      </c>
      <c r="B63" s="331" t="s">
        <v>547</v>
      </c>
      <c r="C63" s="331">
        <v>100</v>
      </c>
      <c r="D63" s="331">
        <v>0</v>
      </c>
      <c r="E63" s="331">
        <v>25.06</v>
      </c>
      <c r="F63" s="331">
        <v>0</v>
      </c>
      <c r="G63" s="331">
        <v>0</v>
      </c>
      <c r="H63" s="331">
        <v>398998</v>
      </c>
    </row>
    <row r="64" spans="1:8">
      <c r="A64">
        <v>49</v>
      </c>
      <c r="B64" s="332" t="s">
        <v>605</v>
      </c>
      <c r="C64" s="331">
        <v>151</v>
      </c>
      <c r="D64" s="331">
        <v>0</v>
      </c>
      <c r="E64" s="331">
        <v>23.73</v>
      </c>
      <c r="F64" s="331">
        <v>0</v>
      </c>
      <c r="G64" s="331">
        <v>0</v>
      </c>
      <c r="H64" s="331">
        <v>636242</v>
      </c>
    </row>
    <row r="65" spans="1:8">
      <c r="A65">
        <v>50</v>
      </c>
      <c r="B65" s="331" t="s">
        <v>630</v>
      </c>
      <c r="C65" s="331">
        <v>77</v>
      </c>
      <c r="D65" s="331">
        <v>0</v>
      </c>
      <c r="E65" s="331">
        <v>23.66</v>
      </c>
      <c r="F65" s="331">
        <v>0</v>
      </c>
      <c r="G65" s="331">
        <v>0</v>
      </c>
      <c r="H65" s="331">
        <v>325387</v>
      </c>
    </row>
    <row r="66" spans="1:8">
      <c r="A66">
        <v>51</v>
      </c>
      <c r="B66" s="331" t="s">
        <v>626</v>
      </c>
      <c r="C66" s="331">
        <v>45</v>
      </c>
      <c r="D66" s="331">
        <v>0</v>
      </c>
      <c r="E66" s="331">
        <v>23.22</v>
      </c>
      <c r="F66" s="331">
        <v>0</v>
      </c>
      <c r="G66" s="331">
        <v>0</v>
      </c>
      <c r="H66" s="331">
        <v>193799</v>
      </c>
    </row>
    <row r="67" spans="1:8">
      <c r="A67">
        <v>52</v>
      </c>
      <c r="B67" s="332" t="s">
        <v>598</v>
      </c>
      <c r="C67" s="331">
        <v>202</v>
      </c>
      <c r="D67" s="331">
        <v>0</v>
      </c>
      <c r="E67" s="331">
        <v>21.46</v>
      </c>
      <c r="F67" s="331">
        <v>0</v>
      </c>
      <c r="G67" s="331">
        <v>0</v>
      </c>
      <c r="H67" s="331">
        <v>941261</v>
      </c>
    </row>
    <row r="68" spans="1:8">
      <c r="A68">
        <v>53</v>
      </c>
      <c r="B68" s="331" t="s">
        <v>594</v>
      </c>
      <c r="C68" s="331">
        <v>117</v>
      </c>
      <c r="D68" s="331">
        <v>0</v>
      </c>
      <c r="E68" s="331">
        <v>20.79</v>
      </c>
      <c r="F68" s="331">
        <v>0</v>
      </c>
      <c r="G68" s="331">
        <v>0</v>
      </c>
      <c r="H68" s="331">
        <v>562860</v>
      </c>
    </row>
    <row r="69" spans="1:8">
      <c r="A69">
        <v>54</v>
      </c>
      <c r="B69" s="331" t="s">
        <v>550</v>
      </c>
      <c r="C69" s="331">
        <v>94</v>
      </c>
      <c r="D69" s="331">
        <v>0</v>
      </c>
      <c r="E69" s="331">
        <v>19.850000000000001</v>
      </c>
      <c r="F69" s="331">
        <v>0</v>
      </c>
      <c r="G69" s="331">
        <v>0</v>
      </c>
      <c r="H69" s="331">
        <v>473630</v>
      </c>
    </row>
    <row r="70" spans="1:8" hidden="1">
      <c r="B70" s="331" t="s">
        <v>614</v>
      </c>
      <c r="C70" s="331">
        <v>911</v>
      </c>
      <c r="D70" s="331">
        <v>1</v>
      </c>
      <c r="E70" s="331">
        <v>19.899999999999999</v>
      </c>
      <c r="F70" s="331">
        <v>0.02</v>
      </c>
      <c r="G70" s="331">
        <v>0.11</v>
      </c>
      <c r="H70" s="331">
        <v>4578831</v>
      </c>
    </row>
    <row r="71" spans="1:8">
      <c r="A71">
        <v>55</v>
      </c>
      <c r="B71" s="332" t="s">
        <v>611</v>
      </c>
      <c r="C71" s="331">
        <v>311</v>
      </c>
      <c r="D71" s="331">
        <v>2</v>
      </c>
      <c r="E71" s="331">
        <v>19.75</v>
      </c>
      <c r="F71" s="331">
        <v>0.13</v>
      </c>
      <c r="G71" s="331">
        <v>0.64</v>
      </c>
      <c r="H71" s="331">
        <v>1575073</v>
      </c>
    </row>
    <row r="72" spans="1:8">
      <c r="A72">
        <v>56</v>
      </c>
      <c r="B72" s="331" t="s">
        <v>593</v>
      </c>
      <c r="C72" s="331">
        <v>96</v>
      </c>
      <c r="D72" s="331">
        <v>0</v>
      </c>
      <c r="E72" s="331">
        <v>19.25</v>
      </c>
      <c r="F72" s="331">
        <v>0</v>
      </c>
      <c r="G72" s="331">
        <v>0</v>
      </c>
      <c r="H72" s="331">
        <v>498671</v>
      </c>
    </row>
    <row r="73" spans="1:8">
      <c r="A73">
        <v>57</v>
      </c>
      <c r="B73" s="332" t="s">
        <v>613</v>
      </c>
      <c r="C73" s="331">
        <v>212</v>
      </c>
      <c r="D73" s="331">
        <v>2</v>
      </c>
      <c r="E73" s="331">
        <v>19</v>
      </c>
      <c r="F73" s="331">
        <v>0.18</v>
      </c>
      <c r="G73" s="331">
        <v>0.94</v>
      </c>
      <c r="H73" s="331">
        <v>1115652</v>
      </c>
    </row>
    <row r="74" spans="1:8">
      <c r="A74">
        <v>58</v>
      </c>
      <c r="B74" s="331" t="s">
        <v>556</v>
      </c>
      <c r="C74" s="331">
        <v>130</v>
      </c>
      <c r="D74" s="331">
        <v>0</v>
      </c>
      <c r="E74" s="331">
        <v>18.899999999999999</v>
      </c>
      <c r="F74" s="331">
        <v>0</v>
      </c>
      <c r="G74" s="331">
        <v>0</v>
      </c>
      <c r="H74" s="331">
        <v>687927</v>
      </c>
    </row>
    <row r="75" spans="1:8" hidden="1">
      <c r="B75" s="331" t="s">
        <v>545</v>
      </c>
      <c r="C75" s="331">
        <v>1093</v>
      </c>
      <c r="D75" s="331">
        <v>1</v>
      </c>
      <c r="E75" s="331">
        <v>18.66</v>
      </c>
      <c r="F75" s="331">
        <v>0.02</v>
      </c>
      <c r="G75" s="331">
        <v>0.09</v>
      </c>
      <c r="H75" s="331">
        <v>5857413</v>
      </c>
    </row>
    <row r="76" spans="1:8">
      <c r="A76">
        <v>59</v>
      </c>
      <c r="B76" s="331" t="s">
        <v>574</v>
      </c>
      <c r="C76" s="331">
        <v>37</v>
      </c>
      <c r="D76" s="331">
        <v>0</v>
      </c>
      <c r="E76" s="331">
        <v>18.309999999999999</v>
      </c>
      <c r="F76" s="331">
        <v>0</v>
      </c>
      <c r="G76" s="331">
        <v>0</v>
      </c>
      <c r="H76" s="331">
        <v>202117</v>
      </c>
    </row>
    <row r="77" spans="1:8">
      <c r="A77">
        <v>60</v>
      </c>
      <c r="B77" s="331" t="s">
        <v>549</v>
      </c>
      <c r="C77" s="331">
        <v>78</v>
      </c>
      <c r="D77" s="331">
        <v>1</v>
      </c>
      <c r="E77" s="331">
        <v>18.2</v>
      </c>
      <c r="F77" s="331">
        <v>0.23</v>
      </c>
      <c r="G77" s="331">
        <v>1.28</v>
      </c>
      <c r="H77" s="331">
        <v>428499</v>
      </c>
    </row>
    <row r="78" spans="1:8">
      <c r="A78">
        <v>61</v>
      </c>
      <c r="B78" s="331" t="s">
        <v>548</v>
      </c>
      <c r="C78" s="331">
        <v>128</v>
      </c>
      <c r="D78" s="331">
        <v>0</v>
      </c>
      <c r="E78" s="331">
        <v>17.899999999999999</v>
      </c>
      <c r="F78" s="331">
        <v>0</v>
      </c>
      <c r="G78" s="331">
        <v>0</v>
      </c>
      <c r="H78" s="331">
        <v>715133</v>
      </c>
    </row>
    <row r="79" spans="1:8">
      <c r="A79">
        <v>62</v>
      </c>
      <c r="B79" s="332" t="s">
        <v>597</v>
      </c>
      <c r="C79" s="331">
        <v>308</v>
      </c>
      <c r="D79" s="331">
        <v>1</v>
      </c>
      <c r="E79" s="331">
        <v>17.28</v>
      </c>
      <c r="F79" s="331">
        <v>0.06</v>
      </c>
      <c r="G79" s="331">
        <v>0.32</v>
      </c>
      <c r="H79" s="331">
        <v>1782008</v>
      </c>
    </row>
    <row r="80" spans="1:8">
      <c r="A80">
        <v>63</v>
      </c>
      <c r="B80" s="332" t="s">
        <v>599</v>
      </c>
      <c r="C80" s="331">
        <v>218</v>
      </c>
      <c r="D80" s="331">
        <v>0</v>
      </c>
      <c r="E80" s="331">
        <v>16.93</v>
      </c>
      <c r="F80" s="331">
        <v>0</v>
      </c>
      <c r="G80" s="331">
        <v>0</v>
      </c>
      <c r="H80" s="331">
        <v>1287984</v>
      </c>
    </row>
    <row r="81" spans="1:8" hidden="1">
      <c r="B81" s="331" t="s">
        <v>620</v>
      </c>
      <c r="C81" s="331">
        <v>7799</v>
      </c>
      <c r="D81" s="331">
        <v>4</v>
      </c>
      <c r="E81" s="331">
        <v>82.05</v>
      </c>
      <c r="F81" s="331">
        <v>0.04</v>
      </c>
      <c r="G81" s="331">
        <v>0.05</v>
      </c>
      <c r="H81" s="331">
        <v>9504992</v>
      </c>
    </row>
    <row r="82" spans="1:8" hidden="1">
      <c r="B82" s="331" t="s">
        <v>596</v>
      </c>
      <c r="C82" s="331">
        <v>868</v>
      </c>
      <c r="D82" s="331">
        <v>1</v>
      </c>
      <c r="E82" s="331">
        <v>17.43</v>
      </c>
      <c r="F82" s="331">
        <v>0.02</v>
      </c>
      <c r="G82" s="331">
        <v>0.12</v>
      </c>
      <c r="H82" s="331">
        <v>4981337</v>
      </c>
    </row>
    <row r="83" spans="1:8">
      <c r="A83">
        <v>64</v>
      </c>
      <c r="B83" s="331" t="s">
        <v>612</v>
      </c>
      <c r="C83" s="331">
        <v>200</v>
      </c>
      <c r="D83" s="331">
        <v>0</v>
      </c>
      <c r="E83" s="331">
        <v>14.59</v>
      </c>
      <c r="F83" s="331">
        <v>0</v>
      </c>
      <c r="G83" s="331">
        <v>0</v>
      </c>
      <c r="H83" s="331">
        <v>1370376</v>
      </c>
    </row>
    <row r="84" spans="1:8">
      <c r="A84">
        <v>65</v>
      </c>
      <c r="B84" s="331" t="s">
        <v>600</v>
      </c>
      <c r="C84" s="331">
        <v>140</v>
      </c>
      <c r="D84" s="331">
        <v>0</v>
      </c>
      <c r="E84" s="331">
        <v>14.43</v>
      </c>
      <c r="F84" s="331">
        <v>0</v>
      </c>
      <c r="G84" s="331">
        <v>0</v>
      </c>
      <c r="H84" s="331">
        <v>970084</v>
      </c>
    </row>
    <row r="85" spans="1:8">
      <c r="A85">
        <v>66</v>
      </c>
      <c r="B85" s="331" t="s">
        <v>617</v>
      </c>
      <c r="C85" s="331">
        <v>74</v>
      </c>
      <c r="D85" s="331">
        <v>0</v>
      </c>
      <c r="E85" s="331">
        <v>13.96</v>
      </c>
      <c r="F85" s="331">
        <v>0</v>
      </c>
      <c r="G85" s="331">
        <v>0</v>
      </c>
      <c r="H85" s="331">
        <v>530239</v>
      </c>
    </row>
    <row r="86" spans="1:8">
      <c r="A86">
        <v>67</v>
      </c>
      <c r="B86" s="331" t="s">
        <v>615</v>
      </c>
      <c r="C86" s="331">
        <v>179</v>
      </c>
      <c r="D86" s="331">
        <v>0</v>
      </c>
      <c r="E86" s="331">
        <v>12.32</v>
      </c>
      <c r="F86" s="331">
        <v>0</v>
      </c>
      <c r="G86" s="331">
        <v>0</v>
      </c>
      <c r="H86" s="331">
        <v>1452532</v>
      </c>
    </row>
    <row r="87" spans="1:8">
      <c r="A87">
        <v>68</v>
      </c>
      <c r="B87" s="331" t="s">
        <v>618</v>
      </c>
      <c r="C87" s="331">
        <v>43</v>
      </c>
      <c r="D87" s="331">
        <v>0</v>
      </c>
      <c r="E87" s="331">
        <v>11.47</v>
      </c>
      <c r="F87" s="331">
        <v>0</v>
      </c>
      <c r="G87" s="331">
        <v>0</v>
      </c>
      <c r="H87" s="331">
        <v>374760</v>
      </c>
    </row>
    <row r="88" spans="1:8">
      <c r="A88">
        <v>69</v>
      </c>
      <c r="B88" s="331" t="s">
        <v>619</v>
      </c>
      <c r="C88" s="331">
        <v>39</v>
      </c>
      <c r="D88" s="331">
        <v>0</v>
      </c>
      <c r="E88" s="331">
        <v>11.09</v>
      </c>
      <c r="F88" s="331">
        <v>0</v>
      </c>
      <c r="G88" s="331">
        <v>0</v>
      </c>
      <c r="H88" s="331">
        <v>351592</v>
      </c>
    </row>
    <row r="89" spans="1:8">
      <c r="A89">
        <v>70</v>
      </c>
      <c r="B89" s="331" t="s">
        <v>603</v>
      </c>
      <c r="C89" s="331">
        <v>55</v>
      </c>
      <c r="D89" s="331">
        <v>0</v>
      </c>
      <c r="E89" s="331">
        <v>10.84</v>
      </c>
      <c r="F89" s="331">
        <v>0</v>
      </c>
      <c r="G89" s="331">
        <v>0</v>
      </c>
      <c r="H89" s="331">
        <v>507599</v>
      </c>
    </row>
    <row r="90" spans="1:8" hidden="1">
      <c r="B90" s="331" t="s">
        <v>601</v>
      </c>
      <c r="C90" s="331">
        <v>591</v>
      </c>
      <c r="D90" s="331">
        <v>0</v>
      </c>
      <c r="E90" s="331">
        <v>10.75</v>
      </c>
      <c r="F90" s="331">
        <v>0</v>
      </c>
      <c r="G90" s="331">
        <v>0</v>
      </c>
      <c r="H90" s="331">
        <v>5500012</v>
      </c>
    </row>
    <row r="91" spans="1:8">
      <c r="A91">
        <v>71</v>
      </c>
      <c r="B91" s="331" t="s">
        <v>559</v>
      </c>
      <c r="C91" s="331">
        <v>101</v>
      </c>
      <c r="D91" s="331">
        <v>0</v>
      </c>
      <c r="E91" s="331">
        <v>10.41</v>
      </c>
      <c r="F91" s="331">
        <v>0</v>
      </c>
      <c r="G91" s="331">
        <v>0</v>
      </c>
      <c r="H91" s="331">
        <v>970403</v>
      </c>
    </row>
    <row r="92" spans="1:8">
      <c r="A92">
        <v>72</v>
      </c>
      <c r="B92" s="331" t="s">
        <v>551</v>
      </c>
      <c r="C92" s="331">
        <v>39</v>
      </c>
      <c r="D92" s="331">
        <v>0</v>
      </c>
      <c r="E92" s="331">
        <v>8.48</v>
      </c>
      <c r="F92" s="331">
        <v>0</v>
      </c>
      <c r="G92" s="331">
        <v>0</v>
      </c>
      <c r="H92" s="331">
        <v>459858</v>
      </c>
    </row>
    <row r="93" spans="1:8">
      <c r="A93">
        <v>73</v>
      </c>
      <c r="B93" s="331" t="s">
        <v>608</v>
      </c>
      <c r="C93" s="331">
        <v>57</v>
      </c>
      <c r="D93" s="331">
        <v>0</v>
      </c>
      <c r="E93" s="331">
        <v>7.97</v>
      </c>
      <c r="F93" s="331">
        <v>0</v>
      </c>
      <c r="G93" s="331">
        <v>0</v>
      </c>
      <c r="H93" s="331">
        <v>715466</v>
      </c>
    </row>
    <row r="94" spans="1:8">
      <c r="A94">
        <v>74</v>
      </c>
      <c r="B94" s="331" t="s">
        <v>546</v>
      </c>
      <c r="C94" s="331">
        <v>142</v>
      </c>
      <c r="D94" s="331">
        <v>0</v>
      </c>
      <c r="E94" s="331">
        <v>7.91</v>
      </c>
      <c r="F94" s="331">
        <v>0</v>
      </c>
      <c r="G94" s="331">
        <v>0</v>
      </c>
      <c r="H94" s="331">
        <v>1794774</v>
      </c>
    </row>
    <row r="95" spans="1:8">
      <c r="A95">
        <v>75</v>
      </c>
      <c r="B95" s="331" t="s">
        <v>604</v>
      </c>
      <c r="C95" s="331">
        <v>109</v>
      </c>
      <c r="D95" s="331">
        <v>0</v>
      </c>
      <c r="E95" s="331">
        <v>6.98</v>
      </c>
      <c r="F95" s="331">
        <v>0</v>
      </c>
      <c r="G95" s="331">
        <v>0</v>
      </c>
      <c r="H95" s="331">
        <v>1560788</v>
      </c>
    </row>
    <row r="96" spans="1:8">
      <c r="A96">
        <v>76</v>
      </c>
      <c r="B96" s="331" t="s">
        <v>607</v>
      </c>
      <c r="C96" s="331">
        <v>62</v>
      </c>
      <c r="D96" s="331">
        <v>0</v>
      </c>
      <c r="E96" s="331">
        <v>5.42</v>
      </c>
      <c r="F96" s="331">
        <v>0</v>
      </c>
      <c r="G96" s="331">
        <v>0</v>
      </c>
      <c r="H96" s="331">
        <v>1143922</v>
      </c>
    </row>
    <row r="97" spans="1:8">
      <c r="A97">
        <v>77</v>
      </c>
      <c r="B97" s="331" t="s">
        <v>606</v>
      </c>
      <c r="C97" s="331">
        <v>20</v>
      </c>
      <c r="D97" s="331">
        <v>0</v>
      </c>
      <c r="E97" s="331">
        <v>3.88</v>
      </c>
      <c r="F97" s="331">
        <v>0</v>
      </c>
      <c r="G97" s="331">
        <v>0</v>
      </c>
      <c r="H97" s="331">
        <v>514909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17 (อำเภอ)</vt:lpstr>
      <vt:lpstr>รายตำบล wk 17_2567</vt:lpstr>
      <vt:lpstr>รายงานหมู่บ้าน รง 506</vt:lpstr>
      <vt:lpstr>มัธยฐานรายอำเภอ66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2024-05-07T04:08:04Z</dcterms:modified>
</cp:coreProperties>
</file>