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7 (อำเภอ)" sheetId="33" r:id="rId4"/>
    <sheet name="รายตำบล wk 27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60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27_2566'!$A$2:$Q$197</definedName>
  </definedNames>
  <calcPr calcId="124519"/>
  <pivotCaches>
    <pivotCache cacheId="17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D31" i="33" l="1"/>
  <c r="AC31"/>
  <c r="V7" i="7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<sst xmlns="http://schemas.openxmlformats.org/spreadsheetml/2006/main" count="2942" uniqueCount="724">
  <si>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</si>
  <si>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</si>
  <si>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</si>
  <si>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</si>
  <si>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</si>
  <si>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</si>
  <si>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</si>
  <si>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</si>
  <si>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</si>
  <si>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</si>
  <si>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</si>
  <si>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</si>
  <si>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</si>
  <si>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</si>
  <si>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</si>
  <si>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</si>
  <si>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</si>
  <si>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</si>
  <si>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</si>
  <si>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</si>
  <si>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</si>
  <si>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</si>
  <si>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</si>
  <si>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</si>
  <si>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</si>
  <si>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</si>
  <si>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</si>
  <si>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</si>
  <si>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</si>
  <si>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</si>
  <si>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</si>
  <si>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</si>
  <si>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</si>
  <si>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</si>
  <si>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</si>
  <si>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</si>
  <si>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</si>
  <si>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</si>
  <si>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</si>
  <si>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</si>
  <si>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</si>
  <si>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</si>
  <si>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</si>
  <si>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</si>
  <si>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</si>
  <si>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</si>
  <si>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</si>
  <si>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</si>
  <si>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</si>
  <si>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</si>
  <si>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</si>
  <si>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</si>
  <si>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</si>
  <si>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</si>
  <si>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</si>
  <si>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</si>
  <si>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</si>
  <si>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</si>
  <si>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</si>
  <si>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</si>
  <si>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</si>
  <si>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</si>
  <si>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</si>
  <si>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</si>
  <si>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</si>
  <si>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</si>
  <si>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</si>
  <si>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</si>
  <si>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</si>
  <si>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</si>
  <si>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</si>
  <si>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</si>
  <si>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</si>
  <si>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</si>
  <si>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</si>
  <si>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</si>
  <si>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</si>
  <si>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</si>
  <si>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</si>
  <si>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</si>
  <si>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</si>
  <si>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</si>
  <si>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</si>
  <si>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</si>
  <si>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</si>
  <si>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</si>
  <si>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</si>
  <si>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</si>
  <si>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</si>
  <si>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</si>
  <si>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</si>
  <si>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</si>
  <si>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</si>
  <si>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</si>
  <si>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</si>
  <si>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</si>
  <si>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</si>
  <si>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</si>
  <si>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</si>
  <si>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</si>
  <si>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</si>
  <si>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</si>
  <si>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</si>
  <si>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</si>
  <si>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</si>
  <si>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</si>
  <si>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</si>
  <si>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</si>
  <si>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</si>
  <si>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</si>
  <si>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</si>
  <si>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</si>
  <si>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</si>
  <si>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</si>
  <si>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</si>
  <si>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</si>
  <si>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</si>
  <si>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</si>
  <si>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</si>
  <si>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</si>
  <si>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</si>
  <si>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</si>
  <si>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</si>
  <si>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</si>
  <si>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</si>
  <si>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</si>
  <si>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</si>
  <si>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</si>
  <si>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</si>
  <si>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</si>
  <si>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</si>
  <si>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</si>
  <si>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</si>
  <si>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</si>
  <si>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</si>
  <si>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</si>
  <si>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</si>
  <si>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</si>
  <si>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</si>
  <si>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</si>
  <si>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</si>
  <si>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</si>
  <si>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</si>
  <si>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</si>
  <si>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</si>
  <si>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</si>
  <si>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</si>
  <si>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</si>
  <si>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</si>
  <si>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</si>
  <si>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</si>
  <si>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</si>
  <si>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</si>
  <si>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</si>
  <si>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</si>
  <si>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</si>
  <si>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</si>
  <si>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</si>
  <si>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</si>
  <si>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</si>
  <si>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</si>
  <si>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</si>
  <si>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</si>
  <si>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</si>
  <si>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</si>
  <si>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</si>
  <si>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</si>
  <si>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</si>
  <si>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</si>
  <si>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</si>
  <si>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</si>
  <si>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</si>
  <si>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</si>
  <si>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</si>
  <si>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</si>
  <si>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</si>
  <si>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</si>
  <si>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</si>
  <si>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</si>
  <si>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</si>
  <si>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</si>
  <si>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</si>
  <si>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</si>
  <si>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</si>
  <si>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</si>
  <si>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</si>
  <si>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</si>
  <si>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</si>
  <si>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</si>
  <si>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</si>
  <si>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</si>
  <si>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</si>
  <si>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</si>
  <si>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</si>
  <si>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</si>
  <si>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</si>
  <si>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</si>
  <si>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</si>
  <si>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</si>
  <si>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</si>
  <si>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</si>
  <si>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</si>
  <si>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</si>
  <si>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</si>
  <si>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</si>
  <si>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</si>
  <si>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</si>
  <si>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</si>
  <si>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</si>
  <si>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</si>
  <si>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</si>
  <si>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</si>
  <si>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</si>
  <si>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</si>
  <si>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</si>
  <si>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</si>
  <si>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</si>
  <si>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</si>
  <si>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</si>
  <si>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</si>
  <si>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</si>
  <si>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</si>
  <si>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</si>
  <si>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</si>
  <si>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</si>
  <si>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</si>
  <si>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</si>
  <si>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</si>
  <si>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</si>
  <si>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</si>
  <si>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</si>
  <si>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</si>
  <si>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</si>
  <si>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</si>
  <si>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</si>
  <si>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</si>
  <si>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</si>
  <si>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</si>
  <si>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</si>
  <si>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</si>
  <si>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</si>
  <si>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</si>
  <si>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</si>
  <si>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</si>
  <si>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</si>
  <si>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</si>
  <si>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</si>
  <si>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</si>
  <si>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</si>
  <si>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</si>
  <si>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</si>
  <si>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</si>
  <si>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</si>
  <si>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</si>
  <si>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</si>
  <si>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</si>
  <si>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</si>
  <si>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</si>
  <si>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</si>
  <si>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</si>
  <si>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</si>
  <si>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</si>
  <si>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</si>
  <si>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</si>
  <si>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</si>
  <si>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</si>
  <si>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</si>
  <si>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</si>
  <si>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</si>
  <si>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</si>
  <si>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</si>
  <si>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</si>
  <si>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</si>
  <si>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</si>
  <si>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</si>
  <si>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</si>
  <si>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</si>
  <si>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</si>
  <si>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</si>
  <si>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</si>
  <si>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</si>
  <si>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</si>
  <si>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</si>
  <si>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</si>
  <si>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</si>
  <si>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</si>
  <si>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</si>
  <si>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</si>
  <si>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</si>
  <si>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</si>
  <si>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</si>
  <si>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</si>
  <si>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</si>
  <si>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</si>
  <si>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</si>
  <si>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</si>
  <si>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</si>
  <si>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</si>
  <si>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</si>
  <si>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</si>
  <si>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</si>
  <si>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</si>
  <si>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</si>
  <si>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</si>
  <si>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</si>
  <si>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</si>
  <si>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</si>
  <si>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</si>
  <si>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</si>
  <si>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</si>
  <si>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</si>
  <si>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</si>
  <si>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</si>
  <si>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</si>
  <si>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</si>
  <si>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</si>
  <si>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</si>
  <si>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</si>
  <si>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</si>
  <si>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</si>
  <si>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</si>
  <si>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</si>
  <si>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</si>
  <si>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</si>
  <si>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</si>
  <si>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</si>
  <si>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</si>
  <si>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</si>
  <si>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</si>
  <si>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</si>
  <si>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</si>
  <si>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</si>
  <si>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</si>
  <si>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</si>
  <si>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</si>
  <si>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</si>
  <si>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</si>
  <si>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</si>
  <si>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</si>
  <si>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</si>
  <si>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</si>
  <si>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</si>
  <si>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</si>
  <si>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</si>
  <si>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</si>
  <si>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</si>
  <si>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</si>
  <si>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</si>
  <si>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</si>
  <si>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</si>
  <si>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</si>
  <si>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</si>
  <si>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</si>
  <si>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</si>
  <si>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</si>
  <si>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</si>
  <si>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</si>
  <si>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</si>
  <si>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</si>
  <si>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</si>
  <si>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</si>
  <si>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</si>
  <si>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</si>
  <si>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</si>
  <si>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</si>
  <si>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</si>
  <si>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</si>
  <si>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</si>
  <si>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</si>
  <si>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</si>
  <si>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</si>
  <si>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</si>
  <si>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</si>
  <si>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</si>
  <si>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</si>
  <si>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</si>
  <si>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</si>
  <si>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</si>
  <si>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</si>
  <si>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</si>
  <si>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</si>
  <si>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</si>
  <si>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</si>
  <si>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</si>
  <si>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</si>
  <si>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</si>
  <si>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</si>
  <si>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</si>
  <si>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</si>
  <si>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</si>
  <si>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</si>
  <si>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</si>
  <si>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</si>
  <si>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</si>
  <si>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</si>
  <si>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</si>
  <si>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</si>
  <si>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</si>
  <si>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</si>
  <si>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</si>
  <si>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</si>
  <si>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</si>
  <si>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</si>
  <si>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</si>
  <si>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</si>
  <si>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</si>
  <si>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</si>
  <si>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</si>
  <si>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</si>
  <si>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</si>
  <si>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</si>
  <si>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</si>
  <si>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</si>
  <si>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</si>
  <si>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</si>
  <si>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</si>
  <si>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</si>
  <si>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</si>
  <si>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</si>
  <si>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</si>
  <si>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</si>
  <si>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</si>
  <si>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</si>
  <si>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</si>
  <si>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</si>
  <si>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</si>
  <si>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</si>
  <si>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</si>
  <si>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</si>
  <si>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</si>
  <si>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</si>
  <si>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</si>
  <si>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</si>
  <si>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</si>
  <si>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</si>
  <si>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</si>
  <si>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</si>
  <si>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</si>
  <si>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</si>
  <si>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</si>
  <si>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</si>
  <si>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</si>
  <si>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</si>
  <si>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</si>
  <si>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</si>
  <si>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</si>
  <si>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</si>
  <si>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</si>
  <si>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</si>
  <si>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</si>
  <si>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</si>
  <si>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</si>
  <si>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</si>
  <si>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</si>
  <si>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</si>
  <si>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</si>
  <si>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</si>
  <si>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</si>
  <si>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</si>
  <si>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</si>
  <si>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</si>
  <si>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</si>
  <si>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</si>
  <si>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</si>
  <si>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</si>
  <si>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</si>
  <si>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</si>
  <si>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</si>
  <si>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</si>
  <si>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</si>
  <si>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</si>
  <si>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</si>
  <si>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</si>
  <si>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</si>
  <si>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</si>
  <si>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</si>
  <si>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</si>
  <si>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</si>
  <si>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</si>
  <si>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</si>
  <si>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</si>
  <si>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</si>
  <si>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</si>
  <si>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</si>
  <si>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</si>
  <si>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</si>
  <si>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</si>
  <si>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</si>
  <si>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</si>
  <si>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</si>
  <si>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</si>
  <si>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</si>
  <si>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</si>
  <si>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</si>
  <si>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</si>
  <si>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</si>
  <si>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</si>
  <si>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</si>
  <si>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</si>
  <si>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</si>
  <si>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</si>
  <si>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Grand Total</t>
  </si>
  <si>
    <t>ดงครั่งใหญ่ Total</t>
  </si>
  <si>
    <t>เกษตรวิสัย Total</t>
  </si>
  <si>
    <t>น้ำอ้อม Total</t>
  </si>
  <si>
    <t>ทุ่งทอง Total</t>
  </si>
  <si>
    <t>ดู่น้อย Total</t>
  </si>
  <si>
    <t>ดงแดง Total</t>
  </si>
  <si>
    <t>โคกล่าม Total</t>
  </si>
  <si>
    <t>ดงกลาง Total</t>
  </si>
  <si>
    <t>เมืองหงส์ Total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</si>
  <si>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</si>
  <si>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</si>
  <si>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</si>
  <si>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</si>
  <si>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</si>
  <si>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หมูม้น Total</t>
  </si>
  <si>
    <t>พระเจ้า Total</t>
  </si>
  <si>
    <t>พระธาตุ Total</t>
  </si>
  <si>
    <t>เชียงขวัญ Total</t>
  </si>
  <si>
    <t>หนองหล่ม</t>
  </si>
  <si>
    <t>เหล่า Total</t>
  </si>
  <si>
    <t>บึงงาม Total</t>
  </si>
  <si>
    <t>อุดมสุข</t>
  </si>
  <si>
    <t>ทุ่งเขาหลวง Total</t>
  </si>
  <si>
    <t>มะบ้า Total</t>
  </si>
  <si>
    <t>มะอึ Total</t>
  </si>
  <si>
    <t>หนองไผ่ Total</t>
  </si>
  <si>
    <t>ธวัชบุรี Total</t>
  </si>
  <si>
    <t>โนนสง่า Total</t>
  </si>
  <si>
    <t>บัวแดง Total</t>
  </si>
  <si>
    <t>โพนสูง Total</t>
  </si>
  <si>
    <t>ขี้เหล็ก Total</t>
  </si>
  <si>
    <t>สระบัว Total</t>
  </si>
  <si>
    <t>หนองแคน Total</t>
  </si>
  <si>
    <t>ปทุมรัตต์ Total</t>
  </si>
  <si>
    <t>ชานุวรรณ Total</t>
  </si>
  <si>
    <t>ดงแจ้ง</t>
  </si>
  <si>
    <t>กุดน้ำใส Total</t>
  </si>
  <si>
    <t>โพธิ์ชัย Total</t>
  </si>
  <si>
    <t>พนมไพร Total</t>
  </si>
  <si>
    <t>ขามเปี้ย Total</t>
  </si>
  <si>
    <t>คำพอุง Total</t>
  </si>
  <si>
    <t>สะอาด Total</t>
  </si>
  <si>
    <t>บัวคำ Total</t>
  </si>
  <si>
    <t>อัคคะคำ Total</t>
  </si>
  <si>
    <t>ดอนชาด</t>
  </si>
  <si>
    <t>หนองใหญ่ Total</t>
  </si>
  <si>
    <t>หนองขอนแก่น</t>
  </si>
  <si>
    <t>คำนาดี Total</t>
  </si>
  <si>
    <t>โคกก่อง</t>
  </si>
  <si>
    <t>โพธิ์ทอง Total</t>
  </si>
  <si>
    <t>วังสามัคคี Total</t>
  </si>
  <si>
    <t>โคกสูง Total</t>
  </si>
  <si>
    <t>แวง Total</t>
  </si>
  <si>
    <t>สระนกแก้ว Total</t>
  </si>
  <si>
    <t>สว่าง Total</t>
  </si>
  <si>
    <t>พรมสวรรค์ Total</t>
  </si>
  <si>
    <t>โพนทอง Total</t>
  </si>
  <si>
    <t>หนองเดิ่น</t>
  </si>
  <si>
    <t>ชุมพร Total</t>
  </si>
  <si>
    <t>ชมสะอาด Total</t>
  </si>
  <si>
    <t>เมยวดี Total</t>
  </si>
  <si>
    <t>เหนือเมือง Total</t>
  </si>
  <si>
    <t>หนองแวง Total</t>
  </si>
  <si>
    <t>แคนใหญ่ Total</t>
  </si>
  <si>
    <t>หนองแก้ว Total</t>
  </si>
  <si>
    <t>สีแก้ว Total</t>
  </si>
  <si>
    <t>รอบเมือง Total</t>
  </si>
  <si>
    <t>ท่านคร</t>
  </si>
  <si>
    <t>ในเมือง Total</t>
  </si>
  <si>
    <t>เมือง Total</t>
  </si>
  <si>
    <t>หัวนา</t>
  </si>
  <si>
    <t>กกกุง Total</t>
  </si>
  <si>
    <t>เมืองสรวง Total</t>
  </si>
  <si>
    <t>เหล่าอาราง</t>
  </si>
  <si>
    <t>สวนจิก Total</t>
  </si>
  <si>
    <t>ศรีสมเด็จ Total</t>
  </si>
  <si>
    <t>ทุ่งหลวง Total</t>
  </si>
  <si>
    <t>ทุ่งศรีเมือง Total</t>
  </si>
  <si>
    <t>หินกอง Total</t>
  </si>
  <si>
    <t>สระคู Total</t>
  </si>
  <si>
    <t>สุวรรณภูมิ Total</t>
  </si>
  <si>
    <t>เมืองไพร Total</t>
  </si>
  <si>
    <t>บึงเกลือ Total</t>
  </si>
  <si>
    <t>วังหลวง Total</t>
  </si>
  <si>
    <t>เกาะแก้ว Total</t>
  </si>
  <si>
    <t>ขวัญเมือง Total</t>
  </si>
  <si>
    <t>ศรีวิลัย Total</t>
  </si>
  <si>
    <t>เสลภูมิ Total</t>
  </si>
  <si>
    <t>ภูเขาทอง Total</t>
  </si>
  <si>
    <t>กกโพธิ์ Total</t>
  </si>
  <si>
    <t>หนองพอก Total</t>
  </si>
  <si>
    <t>หนองขาม Total</t>
  </si>
  <si>
    <t>โนน</t>
  </si>
  <si>
    <t>โพนเมือง Total</t>
  </si>
  <si>
    <t>โนนหาด</t>
  </si>
  <si>
    <t>โหรา Total</t>
  </si>
  <si>
    <t>อาจสามารถ Total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</si>
  <si>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</si>
  <si>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</si>
  <si>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</si>
  <si>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</si>
  <si>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</si>
  <si>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</si>
  <si>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</si>
  <si>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</si>
  <si>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</si>
  <si>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</si>
  <si>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</si>
  <si>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</si>
  <si>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</si>
  <si>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</si>
  <si>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</si>
  <si>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</si>
  <si>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</si>
  <si>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wk 24</t>
  </si>
  <si>
    <t>ซึกวึก</t>
  </si>
  <si>
    <t>หนองตาแสง</t>
  </si>
  <si>
    <t>ป่าด่วน</t>
  </si>
  <si>
    <t>นิคม</t>
  </si>
  <si>
    <t>นิเวศน์ Total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</si>
  <si>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</si>
  <si>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</si>
  <si>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</si>
  <si>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</si>
  <si>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</si>
  <si>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</si>
  <si>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wk 25</t>
  </si>
  <si>
    <t>บ้านฝาง Total</t>
  </si>
  <si>
    <t>หนองสิม</t>
  </si>
  <si>
    <t>ตาจ่อย</t>
  </si>
  <si>
    <t>ดอกล้ำ Total</t>
  </si>
  <si>
    <t>ดงมัน</t>
  </si>
  <si>
    <t>สระแก้ว Total</t>
  </si>
  <si>
    <t>ศรีโพธิ์คำ</t>
  </si>
  <si>
    <t>สุขสำราญ</t>
  </si>
  <si>
    <t>เชียงใหม่ Total</t>
  </si>
  <si>
    <t>บัว</t>
  </si>
  <si>
    <t>โนนสวาง</t>
  </si>
  <si>
    <t>แคนน้อย</t>
  </si>
  <si>
    <t>หัวแฮด</t>
  </si>
  <si>
    <t>โนนรัง Total</t>
  </si>
  <si>
    <t>นาทม</t>
  </si>
  <si>
    <t>ภูเงิน Total</t>
  </si>
  <si>
    <t>อ่างทอง</t>
  </si>
  <si>
    <t>wk 26</t>
  </si>
  <si>
    <t>สว่างธรรมวิเศษ</t>
  </si>
  <si>
    <t>โนนจำปา</t>
  </si>
  <si>
    <t>กู่กาสิงห์น้อย</t>
  </si>
  <si>
    <t>กู่กาสิงห์ Total</t>
  </si>
  <si>
    <t>โพนสะอาด</t>
  </si>
  <si>
    <t>เหล่าหลวง Total</t>
  </si>
  <si>
    <t>สระทอง</t>
  </si>
  <si>
    <t>กำแพง Total</t>
  </si>
  <si>
    <t>ดงยาง</t>
  </si>
  <si>
    <t>โนนสำราญ</t>
  </si>
  <si>
    <t>กุดแคน</t>
  </si>
  <si>
    <t>ป่าสังข์ Total</t>
  </si>
  <si>
    <t>อุ่มจาน</t>
  </si>
  <si>
    <t>หนองผือ Total</t>
  </si>
  <si>
    <t>หัวช้าง Total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</si>
  <si>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</si>
  <si>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</si>
  <si>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</si>
  <si>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</si>
  <si>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</si>
  <si>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</si>
  <si>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</si>
  <si>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อุ่มเม่า Total</t>
  </si>
  <si>
    <t>ไทยอุดม</t>
  </si>
  <si>
    <t>หนองจิก</t>
  </si>
  <si>
    <t>เหล่าสมบูรณ์</t>
  </si>
  <si>
    <t>ดงลาน Total</t>
  </si>
  <si>
    <t>น้ำคำ Total</t>
  </si>
  <si>
    <t>ข้อมูล  ณ  วันที่ 9 กรกฎาคม 2566   (จากรายงาน 506)</t>
  </si>
  <si>
    <t>ข้อมูล  ณ  วันที่ 9 กรกฎาคม 2566  (จากรายงาน 506)</t>
  </si>
  <si>
    <t>ข้อมูล  ณ  วันที่ 9 กรกฎาคม  2566  (จากรายงาน 506)</t>
  </si>
  <si>
    <t>ข้อมูล  ณ  วันที่ 9 กรกฎาคม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</si>
  <si>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11 มิถุนายน -9 กรกฎาคม 2566</t>
  </si>
  <si>
    <t>รวมผู้ป่วยสะสม  wk 1-27 (ราย)</t>
  </si>
  <si>
    <t>wk 1-23</t>
  </si>
  <si>
    <t>wk 24-27</t>
  </si>
  <si>
    <t>wk 27</t>
  </si>
  <si>
    <t>ข้อมูล ณ วันที่ 9 กรกฎาคม 2566 (จากรายงานเร่งด่วน)</t>
  </si>
  <si>
    <t>ศรีโพนทอง</t>
  </si>
  <si>
    <t>หนองอีดำ</t>
  </si>
  <si>
    <t>ดอกรัก</t>
  </si>
  <si>
    <t>เหล่างาม</t>
  </si>
  <si>
    <t>เมืองบัว Total</t>
  </si>
  <si>
    <t>นางงาม</t>
  </si>
  <si>
    <t>อีง่อง Total</t>
  </si>
  <si>
    <t>ดอนแคน</t>
  </si>
  <si>
    <t>ศรีโคตร Total</t>
  </si>
  <si>
    <t>ซองแมว</t>
  </si>
  <si>
    <t>ยางด่อ</t>
  </si>
  <si>
    <t>เทอดไทย Total</t>
  </si>
  <si>
    <t>หนองเต่า</t>
  </si>
  <si>
    <t>คุยแต้</t>
  </si>
  <si>
    <t>หนองบึง</t>
  </si>
  <si>
    <t>ดอนแดง</t>
  </si>
  <si>
    <t>แสนสุข Total</t>
  </si>
  <si>
    <t>เทพารักษ์</t>
  </si>
  <si>
    <t>ศรีสว่าง Total</t>
  </si>
  <si>
    <t>ยางคำ Total</t>
  </si>
  <si>
    <t>โพนทราย Total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</si>
  <si>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</si>
  <si>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</si>
  <si>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</si>
  <si>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</si>
  <si>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</si>
  <si>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นาอุดม Total</t>
  </si>
  <si>
    <t>ชุมพรใหม่</t>
  </si>
  <si>
    <t>ทุ่งนาหลวง</t>
  </si>
  <si>
    <t>ไม่ระบุหมู่บ้าน</t>
  </si>
  <si>
    <t>หนองแค</t>
  </si>
  <si>
    <t>ปอภาร Total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</si>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</sst>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</cellStyleXfs>
  <cellXfs count="364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2" fontId="0" fillId="0" borderId="0" xfId="0" applyNumberFormat="1"/>
    <xf numFmtId="2" fontId="0" fillId="0" borderId="6" xfId="0" applyNumberFormat="1" applyBorder="1"/>
    <xf numFmtId="0" fontId="70" fillId="0" borderId="0" xfId="0" applyFont="1"/>
    <xf numFmtId="0" fontId="71" fillId="0" borderId="0" xfId="0" applyFont="1"/>
    <xf numFmtId="0" fontId="71" fillId="16" borderId="0" xfId="0" applyFont="1" applyFill="1"/>
    <xf numFmtId="0" fontId="72" fillId="53" borderId="27" xfId="0" applyNumberFormat="1" applyFont="1" applyFill="1" applyBorder="1"/>
    <xf numFmtId="0" fontId="72" fillId="53" borderId="34" xfId="0" applyNumberFormat="1" applyFont="1" applyFill="1" applyBorder="1"/>
    <xf numFmtId="0" fontId="72" fillId="53" borderId="33" xfId="0" applyNumberFormat="1" applyFont="1" applyFill="1" applyBorder="1"/>
    <xf numFmtId="0" fontId="72" fillId="54" borderId="24" xfId="0" applyFont="1" applyFill="1" applyBorder="1"/>
    <xf numFmtId="0" fontId="72" fillId="54" borderId="25" xfId="0" applyFont="1" applyFill="1" applyBorder="1"/>
    <xf numFmtId="0" fontId="72" fillId="54" borderId="24" xfId="0" applyNumberFormat="1" applyFont="1" applyFill="1" applyBorder="1"/>
    <xf numFmtId="0" fontId="72" fillId="54" borderId="30" xfId="0" applyNumberFormat="1" applyFont="1" applyFill="1" applyBorder="1"/>
    <xf numFmtId="0" fontId="72" fillId="54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18" borderId="9" xfId="14" applyFont="1" applyFill="1" applyBorder="1"/>
    <xf numFmtId="0" fontId="23" fillId="0" borderId="24" xfId="0" applyFont="1" applyBorder="1"/>
    <xf numFmtId="0" fontId="72" fillId="0" borderId="24" xfId="0" applyNumberFormat="1" applyFont="1" applyBorder="1"/>
    <xf numFmtId="0" fontId="72" fillId="0" borderId="30" xfId="0" applyNumberFormat="1" applyFont="1" applyBorder="1"/>
    <xf numFmtId="0" fontId="7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2" fillId="0" borderId="35" xfId="0" applyNumberFormat="1" applyFont="1" applyBorder="1"/>
    <xf numFmtId="0" fontId="72" fillId="0" borderId="0" xfId="0" applyNumberFormat="1" applyFont="1"/>
    <xf numFmtId="0" fontId="72" fillId="0" borderId="36" xfId="0" applyNumberFormat="1" applyFont="1" applyBorder="1"/>
    <xf numFmtId="0" fontId="72" fillId="53" borderId="27" xfId="0" applyFont="1" applyFill="1" applyBorder="1"/>
    <xf numFmtId="0" fontId="72" fillId="53" borderId="28" xfId="0" applyFont="1" applyFill="1" applyBorder="1"/>
    <xf numFmtId="0" fontId="23" fillId="21" borderId="24" xfId="0" applyFont="1" applyFill="1" applyBorder="1"/>
    <xf numFmtId="0" fontId="23" fillId="21" borderId="25" xfId="0" applyFont="1" applyFill="1" applyBorder="1"/>
    <xf numFmtId="0" fontId="72" fillId="21" borderId="24" xfId="0" applyNumberFormat="1" applyFont="1" applyFill="1" applyBorder="1"/>
    <xf numFmtId="0" fontId="72" fillId="21" borderId="30" xfId="0" applyNumberFormat="1" applyFont="1" applyFill="1" applyBorder="1"/>
    <xf numFmtId="0" fontId="72" fillId="21" borderId="31" xfId="0" applyNumberFormat="1" applyFont="1" applyFill="1" applyBorder="1"/>
    <xf numFmtId="0" fontId="21" fillId="0" borderId="0" xfId="0" applyFont="1"/>
    <xf numFmtId="0" fontId="0" fillId="0" borderId="7" xfId="0" applyBorder="1"/>
    <xf numFmtId="2" fontId="0" fillId="0" borderId="12" xfId="0" applyNumberFormat="1" applyBorder="1"/>
  </cellXfs>
  <cellStyles count="135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481"/>
          <c:h val="0.6760814477137927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โพนทอง</c:v>
                </c:pt>
                <c:pt idx="2">
                  <c:v>เมยวดี</c:v>
                </c:pt>
                <c:pt idx="3">
                  <c:v>จตุรพักตรพิมาน</c:v>
                </c:pt>
                <c:pt idx="4">
                  <c:v>เกษตรวิสัย</c:v>
                </c:pt>
                <c:pt idx="5">
                  <c:v>ทุ่งเขาหลวง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เมืองร้อยเอ็ด</c:v>
                </c:pt>
                <c:pt idx="9">
                  <c:v>เสลภูมิ</c:v>
                </c:pt>
                <c:pt idx="10">
                  <c:v>เชียงขวัญ</c:v>
                </c:pt>
                <c:pt idx="11">
                  <c:v>อาจสามารถ</c:v>
                </c:pt>
                <c:pt idx="12">
                  <c:v>สุวรรณภูมิ</c:v>
                </c:pt>
                <c:pt idx="13">
                  <c:v>ศรีสมเด็จ</c:v>
                </c:pt>
                <c:pt idx="14">
                  <c:v>โพนทราย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ธวัชบุรี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89.445438282647586</c:v>
                </c:pt>
                <c:pt idx="1">
                  <c:v>70.406877640257918</c:v>
                </c:pt>
                <c:pt idx="2">
                  <c:v>69.102530880193484</c:v>
                </c:pt>
                <c:pt idx="3">
                  <c:v>60.628260347854642</c:v>
                </c:pt>
                <c:pt idx="4">
                  <c:v>38.998758197436345</c:v>
                </c:pt>
                <c:pt idx="5">
                  <c:v>34.499115960153524</c:v>
                </c:pt>
                <c:pt idx="6">
                  <c:v>32.342436088533901</c:v>
                </c:pt>
                <c:pt idx="7">
                  <c:v>30.991735537190081</c:v>
                </c:pt>
                <c:pt idx="8">
                  <c:v>19.578370321716832</c:v>
                </c:pt>
                <c:pt idx="9">
                  <c:v>18.609214944891349</c:v>
                </c:pt>
                <c:pt idx="10">
                  <c:v>18.271514708569342</c:v>
                </c:pt>
                <c:pt idx="11">
                  <c:v>17.63500956360134</c:v>
                </c:pt>
                <c:pt idx="12">
                  <c:v>13.998740113389795</c:v>
                </c:pt>
                <c:pt idx="13">
                  <c:v>13.901632051602858</c:v>
                </c:pt>
                <c:pt idx="14">
                  <c:v>10.72271070126528</c:v>
                </c:pt>
                <c:pt idx="15">
                  <c:v>9.0267643563164786</c:v>
                </c:pt>
                <c:pt idx="16">
                  <c:v>8.6456577184109289</c:v>
                </c:pt>
                <c:pt idx="17">
                  <c:v>5.9567243972539501</c:v>
                </c:pt>
                <c:pt idx="18">
                  <c:v>4.4200848656294198</c:v>
                </c:pt>
                <c:pt idx="19">
                  <c:v>0</c:v>
                </c:pt>
              </c:numCache>
            </c:numRef>
          </c:val>
        </c:ser>
        <c:gapWidth val="28"/>
        <c:axId val="96418816"/>
        <c:axId val="96428800"/>
      </c:barChart>
      <c:catAx>
        <c:axId val="96418816"/>
        <c:scaling>
          <c:orientation val="minMax"/>
        </c:scaling>
        <c:axPos val="b"/>
        <c:tickLblPos val="nextTo"/>
        <c:crossAx val="96428800"/>
        <c:crosses val="autoZero"/>
        <c:auto val="1"/>
        <c:lblAlgn val="ctr"/>
        <c:lblOffset val="100"/>
      </c:catAx>
      <c:valAx>
        <c:axId val="9642880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641881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16</xdr:col>
      <xdr:colOff>342900</xdr:colOff>
      <xdr:row>75</xdr:row>
      <xdr:rowOff>190500</xdr:rowOff>
    </xdr:to>
    <xdr:pic>
      <xdr:nvPicPr>
        <xdr:cNvPr id="3" name="Picture 2" descr="168895521523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1504950"/>
          <a:ext cx="7210425" cy="7134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17.390654166666" createdVersion="1" refreshedVersion="3" recordCount="384">
  <cacheSource type="worksheet">
    <worksheetSource ref="A1:T385" sheet="Sheet2" r:id="rId2"/>
  </cacheSource>
  <cacheFields count="20">
    <cacheField name="E0" numFmtId="0">
      <sharedItems containsSemiMixedTypes="0" containsString="0" containsNumber="1" containsInteger="1" minValue="603" maxValue="2160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9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8"/>
        <s v="01"/>
        <s v="14"/>
        <s v="02"/>
        <s v="03"/>
        <s v="04"/>
        <s v="05"/>
        <s v="09"/>
        <s v="07"/>
        <s v="13"/>
        <s v="10"/>
        <s v="11"/>
        <s v="12"/>
        <s v="06"/>
        <s v="16"/>
        <s v="18"/>
        <s v="17"/>
        <s v="15"/>
        <s v="20"/>
        <s v="21"/>
        <s v="00"/>
      </sharedItems>
    </cacheField>
    <cacheField name="ชื่อหมู่บ้าน" numFmtId="0">
      <sharedItems count="188">
        <s v="ท่านคร"/>
        <s v="หนองพอก"/>
        <s v="สนามม้า"/>
        <s v="โนนโพธิ์"/>
        <s v="เขวาตะคลอง"/>
        <s v="นกเหาะ"/>
        <s v="อุดมสุข"/>
        <s v="หนองสิม"/>
        <s v="หนองขอนแก่น"/>
        <s v="ดอนชาด"/>
        <s v="เหล่าน้อย"/>
        <s v="ช้างอีแก้ว"/>
        <s v="หนองบัว"/>
        <s v="ดงแจ้ง"/>
        <s v="ผักแพงพวย"/>
        <s v="กุดสระน้อย"/>
        <s v="หนองแวง"/>
        <s v="โพนทอง"/>
        <s v="ยางจ้อง"/>
        <s v="ดงมัน"/>
        <s v="ดงยาง"/>
        <s v="หนองหูลิง"/>
        <s v="โคกล่าม"/>
        <s v="หนองเดิ่น"/>
        <s v="เปลือยน้อย"/>
        <s v="สนามชัย"/>
        <s v="หัวคู"/>
        <s v="นาเหล่ง"/>
        <s v="หนองหิน"/>
        <s v="หนองแมวโพง"/>
        <s v="โนน"/>
        <s v="ไผ่คำ"/>
        <s v="ดอนขี"/>
        <s v="โนนเมือง"/>
        <s v="โคกน้อย"/>
        <s v="หัวดง"/>
        <s v="หนองฮางเหนือ"/>
        <s v="ขี้เหล็ก"/>
        <s v="ดงประเสริฐ"/>
        <s v="บัวคำ"/>
        <s v="วังใหม่"/>
        <s v="ชัยเจริญ"/>
        <s v="โพธิ์งาม"/>
        <s v="ชัยวารี"/>
        <s v="ลิ้นฟ้า"/>
        <s v="ดอนสำราญใต้"/>
        <s v="หนองสมบูรณ์"/>
        <s v="ใหม่สถานี"/>
        <s v="เกษตร"/>
        <s v="ผือโป้ด"/>
        <s v="หัวนาคำ"/>
        <s v="โนนสวาง"/>
        <s v="หนองตาแสง"/>
        <s v="โนนสง่า"/>
        <s v="หนองอีดำ"/>
        <s v="หนองส้าว"/>
        <s v="โพนสูง"/>
        <s v="หัวนา"/>
        <s v="แวงใต้"/>
        <s v="โนนสูง"/>
        <s v="หนองมะเขือ"/>
        <s v="โนนสมบูรณ์"/>
        <s v="สว่างธรรมวิเศษ"/>
        <s v="หนองโก"/>
        <s v="เกษตรวิสัย"/>
        <s v="เหล่าจั่น"/>
        <s v="เปลือย"/>
        <s v="แสนสุข"/>
        <s v="หนองแก้ว"/>
        <s v="เกษตรสมบูรณ์"/>
        <s v="บัวหลวง"/>
        <s v="ดงบัง"/>
        <s v="โคกกลาง"/>
        <s v="หนองคลอง"/>
        <s v="ดอกรัก"/>
        <s v="โคกก่อง"/>
        <s v="ชนวน"/>
        <s v="สะอาด"/>
        <s v="สองชั้น"/>
        <s v="ดอนแดง"/>
        <s v="หนองตาไก้"/>
        <s v="โนนหาด"/>
        <s v="หนองหล่ม"/>
        <s v="นิคม"/>
        <s v="ซึกวึก"/>
        <s v="ตลาด"/>
        <s v="หนองแวงแห่"/>
        <s v="นาอุ่ม"/>
        <s v="กุดแห่"/>
        <s v="ตลาดค้อ"/>
        <s v="สุขสมบูรณ์"/>
        <s v="โคกสะอาด"/>
        <s v="หมูม้น"/>
        <s v="เมืองหงส์"/>
        <s v="ป่าม่วง"/>
        <s v="สระนกแก้ว"/>
        <s v="เหล่าอาราง"/>
        <s v="โพนสว่าง"/>
        <s v="หนองเรือ"/>
        <s v="ใหม่พัฒนา"/>
        <s v="ดอนน้ำสร้าง"/>
        <s v="ซองแมว"/>
        <s v="โคกข่า"/>
        <s v="ดงสว่าง"/>
        <s v="บัวลอง"/>
        <s v="กลางเมืองใหม่"/>
        <s v="หวายหลึม"/>
        <s v="ชานุวรรณ"/>
        <s v="นางาม"/>
        <s v="โนนคำ"/>
        <s v="โนนยาง"/>
        <s v="เมืองไพร"/>
        <s v="ท่าม่วง"/>
        <s v="เทพารักษ์"/>
        <s v="หนองแคน"/>
        <s v="โพธิ์ศรี"/>
        <s v="โคกสูง"/>
        <s v="ผักแว่น"/>
        <s v="ร้านหญ้า"/>
        <s v="หนองไผ่"/>
        <s v="นาดี"/>
        <s v="ดงกลาง"/>
        <s v="อัคคะ"/>
        <s v="แวงเหนือ"/>
        <s v="หนองม่วง"/>
        <s v="หนองเทิ่ง"/>
        <s v="หนองแก"/>
        <s v="ดงแดง"/>
        <s v="หนองผือ"/>
        <s v="ลำโกน"/>
        <s v="ห้าแยกกกโพธิ์"/>
        <s v="เขตขันต์"/>
        <s v="แวง"/>
        <s v="หนองเม็ก"/>
        <s v="พนัส"/>
        <s v="หัวช้าง"/>
        <s v="โนนทัน"/>
        <s v="โคกสนามชัย"/>
        <s v="คำนาดี"/>
        <s v="ไม่ระบุหมู่บ้าน"/>
        <s v="โนนจำปา"/>
        <s v="ท่าแสงจันทร์"/>
        <s v="ไทยอุดม"/>
        <s v="ป่าสังข์"/>
        <s v="โพนสะอาด"/>
        <s v="โนนสำราญ"/>
        <s v="อุ่มจาน"/>
        <s v="กุดแคน"/>
        <s v="ชุมพรใหม่"/>
        <s v="เหล่างาม"/>
        <s v="ดอนแคน"/>
        <s v="หนองคำใหญ่"/>
        <s v="ยางด่อ"/>
        <s v="ทุ่งนาหลวง"/>
        <s v="ศรีโพนทอง"/>
        <s v="กู่กาสิงห์น้อย"/>
        <s v="หนองนกเป็ดเหนือ"/>
        <s v="ม่วงคำ"/>
        <s v="โนนไร่"/>
        <s v="กอก"/>
        <s v="วังทองวัฒนา"/>
        <s v="ดอนม่วย"/>
        <s v="อ่างทอง"/>
        <s v="ดงครั่งใหญ่"/>
        <s v="โนนสวรรค์"/>
        <s v="สระแก้ว"/>
        <s v="สามขา"/>
        <s v="นางงาม"/>
        <s v="หนองแค"/>
        <s v="ศาลา"/>
        <s v="ป่าด่วน"/>
        <s v="หนองบึง"/>
        <s v="คุยแต้"/>
        <s v="ตาจ่อย"/>
        <s v="สามแยก"/>
        <s v="หัวแฮด"/>
        <s v="หนองโพน"/>
        <s v="หนองเต่า"/>
        <s v="หนองจิก"/>
        <s v="เหล่าสมบูรณ์"/>
        <s v="สระทอง"/>
        <s v="บัว"/>
        <s v="แคนน้อย"/>
        <s v="หนองขาม"/>
        <s v="โนนรัง"/>
        <s v="สุขสำราญ"/>
        <s v="ศรีโพธิ์คำ"/>
        <s v="นาทม"/>
      </sharedItems>
    </cacheField>
    <cacheField name="ตำบล" numFmtId="0">
      <sharedItems count="99">
        <s v="ในเมือง"/>
        <s v="รอบเมือง"/>
        <s v="ขามเปี้ย"/>
        <s v="หนองใหญ่"/>
        <s v="ทุ่งทอง"/>
        <s v="ดงครั่งใหญ่"/>
        <s v="ทุ่งเขาหลวง"/>
        <s v="ดู่น้อย"/>
        <s v="คำนาดี"/>
        <s v="วังสามัคคี"/>
        <s v="น้ำคำ"/>
        <s v="กุดน้ำใส"/>
        <s v="ภูเงิน"/>
        <s v="สระนกแก้ว"/>
        <s v="เกษตรวิสัย"/>
        <s v="ขี้เหล็ก"/>
        <s v="น้ำอ้อม"/>
        <s v="เชียงใหม่"/>
        <s v="ชุมพร"/>
        <s v="สีแก้ว"/>
        <s v="สวนจิก"/>
        <s v="บึงเกลือ"/>
        <s v="เมืองไพร"/>
        <s v="หนองแวง"/>
        <s v="โพนเมือง"/>
        <s v="พระเจ้า"/>
        <s v="เหนือเมือง"/>
        <s v="บ้านเขือง"/>
        <s v="หนองขาม"/>
        <s v="ขวัญเมือง"/>
        <s v="บัวคำ"/>
        <s v="กกโพธิ์"/>
        <s v="ชมสะอาด"/>
        <s v="โพธิ์ทอง"/>
        <s v="พระธาตุ"/>
        <s v="โพธิ์ชัย"/>
        <s v="สว่าง"/>
        <s v="แวง"/>
        <s v="ทุ่งศรีเมือง"/>
        <s v="ดงกลาง"/>
        <s v="บ้านฝาง"/>
        <s v="โนนสง่า"/>
        <s v="กู่กาสิงห์"/>
        <s v="โพนสูง"/>
        <s v="กกกุง"/>
        <s v="สระบัว"/>
        <s v="ภูเขาทอง"/>
        <s v="โคกล่าม"/>
        <s v="ศรีสมเด็จ"/>
        <s v="ดงแดง"/>
        <s v="แสนสุข"/>
        <s v="วังหลวง"/>
        <s v="คำพอุง"/>
        <s v="เหล่า"/>
        <s v="เมืองหงส์"/>
        <s v="กำแพง"/>
        <s v="สะอาด"/>
        <s v="หินกอง"/>
        <s v="ชานุวรรณ"/>
        <s v="ปอภาร"/>
        <s v="อีง่อง"/>
        <s v="โหรา"/>
        <s v="นิเวศน์"/>
        <s v="บัวแดง"/>
        <s v="จังหาร"/>
        <s v="หมูม้น"/>
        <s v="ป่าสังข์"/>
        <s v="ศรีวิลัย"/>
        <s v="อาจสามารถ"/>
        <s v="สระคู"/>
        <s v="มะบ้า"/>
        <s v="บึงงาม"/>
        <s v="หนองไผ่"/>
        <s v="หนองแก้ว"/>
        <s v="พนมไพร"/>
        <s v="หนองแคน"/>
        <s v="โคกสูง"/>
        <s v="ผักแว่น"/>
        <s v="ทุ่งหลวง"/>
        <s v="แคนใหญ่"/>
        <s v="เกาะแก้ว"/>
        <s v="อัคคะคำ"/>
        <s v="ลิ้นฟ้า"/>
        <s v="พรมสวรรค์"/>
        <s v="หัวช้าง"/>
        <s v="มะอึ"/>
        <s v="เหล่าหลวง"/>
        <s v="หนองผือ"/>
        <s v="เมืองบัว"/>
        <s v="ศรีโคตร"/>
        <s v="เทอดไทย"/>
        <s v="ศรีสว่าง"/>
        <s v="ยางคำ"/>
        <s v="นาอุดม"/>
        <s v="สระแก้ว"/>
        <s v="โนนรัง"/>
        <s v="ดอกล้ำ"/>
        <s v="อุ่มเม่า"/>
        <s v="ดงลาน"/>
      </sharedItems>
    </cacheField>
    <cacheField name="อำเภอ" numFmtId="0">
      <sharedItems count="19">
        <s v="เมือง"/>
        <s v="หนองพอก"/>
        <s v="โพธิ์ชัย"/>
        <s v="โพนทอง"/>
        <s v="เกษตรวิสัย"/>
        <s v="ทุ่งเขาหลวง"/>
        <s v="จตุรพักตรพิมาน"/>
        <s v="สุวรรณภูมิ"/>
        <s v="พนมไพร"/>
        <s v="เสลภูมิ"/>
        <s v="ปทุมรัตต์"/>
        <s v="เมยวดี"/>
        <s v="ศรีสมเด็จ"/>
        <s v="อาจสามารถ"/>
        <s v="เชียงขวัญ"/>
        <s v="เมืองสรวง"/>
        <s v="ธวัชบุรี"/>
        <s v="จังหาร"/>
        <s v="โพนทรา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7-10T00:00:00"/>
    </cacheField>
    <cacheField name="วันพบผป" numFmtId="14">
      <sharedItems containsSemiMixedTypes="0" containsNonDate="0" containsDate="1" containsString="0" minDate="2023-01-02T00:00:00" maxDate="2023-07-10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8" count="28">
        <n v="23"/>
        <n v="21"/>
        <n v="24"/>
        <n v="25"/>
        <n v="22"/>
        <n v="27"/>
        <n v="26"/>
        <n v="10"/>
        <n v="12"/>
        <n v="11"/>
        <n v="14"/>
        <n v="9"/>
        <n v="8"/>
        <n v="7"/>
        <n v="2"/>
        <n v="18"/>
        <n v="20"/>
        <n v="19"/>
        <n v="6"/>
        <n v="17"/>
        <n v="16"/>
        <n v="15"/>
        <n v="28"/>
        <n v="5"/>
        <n v="13"/>
        <n v="3"/>
        <n v="4"/>
        <n v="1"/>
      </sharedItems>
    </cacheField>
    <cacheField name="Wkdatesick" numFmtId="0">
      <sharedItems containsSemiMixedTypes="0" containsString="0" containsNumber="1" containsInteger="1" minValue="1" maxValue="2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n v="18422"/>
    <s v="26.D.H.F."/>
    <s v="คเณศพล สมพฤกษ์"/>
    <s v="671863"/>
    <s v="ชาย"/>
    <n v="25"/>
    <n v="3"/>
    <s v="ค้าขาย"/>
    <s v="17/1"/>
    <x v="0"/>
    <x v="0"/>
    <x v="0"/>
    <x v="0"/>
    <s v="ร้อยเอ็ด"/>
    <d v="2023-06-03T00:00:00"/>
    <d v="2023-06-04T00:00:00"/>
    <m/>
    <d v="2023-01-01T00:00:00"/>
    <x v="0"/>
    <n v="22"/>
  </r>
  <r>
    <n v="17111"/>
    <s v="26.D.H.F."/>
    <s v="อนุชา ศรีกกโพธิ์"/>
    <s v="5110047"/>
    <s v="ชาย"/>
    <n v="25"/>
    <n v="8"/>
    <s v="รับจ้าง,กรรมกร"/>
    <s v="100"/>
    <x v="1"/>
    <x v="1"/>
    <x v="1"/>
    <x v="1"/>
    <s v="หนองพอก"/>
    <d v="2023-05-22T00:00:00"/>
    <d v="2023-05-24T00:00:00"/>
    <m/>
    <d v="2023-01-01T00:00:00"/>
    <x v="1"/>
    <n v="21"/>
  </r>
  <r>
    <n v="19208"/>
    <s v="26.D.H.F."/>
    <s v="กฤษกร สุพรรณทอง"/>
    <s v="5608020"/>
    <s v="ชาย"/>
    <n v="15"/>
    <n v="6"/>
    <s v="นักเรียน"/>
    <s v="62"/>
    <x v="2"/>
    <x v="2"/>
    <x v="2"/>
    <x v="2"/>
    <s v="โพธิ์ชัย"/>
    <d v="2023-06-15T00:00:00"/>
    <d v="2023-06-15T00:00:00"/>
    <m/>
    <d v="2023-01-01T00:00:00"/>
    <x v="2"/>
    <n v="24"/>
  </r>
  <r>
    <n v="19201"/>
    <s v="26.D.H.F."/>
    <s v="คุณาธิป โฮมแพน"/>
    <s v="000232950"/>
    <s v="ชาย"/>
    <n v="14"/>
    <n v="0"/>
    <s v="นักเรียน"/>
    <s v="192"/>
    <x v="3"/>
    <x v="3"/>
    <x v="3"/>
    <x v="3"/>
    <s v="โพนทอง"/>
    <d v="2023-06-10T00:00:00"/>
    <d v="2023-06-16T00:00:00"/>
    <m/>
    <d v="2023-01-01T00:00:00"/>
    <x v="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4"/>
    <x v="4"/>
    <x v="4"/>
    <x v="4"/>
    <s v="เกษตรวิสัย"/>
    <d v="2023-06-06T00:00:00"/>
    <d v="2023-06-10T00:00:00"/>
    <m/>
    <d v="2023-01-01T00:00:00"/>
    <x v="0"/>
    <n v="23"/>
  </r>
  <r>
    <n v="18713"/>
    <s v="26.D.H.F."/>
    <s v="ภมร ยางสูญ"/>
    <s v="0161047"/>
    <s v="หญิง"/>
    <n v="24"/>
    <n v="0"/>
    <s v="อื่นๆ"/>
    <s v="53"/>
    <x v="5"/>
    <x v="5"/>
    <x v="5"/>
    <x v="4"/>
    <s v="เกษตรวิสัย"/>
    <d v="2023-06-05T00:00:00"/>
    <d v="2023-06-10T00:00:00"/>
    <m/>
    <d v="2023-01-01T00:00:00"/>
    <x v="0"/>
    <n v="23"/>
  </r>
  <r>
    <n v="19593"/>
    <s v="26.D.H.F."/>
    <s v="ศิวัฒน์ มลารัตน์"/>
    <s v="5905576"/>
    <s v="ชาย"/>
    <n v="16"/>
    <n v="5"/>
    <s v="นักเรียน"/>
    <s v="189"/>
    <x v="2"/>
    <x v="2"/>
    <x v="2"/>
    <x v="2"/>
    <s v="โพธิ์ชัย"/>
    <d v="2023-06-19T00:00:00"/>
    <d v="2023-06-19T00:00:00"/>
    <m/>
    <d v="2023-01-01T00:00:00"/>
    <x v="3"/>
    <n v="25"/>
  </r>
  <r>
    <n v="18423"/>
    <s v="26.D.H.F."/>
    <s v="เสถียร วงศ์ใหญ่"/>
    <s v="20540"/>
    <s v="ชาย"/>
    <n v="43"/>
    <n v="0"/>
    <s v="เกษตร"/>
    <s v="59"/>
    <x v="6"/>
    <x v="6"/>
    <x v="6"/>
    <x v="5"/>
    <s v="ร้อยเอ็ด"/>
    <d v="2023-06-04T00:00:00"/>
    <d v="2023-06-07T00:00:00"/>
    <m/>
    <d v="2023-01-01T00:00:00"/>
    <x v="0"/>
    <n v="23"/>
  </r>
  <r>
    <n v="19652"/>
    <s v="26.D.H.F."/>
    <s v="พรณิภา เดชสถิต"/>
    <s v="690361"/>
    <s v="หญิง"/>
    <n v="15"/>
    <n v="2"/>
    <s v="นักเรียน"/>
    <s v="55"/>
    <x v="0"/>
    <x v="7"/>
    <x v="7"/>
    <x v="6"/>
    <s v="ร้อยเอ็ด"/>
    <d v="2023-06-16T00:00:00"/>
    <d v="2023-06-20T00:00:00"/>
    <m/>
    <d v="2023-01-01T00:00:00"/>
    <x v="3"/>
    <n v="24"/>
  </r>
  <r>
    <n v="18315"/>
    <s v="26.D.H.F."/>
    <s v="ณิชมน ยางสูญ"/>
    <s v="0140673"/>
    <s v="หญิง"/>
    <n v="16"/>
    <n v="0"/>
    <s v="นักเรียน"/>
    <s v="53"/>
    <x v="5"/>
    <x v="5"/>
    <x v="5"/>
    <x v="4"/>
    <s v="เกษตรวิสัย"/>
    <d v="2023-05-31T00:00:00"/>
    <d v="2023-06-03T00:00:00"/>
    <m/>
    <d v="2023-01-01T00:00:00"/>
    <x v="4"/>
    <n v="22"/>
  </r>
  <r>
    <n v="18191"/>
    <s v="26.D.H.F."/>
    <s v="ธนากร โฮมแพน"/>
    <s v="000206729"/>
    <s v="ชาย"/>
    <n v="12"/>
    <n v="4"/>
    <s v="นักเรียน"/>
    <s v="16"/>
    <x v="3"/>
    <x v="8"/>
    <x v="8"/>
    <x v="3"/>
    <s v="โพนทอง"/>
    <d v="2023-06-04T00:00:00"/>
    <d v="2023-06-07T00:00:00"/>
    <m/>
    <d v="2023-01-01T00:00:00"/>
    <x v="0"/>
    <n v="23"/>
  </r>
  <r>
    <n v="18022"/>
    <s v="26.D.H.F."/>
    <s v="ทิวากร ตรีจันทร์"/>
    <s v="000210017"/>
    <s v="ชาย"/>
    <n v="9"/>
    <n v="10"/>
    <s v="นักเรียน"/>
    <s v="346"/>
    <x v="0"/>
    <x v="9"/>
    <x v="3"/>
    <x v="3"/>
    <s v="โพนทอง"/>
    <d v="2023-06-02T00:00:00"/>
    <d v="2023-06-06T00:00:00"/>
    <m/>
    <d v="2023-01-01T00:00:00"/>
    <x v="0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6"/>
    <x v="10"/>
    <x v="9"/>
    <x v="3"/>
    <s v="โพนทอง"/>
    <d v="2023-05-29T00:00:00"/>
    <d v="2023-06-01T00:00:00"/>
    <m/>
    <d v="2023-01-01T00:00:00"/>
    <x v="4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7"/>
    <x v="11"/>
    <x v="7"/>
    <x v="6"/>
    <s v="จตุรพักตรพิมาน"/>
    <d v="2023-05-28T00:00:00"/>
    <d v="2023-05-28T00:00:00"/>
    <m/>
    <d v="2023-01-01T00:00:00"/>
    <x v="4"/>
    <n v="22"/>
  </r>
  <r>
    <n v="21083"/>
    <s v="26.D.H.F."/>
    <s v="น้ำพุ คุ้มภัย"/>
    <s v="490123366"/>
    <s v="ชาย"/>
    <n v="18"/>
    <n v="10"/>
    <s v="นักเรียน"/>
    <s v="34"/>
    <x v="3"/>
    <x v="12"/>
    <x v="10"/>
    <x v="7"/>
    <s v="สุวรรณภูมิ"/>
    <d v="2023-06-10T00:00:00"/>
    <d v="2023-06-10T00:00:00"/>
    <m/>
    <d v="2023-01-01T00:00:00"/>
    <x v="0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3"/>
    <x v="11"/>
    <x v="8"/>
    <s v="ร้อยเอ็ด"/>
    <d v="2023-06-05T00:00:00"/>
    <d v="2023-06-10T00:00:00"/>
    <m/>
    <d v="2023-01-01T00:00:00"/>
    <x v="0"/>
    <n v="23"/>
  </r>
  <r>
    <n v="20408"/>
    <s v="26.D.H.F."/>
    <s v="อัมพร หงษ์จันดา"/>
    <s v="5806962"/>
    <s v="หญิง"/>
    <n v="69"/>
    <n v="10"/>
    <s v="เกษตร"/>
    <s v="50/2"/>
    <x v="0"/>
    <x v="7"/>
    <x v="7"/>
    <x v="6"/>
    <s v="จตุรพักตรพิมาน"/>
    <d v="2023-06-23T00:00:00"/>
    <d v="2023-06-23T00:00:00"/>
    <m/>
    <d v="2023-01-01T00:00:00"/>
    <x v="3"/>
    <n v="25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9"/>
    <x v="14"/>
    <x v="12"/>
    <x v="9"/>
    <s v="เสลภูมิ"/>
    <d v="2023-07-03T00:00:00"/>
    <d v="2023-07-03T00:00:00"/>
    <m/>
    <d v="2023-01-01T00:00:00"/>
    <x v="5"/>
    <n v="27"/>
  </r>
  <r>
    <n v="21035"/>
    <s v="26.D.H.F."/>
    <s v="ปัทมาลยา วงค์ราษฎร์"/>
    <s v="000147121"/>
    <s v="หญิง"/>
    <n v="16"/>
    <n v="8"/>
    <s v="นักเรียน"/>
    <s v="50"/>
    <x v="9"/>
    <x v="15"/>
    <x v="13"/>
    <x v="3"/>
    <s v="โพนทอง"/>
    <d v="2023-06-29T00:00:00"/>
    <d v="2023-07-04T00:00:00"/>
    <m/>
    <d v="2023-01-01T00:00:00"/>
    <x v="5"/>
    <n v="26"/>
  </r>
  <r>
    <n v="21016"/>
    <s v="26.D.H.F."/>
    <s v="สุชาลิณี ทองดอนเปียง"/>
    <s v="0156831"/>
    <s v="หญิง"/>
    <n v="16"/>
    <n v="0"/>
    <s v="นักเรียน"/>
    <s v="156"/>
    <x v="4"/>
    <x v="16"/>
    <x v="14"/>
    <x v="4"/>
    <s v="เกษตรวิสัย"/>
    <d v="2023-06-28T00:00:00"/>
    <d v="2023-07-02T00:00:00"/>
    <m/>
    <d v="2023-01-01T00:00:00"/>
    <x v="5"/>
    <n v="26"/>
  </r>
  <r>
    <n v="20770"/>
    <s v="26.D.H.F."/>
    <s v="อารยา ศรีหา"/>
    <s v="0012554"/>
    <s v="หญิง"/>
    <n v="17"/>
    <n v="0"/>
    <s v="ไม่ทราบอาชีพ/ในปกครอง"/>
    <s v="98"/>
    <x v="6"/>
    <x v="17"/>
    <x v="15"/>
    <x v="10"/>
    <s v="เกษตรวิสัย"/>
    <d v="2023-07-02T00:00:00"/>
    <d v="2023-07-02T00:00:00"/>
    <m/>
    <d v="2023-01-01T00:00:00"/>
    <x v="5"/>
    <n v="27"/>
  </r>
  <r>
    <n v="20749"/>
    <s v="26.D.H.F."/>
    <s v="เจษฎา เกตุสุขแสง"/>
    <s v="5403957"/>
    <s v="ชาย"/>
    <n v="11"/>
    <n v="0"/>
    <s v="นักเรียน"/>
    <s v="132"/>
    <x v="1"/>
    <x v="18"/>
    <x v="16"/>
    <x v="4"/>
    <s v="เกษตรวิสัย"/>
    <d v="2023-06-27T00:00:00"/>
    <d v="2023-06-30T00:00:00"/>
    <m/>
    <d v="2023-01-01T00:00:00"/>
    <x v="6"/>
    <n v="26"/>
  </r>
  <r>
    <n v="19276"/>
    <s v="26.D.H.F."/>
    <s v="อุดม กุลวงษ์"/>
    <s v="640003840"/>
    <s v="ชาย"/>
    <n v="46"/>
    <n v="0"/>
    <s v="รับจ้าง,กรรมกร"/>
    <s v="142"/>
    <x v="4"/>
    <x v="19"/>
    <x v="11"/>
    <x v="8"/>
    <s v="พนมไพร"/>
    <d v="2023-06-15T00:00:00"/>
    <d v="2023-06-19T00:00:00"/>
    <m/>
    <d v="2023-01-01T00:00:00"/>
    <x v="3"/>
    <n v="24"/>
  </r>
  <r>
    <n v="20719"/>
    <s v="26.D.H.F."/>
    <s v="ณัฐณิชา สงวนพันธ์"/>
    <s v="1316524"/>
    <s v="หญิง"/>
    <n v="6"/>
    <n v="0"/>
    <s v="นักเรียน"/>
    <s v="104"/>
    <x v="1"/>
    <x v="20"/>
    <x v="7"/>
    <x v="6"/>
    <s v="ร้อยเอ็ด"/>
    <d v="2023-06-26T00:00:00"/>
    <d v="2023-07-01T00:00:00"/>
    <m/>
    <d v="2023-01-01T00:00:00"/>
    <x v="6"/>
    <n v="26"/>
  </r>
  <r>
    <n v="17058"/>
    <s v="26.D.H.F."/>
    <s v="สุบรรณ กุลนิตย์"/>
    <s v="5713687"/>
    <s v="ชาย"/>
    <n v="60"/>
    <n v="8"/>
    <s v="เกษตร"/>
    <s v="8"/>
    <x v="7"/>
    <x v="11"/>
    <x v="7"/>
    <x v="6"/>
    <s v="จตุรพักตรพิมาน"/>
    <d v="2023-05-24T00:00:00"/>
    <d v="2023-05-24T00:00:00"/>
    <m/>
    <d v="2023-01-01T00:00:00"/>
    <x v="1"/>
    <n v="21"/>
  </r>
  <r>
    <n v="20407"/>
    <s v="26.D.H.F."/>
    <s v="รัฐศาสตร์ ผาวิรัตน์"/>
    <s v="5501873"/>
    <s v="ชาย"/>
    <n v="15"/>
    <n v="10"/>
    <s v="นักเรียน"/>
    <s v="53"/>
    <x v="1"/>
    <x v="20"/>
    <x v="7"/>
    <x v="6"/>
    <s v="จตุรพักตรพิมาน"/>
    <d v="2023-06-21T00:00:00"/>
    <d v="2023-06-21T00:00:00"/>
    <m/>
    <d v="2023-01-01T00:00:00"/>
    <x v="3"/>
    <n v="25"/>
  </r>
  <r>
    <n v="20337"/>
    <s v="26.D.H.F."/>
    <s v="ถำ เนินกล้วย"/>
    <s v="5301181"/>
    <s v="หญิง"/>
    <n v="54"/>
    <n v="3"/>
    <s v="เกษตร"/>
    <s v="38"/>
    <x v="3"/>
    <x v="21"/>
    <x v="17"/>
    <x v="2"/>
    <s v="โพธิ์ชัย"/>
    <d v="2023-06-26T00:00:00"/>
    <d v="2023-06-26T00:00:00"/>
    <m/>
    <d v="2023-01-01T00:00:00"/>
    <x v="6"/>
    <n v="26"/>
  </r>
  <r>
    <n v="20310"/>
    <s v="26.D.H.F."/>
    <s v="พัชรีพร พลเยี่ยม"/>
    <s v="000187243"/>
    <s v="หญิง"/>
    <n v="12"/>
    <n v="6"/>
    <s v="นักเรียน"/>
    <s v="230"/>
    <x v="10"/>
    <x v="22"/>
    <x v="3"/>
    <x v="3"/>
    <s v="โพนทอง"/>
    <d v="2023-06-27T00:00:00"/>
    <d v="2023-06-27T00:00:00"/>
    <m/>
    <d v="2023-01-01T00:00:00"/>
    <x v="6"/>
    <n v="26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4"/>
    <x v="23"/>
    <x v="18"/>
    <x v="11"/>
    <s v="โพนทอง"/>
    <d v="2023-06-25T00:00:00"/>
    <d v="2023-06-25T00:00:00"/>
    <m/>
    <d v="2023-01-01T00:00:00"/>
    <x v="6"/>
    <n v="26"/>
  </r>
  <r>
    <n v="19971"/>
    <s v="26.D.H.F."/>
    <s v="กิตติศักดิ์ พื้นแสน"/>
    <s v="540000370"/>
    <s v="ชาย"/>
    <n v="13"/>
    <n v="10"/>
    <s v="นักเรียน"/>
    <s v="1"/>
    <x v="4"/>
    <x v="19"/>
    <x v="11"/>
    <x v="8"/>
    <s v="พนมไพร"/>
    <d v="2023-06-26T00:00:00"/>
    <d v="2023-06-26T00:00:00"/>
    <m/>
    <d v="2023-01-01T00:00:00"/>
    <x v="6"/>
    <n v="26"/>
  </r>
  <r>
    <n v="19901"/>
    <s v="26.D.H.F."/>
    <s v="สรัญญา มีพันธ์"/>
    <m/>
    <s v="หญิง"/>
    <n v="28"/>
    <n v="0"/>
    <s v="ค้าขาย"/>
    <s v="201"/>
    <x v="9"/>
    <x v="24"/>
    <x v="19"/>
    <x v="0"/>
    <s v="ร้อยเอ็ดธนบุรี"/>
    <d v="2023-06-15T00:00:00"/>
    <d v="2023-06-17T00:00:00"/>
    <m/>
    <d v="2023-01-01T00:00:00"/>
    <x v="2"/>
    <n v="24"/>
  </r>
  <r>
    <n v="20722"/>
    <s v="26.D.H.F."/>
    <s v="ศุภวัฒน์ ศรีสะอาด"/>
    <s v="566287"/>
    <s v="ชาย"/>
    <n v="17"/>
    <n v="7"/>
    <s v="นักเรียน"/>
    <s v="18"/>
    <x v="0"/>
    <x v="7"/>
    <x v="7"/>
    <x v="6"/>
    <s v="ร้อยเอ็ด"/>
    <d v="2023-06-25T00:00:00"/>
    <d v="2023-07-01T00:00:00"/>
    <m/>
    <d v="2023-01-01T00:00:00"/>
    <x v="6"/>
    <n v="26"/>
  </r>
  <r>
    <n v="9479"/>
    <s v="26.D.H.F."/>
    <s v="เขมมิตรา แก้วไตรรัตน์"/>
    <s v="5702275"/>
    <s v="หญิง"/>
    <n v="13"/>
    <n v="6"/>
    <s v="นักเรียน"/>
    <s v="1"/>
    <x v="9"/>
    <x v="25"/>
    <x v="20"/>
    <x v="12"/>
    <s v="ศรีสมเด็จ"/>
    <d v="2023-03-09T00:00:00"/>
    <d v="2023-03-10T00:00:00"/>
    <m/>
    <d v="2023-01-01T00:00:00"/>
    <x v="7"/>
    <n v="10"/>
  </r>
  <r>
    <n v="17656"/>
    <s v="26.D.H.F."/>
    <s v="ธนภัทร จันทนาม"/>
    <m/>
    <s v="ชาย"/>
    <n v="14"/>
    <n v="0"/>
    <s v="นักเรียน"/>
    <s v="81"/>
    <x v="5"/>
    <x v="26"/>
    <x v="21"/>
    <x v="9"/>
    <s v="เสลภูมิ"/>
    <d v="2023-05-28T00:00:00"/>
    <d v="2023-05-29T00:00:00"/>
    <m/>
    <d v="2023-01-01T00:00:00"/>
    <x v="4"/>
    <n v="22"/>
  </r>
  <r>
    <n v="11489"/>
    <s v="26.D.H.F."/>
    <s v="พิรภพ วงศ์สุโท"/>
    <m/>
    <s v="ชาย"/>
    <n v="19"/>
    <n v="0"/>
    <s v="นักเรียน"/>
    <s v="38"/>
    <x v="6"/>
    <x v="27"/>
    <x v="22"/>
    <x v="9"/>
    <s v="เสลภูมิ"/>
    <d v="2023-03-22T00:00:00"/>
    <d v="2023-03-25T00:00:00"/>
    <m/>
    <d v="2023-01-01T00:00:00"/>
    <x v="8"/>
    <n v="12"/>
  </r>
  <r>
    <n v="11105"/>
    <s v="26.D.H.F."/>
    <s v="ชัชวีร์ ฤาชัยราม"/>
    <s v="1281656"/>
    <s v="ชาย"/>
    <n v="8"/>
    <n v="7"/>
    <s v="นักเรียน"/>
    <s v="23"/>
    <x v="11"/>
    <x v="28"/>
    <x v="23"/>
    <x v="0"/>
    <s v="ร้อยเอ็ด"/>
    <d v="2023-03-07T00:00:00"/>
    <d v="2023-03-12T00:00:00"/>
    <m/>
    <d v="2023-01-01T00:00:00"/>
    <x v="9"/>
    <n v="10"/>
  </r>
  <r>
    <n v="10914"/>
    <s v="26.D.H.F."/>
    <s v="พิชญะ จันทะคาม"/>
    <s v="000190854"/>
    <s v="ชาย"/>
    <n v="11"/>
    <n v="9"/>
    <s v="นักเรียน"/>
    <s v="41"/>
    <x v="11"/>
    <x v="29"/>
    <x v="3"/>
    <x v="3"/>
    <s v="โพนทอง"/>
    <d v="2023-03-20T00:00:00"/>
    <d v="2023-03-24T00:00:00"/>
    <m/>
    <d v="2023-01-01T00:00:00"/>
    <x v="8"/>
    <n v="12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1"/>
    <x v="30"/>
    <x v="24"/>
    <x v="13"/>
    <s v="อาจสามารถ"/>
    <d v="2023-03-18T00:00:00"/>
    <d v="2023-03-19T00:00:00"/>
    <m/>
    <d v="2023-01-01T00:00:00"/>
    <x v="8"/>
    <n v="11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12"/>
    <x v="31"/>
    <x v="3"/>
    <x v="3"/>
    <s v="โพนทอง"/>
    <d v="2023-04-02T00:00:00"/>
    <d v="2023-04-06T00:00:00"/>
    <m/>
    <d v="2023-01-01T00:00:00"/>
    <x v="10"/>
    <n v="14"/>
  </r>
  <r>
    <n v="10090"/>
    <s v="26.D.H.F."/>
    <s v="ชัชฎาภรณ์ สาคะรินทร์"/>
    <s v="924784"/>
    <s v="หญิง"/>
    <n v="9"/>
    <n v="8"/>
    <s v="นักเรียน"/>
    <s v="38"/>
    <x v="13"/>
    <x v="32"/>
    <x v="25"/>
    <x v="14"/>
    <s v="ร้อยเอ็ด"/>
    <d v="2023-03-12T00:00:00"/>
    <d v="2023-03-17T00:00:00"/>
    <m/>
    <d v="2023-01-01T00:00:00"/>
    <x v="9"/>
    <n v="11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3"/>
    <x v="26"/>
    <x v="0"/>
    <s v="ร้อยเอ็ดธนบุรี"/>
    <d v="2023-04-01T00:00:00"/>
    <d v="2023-04-05T00:00:00"/>
    <m/>
    <d v="2023-01-01T00:00:00"/>
    <x v="10"/>
    <n v="13"/>
  </r>
  <r>
    <n v="7888"/>
    <s v="26.D.H.F."/>
    <s v="ธนดล อินทสีดา"/>
    <s v="001306114"/>
    <s v="ชาย"/>
    <n v="14"/>
    <n v="0"/>
    <s v="นักเรียน"/>
    <s v="50"/>
    <x v="13"/>
    <x v="34"/>
    <x v="11"/>
    <x v="8"/>
    <s v="ร้อยเอ็ด"/>
    <d v="2023-02-24T00:00:00"/>
    <d v="2023-03-01T00:00:00"/>
    <m/>
    <d v="2023-01-01T00:00:00"/>
    <x v="11"/>
    <n v="8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35"/>
    <x v="27"/>
    <x v="14"/>
    <s v="ร้อยเอ็ด"/>
    <d v="2023-02-24T00:00:00"/>
    <d v="2023-02-25T00:00:00"/>
    <m/>
    <d v="2023-01-01T00:00:00"/>
    <x v="12"/>
    <n v="8"/>
  </r>
  <r>
    <n v="6992"/>
    <s v="26.D.H.F."/>
    <s v="กุลสตรี จันทะรี"/>
    <s v="001305741"/>
    <s v="หญิง"/>
    <n v="18"/>
    <n v="7"/>
    <s v="นักเรียน"/>
    <s v="169"/>
    <x v="15"/>
    <x v="36"/>
    <x v="28"/>
    <x v="13"/>
    <s v="ร้อยเอ็ด"/>
    <d v="2023-02-18T00:00:00"/>
    <d v="2023-02-24T00:00:00"/>
    <m/>
    <d v="2023-01-01T00:00:00"/>
    <x v="12"/>
    <n v="7"/>
  </r>
  <r>
    <n v="6760"/>
    <s v="26.D.H.F."/>
    <s v="เอกพล ซอมแก้ว"/>
    <s v="516260"/>
    <s v="ชาย"/>
    <n v="18"/>
    <n v="3"/>
    <s v="นักเรียน"/>
    <s v="153"/>
    <x v="12"/>
    <x v="37"/>
    <x v="15"/>
    <x v="13"/>
    <s v="ร้อยเอ็ด"/>
    <d v="2023-02-18T00:00:00"/>
    <d v="2023-02-22T00:00:00"/>
    <m/>
    <d v="2023-01-01T00:00:00"/>
    <x v="12"/>
    <n v="7"/>
  </r>
  <r>
    <n v="6090"/>
    <s v="26.D.H.F."/>
    <s v="เมยาวี กะตะสีลา"/>
    <s v="701858"/>
    <s v="หญิง"/>
    <n v="14"/>
    <n v="6"/>
    <s v="นักเรียน"/>
    <s v="46"/>
    <x v="5"/>
    <x v="37"/>
    <x v="15"/>
    <x v="13"/>
    <s v="ร้อยเอ็ด"/>
    <d v="2023-02-12T00:00:00"/>
    <d v="2023-02-17T00:00:00"/>
    <m/>
    <d v="2023-01-01T00:00:00"/>
    <x v="13"/>
    <n v="7"/>
  </r>
  <r>
    <n v="1059"/>
    <s v="26.D.H.F."/>
    <s v="พัชราพร ศรีภักดี"/>
    <s v="0017309"/>
    <s v="หญิง"/>
    <n v="17"/>
    <n v="4"/>
    <s v="นักเรียน"/>
    <s v="96"/>
    <x v="4"/>
    <x v="16"/>
    <x v="14"/>
    <x v="4"/>
    <s v="เกษตรวิสัย"/>
    <d v="2023-01-05T00:00:00"/>
    <d v="2023-01-12T00:00:00"/>
    <m/>
    <d v="2023-01-01T00:00:00"/>
    <x v="14"/>
    <n v="1"/>
  </r>
  <r>
    <n v="10123"/>
    <s v="26.D.H.F."/>
    <s v="ศศิธร วารินทร์"/>
    <m/>
    <s v="หญิง"/>
    <n v="8"/>
    <n v="0"/>
    <s v="นักเรียน"/>
    <s v="56"/>
    <x v="7"/>
    <x v="38"/>
    <x v="29"/>
    <x v="9"/>
    <s v="เสลภูมิ"/>
    <d v="2023-03-16T00:00:00"/>
    <d v="2023-03-19T00:00:00"/>
    <m/>
    <d v="2023-01-01T00:00:00"/>
    <x v="8"/>
    <n v="11"/>
  </r>
  <r>
    <n v="15519"/>
    <s v="26.D.H.F."/>
    <s v="พิสมัย เศฐมาตย์"/>
    <s v="5901837"/>
    <s v="หญิง"/>
    <n v="55"/>
    <n v="9"/>
    <s v="เกษตร"/>
    <s v="42"/>
    <x v="3"/>
    <x v="39"/>
    <x v="30"/>
    <x v="2"/>
    <s v="โพธิ์ชัย"/>
    <d v="2023-05-02T00:00:00"/>
    <d v="2023-05-02T00:00:00"/>
    <m/>
    <d v="2023-01-01T00:00:00"/>
    <x v="15"/>
    <n v="18"/>
  </r>
  <r>
    <n v="16876"/>
    <s v="26.D.H.F."/>
    <s v="วรชาติ กุลนิตย์"/>
    <s v="825842"/>
    <s v="ชาย"/>
    <n v="18"/>
    <n v="10"/>
    <s v="นักเรียน"/>
    <s v="8"/>
    <x v="7"/>
    <x v="11"/>
    <x v="7"/>
    <x v="6"/>
    <s v="ร้อยเอ็ด"/>
    <d v="2023-05-19T00:00:00"/>
    <d v="2023-05-21T00:00:00"/>
    <m/>
    <d v="2023-01-01T00:00:00"/>
    <x v="1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12"/>
    <x v="40"/>
    <x v="31"/>
    <x v="1"/>
    <s v="หนองพอก"/>
    <d v="2023-05-17T00:00:00"/>
    <d v="2023-05-20T00:00:00"/>
    <m/>
    <d v="2023-01-01T00:00:00"/>
    <x v="16"/>
    <n v="20"/>
  </r>
  <r>
    <n v="16627"/>
    <s v="26.D.H.F."/>
    <s v="โชติกุล สงวนรัตน์"/>
    <s v="530001243"/>
    <s v="ชาย"/>
    <n v="13"/>
    <n v="9"/>
    <s v="นักเรียน"/>
    <s v="29"/>
    <x v="7"/>
    <x v="41"/>
    <x v="32"/>
    <x v="11"/>
    <s v="เมยวดี"/>
    <d v="2023-05-19T00:00:00"/>
    <d v="2023-05-20T00:00:00"/>
    <m/>
    <d v="2023-01-01T00:00:00"/>
    <x v="16"/>
    <n v="20"/>
  </r>
  <r>
    <n v="16565"/>
    <s v="26.D.H.F."/>
    <s v="กฤษณา นพคุณ"/>
    <s v="000195110"/>
    <s v="หญิง"/>
    <n v="11"/>
    <n v="11"/>
    <s v="นักเรียน"/>
    <s v="54"/>
    <x v="16"/>
    <x v="42"/>
    <x v="33"/>
    <x v="3"/>
    <s v="โพนทอง"/>
    <d v="2023-05-13T00:00:00"/>
    <d v="2023-05-17T00:00:00"/>
    <m/>
    <d v="2023-01-01T00:00:00"/>
    <x v="16"/>
    <n v="19"/>
  </r>
  <r>
    <n v="15804"/>
    <s v="26.D.H.F."/>
    <s v="ปุญชรัสมิ์ แดนประกรณ์"/>
    <s v="5307044"/>
    <s v="หญิง"/>
    <n v="12"/>
    <n v="8"/>
    <s v="นักเรียน"/>
    <s v="160"/>
    <x v="3"/>
    <x v="43"/>
    <x v="2"/>
    <x v="2"/>
    <s v="โพธิ์ชัย"/>
    <d v="2023-05-08T00:00:00"/>
    <d v="2023-05-08T00:00:00"/>
    <m/>
    <d v="2023-01-01T00:00:00"/>
    <x v="17"/>
    <n v="19"/>
  </r>
  <r>
    <n v="12326"/>
    <s v="26.D.H.F."/>
    <s v="นันท์ชพร มัฆวิมาลย์"/>
    <s v="000100955"/>
    <s v="หญิง"/>
    <n v="16"/>
    <n v="0"/>
    <s v="นักเรียน"/>
    <s v="188"/>
    <x v="6"/>
    <x v="44"/>
    <x v="28"/>
    <x v="13"/>
    <s v="อาจสามารถ"/>
    <d v="2023-02-17T00:00:00"/>
    <d v="2023-02-18T00:00:00"/>
    <m/>
    <d v="2023-01-01T00:00:00"/>
    <x v="13"/>
    <n v="7"/>
  </r>
  <r>
    <n v="15769"/>
    <s v="26.D.H.F."/>
    <s v="บังอร ยินดีมาก"/>
    <s v="000072804"/>
    <s v="หญิง"/>
    <n v="55"/>
    <n v="10"/>
    <s v="เกษตร"/>
    <s v="8"/>
    <x v="12"/>
    <x v="37"/>
    <x v="15"/>
    <x v="13"/>
    <s v="อาจสามารถ"/>
    <d v="2023-02-02T00:00:00"/>
    <d v="2023-02-06T00:00:00"/>
    <m/>
    <d v="2023-01-01T00:00:00"/>
    <x v="18"/>
    <n v="5"/>
  </r>
  <r>
    <n v="19574"/>
    <s v="26.D.H.F."/>
    <s v="อริสา แวงเลิศ"/>
    <s v="000199395"/>
    <s v="หญิง"/>
    <n v="11"/>
    <n v="1"/>
    <s v="นักเรียน"/>
    <s v="142"/>
    <x v="12"/>
    <x v="31"/>
    <x v="3"/>
    <x v="3"/>
    <s v="โพนทอง"/>
    <d v="2023-06-20T00:00:00"/>
    <d v="2023-06-20T00:00:00"/>
    <m/>
    <d v="2023-01-01T00:00:00"/>
    <x v="3"/>
    <n v="25"/>
  </r>
  <r>
    <n v="14946"/>
    <s v="26.D.H.F."/>
    <s v="อัศนะ มหาราช"/>
    <s v="22974"/>
    <s v="ชาย"/>
    <n v="26"/>
    <n v="3"/>
    <s v="เกษตร"/>
    <s v="57"/>
    <x v="8"/>
    <x v="45"/>
    <x v="34"/>
    <x v="14"/>
    <s v="ร้อยเอ็ด"/>
    <d v="2023-04-27T00:00:00"/>
    <d v="2023-04-30T00:00:00"/>
    <m/>
    <d v="2023-01-01T00:00:00"/>
    <x v="15"/>
    <n v="17"/>
  </r>
  <r>
    <n v="14584"/>
    <s v="26.D.H.F."/>
    <s v="ปริญญา ข่าขันมะลี"/>
    <s v="5407533"/>
    <s v="ชาย"/>
    <n v="23"/>
    <n v="0"/>
    <s v="นักเรียน"/>
    <s v="9"/>
    <x v="7"/>
    <x v="11"/>
    <x v="7"/>
    <x v="6"/>
    <s v="จตุรพักตรพิมาน"/>
    <d v="2023-04-23T00:00:00"/>
    <d v="2023-04-23T00:00:00"/>
    <m/>
    <d v="2023-01-01T00:00:00"/>
    <x v="19"/>
    <n v="17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6"/>
    <x v="46"/>
    <x v="35"/>
    <x v="8"/>
    <s v="พนมไพร"/>
    <d v="2023-04-21T00:00:00"/>
    <d v="2023-04-21T00:00:00"/>
    <m/>
    <d v="2023-01-01T00:00:00"/>
    <x v="20"/>
    <n v="16"/>
  </r>
  <r>
    <n v="13858"/>
    <s v="26.D.H.F."/>
    <s v="อนุชา บูราณรูป"/>
    <s v="000181534"/>
    <s v="ชาย"/>
    <n v="29"/>
    <n v="11"/>
    <s v="ข้าราชการ"/>
    <s v="17"/>
    <x v="11"/>
    <x v="47"/>
    <x v="36"/>
    <x v="3"/>
    <s v="โพนทอง"/>
    <d v="2023-04-07T00:00:00"/>
    <d v="2023-04-11T00:00:00"/>
    <m/>
    <d v="2023-01-01T00:00:00"/>
    <x v="21"/>
    <n v="14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1"/>
    <x v="48"/>
    <x v="37"/>
    <x v="3"/>
    <s v="ร้อยเอ็ด"/>
    <d v="2023-04-12T00:00:00"/>
    <d v="2023-04-17T00:00:00"/>
    <m/>
    <d v="2023-01-01T00:00:00"/>
    <x v="20"/>
    <n v="15"/>
  </r>
  <r>
    <n v="13358"/>
    <s v="26.D.H.F."/>
    <s v="ธารธารา พลหินกอง"/>
    <s v="001310136"/>
    <s v="หญิง"/>
    <n v="14"/>
    <n v="3"/>
    <s v="นักเรียน"/>
    <s v="121"/>
    <x v="3"/>
    <x v="49"/>
    <x v="38"/>
    <x v="7"/>
    <s v="ร้อยเอ็ด"/>
    <d v="2023-04-15T00:00:00"/>
    <d v="2023-04-15T00:00:00"/>
    <m/>
    <d v="2023-01-01T00:00:00"/>
    <x v="21"/>
    <n v="15"/>
  </r>
  <r>
    <n v="15770"/>
    <s v="26.D.H.F."/>
    <s v="จักรินทร์ นาคศรี"/>
    <s v="000085369"/>
    <s v="ชาย"/>
    <n v="15"/>
    <n v="5"/>
    <s v="นักเรียน"/>
    <s v="4"/>
    <x v="6"/>
    <x v="44"/>
    <x v="28"/>
    <x v="13"/>
    <s v="อาจสามารถ"/>
    <d v="2023-02-26T00:00:00"/>
    <d v="2023-02-26T00:00:00"/>
    <m/>
    <d v="2023-01-01T00:00:00"/>
    <x v="11"/>
    <n v="9"/>
  </r>
  <r>
    <n v="21435"/>
    <s v="26.D.H.F."/>
    <s v="อภิตา แสงพาลา"/>
    <s v="5401855"/>
    <s v="หญิง"/>
    <n v="17"/>
    <n v="2"/>
    <s v="นักเรียน"/>
    <s v="133"/>
    <x v="5"/>
    <x v="50"/>
    <x v="39"/>
    <x v="6"/>
    <s v="จตุรพักตรพิมาน"/>
    <d v="2023-07-06T00:00:00"/>
    <d v="2023-07-06T00:00:00"/>
    <m/>
    <d v="2023-01-01T00:00:00"/>
    <x v="5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12"/>
    <x v="51"/>
    <x v="17"/>
    <x v="2"/>
    <s v="ร้อยเอ็ดธนบุรี"/>
    <d v="2023-07-04T00:00:00"/>
    <d v="2023-07-08T00:00:00"/>
    <m/>
    <d v="2023-01-01T00:00:00"/>
    <x v="5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4"/>
    <x v="52"/>
    <x v="40"/>
    <x v="4"/>
    <s v="เกษตรวิสัย"/>
    <d v="2023-06-30T00:00:00"/>
    <d v="2023-07-05T00:00:00"/>
    <m/>
    <d v="2023-01-01T00:00:00"/>
    <x v="5"/>
    <n v="26"/>
  </r>
  <r>
    <n v="21572"/>
    <s v="26.D.H.F."/>
    <s v="ธวัลยา สีทา"/>
    <s v="1274713"/>
    <s v="หญิง"/>
    <n v="13"/>
    <n v="0"/>
    <s v="นักเรียน"/>
    <s v="51"/>
    <x v="4"/>
    <x v="53"/>
    <x v="41"/>
    <x v="10"/>
    <s v="ร้อยเอ็ด"/>
    <d v="2023-07-02T00:00:00"/>
    <d v="2023-07-07T00:00:00"/>
    <m/>
    <d v="2023-01-01T00:00:00"/>
    <x v="5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5"/>
    <x v="54"/>
    <x v="42"/>
    <x v="4"/>
    <s v="เกษตรวิสัย"/>
    <d v="2023-07-03T00:00:00"/>
    <d v="2023-07-07T00:00:00"/>
    <m/>
    <d v="2023-01-01T00:00:00"/>
    <x v="5"/>
    <n v="27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6"/>
    <x v="55"/>
    <x v="14"/>
    <x v="4"/>
    <s v="เกษตรวิสัย"/>
    <d v="2023-06-28T00:00:00"/>
    <d v="2023-07-03T00:00:00"/>
    <m/>
    <d v="2023-01-01T00:00:00"/>
    <x v="5"/>
    <n v="26"/>
  </r>
  <r>
    <n v="21512"/>
    <s v="26.D.H.F."/>
    <s v="จิราภรณ์ เดชชัย"/>
    <s v="0047871"/>
    <s v="หญิง"/>
    <n v="32"/>
    <n v="0"/>
    <s v="รับจ้าง,กรรมกร"/>
    <s v="83"/>
    <x v="1"/>
    <x v="56"/>
    <x v="43"/>
    <x v="10"/>
    <s v="เกษตรวิสัย"/>
    <d v="2023-07-06T00:00:00"/>
    <d v="2023-07-08T00:00:00"/>
    <m/>
    <d v="2023-01-01T00:00:00"/>
    <x v="5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6"/>
    <x v="17"/>
    <x v="15"/>
    <x v="10"/>
    <s v="เกษตรวิสัย"/>
    <d v="2023-07-03T00:00:00"/>
    <d v="2023-07-09T00:00:00"/>
    <m/>
    <d v="2023-01-01T00:00:00"/>
    <x v="22"/>
    <n v="27"/>
  </r>
  <r>
    <n v="21235"/>
    <s v="26.D.H.F."/>
    <s v="กัญญาภัทร ศรีหาพล"/>
    <s v="5500501"/>
    <s v="หญิง"/>
    <n v="11"/>
    <n v="9"/>
    <s v="นักเรียน"/>
    <s v="66"/>
    <x v="5"/>
    <x v="57"/>
    <x v="44"/>
    <x v="15"/>
    <s v="เมืองสรวง"/>
    <d v="2023-06-15T00:00:00"/>
    <d v="2023-06-20T00:00:00"/>
    <m/>
    <d v="2023-01-01T00:00:00"/>
    <x v="3"/>
    <n v="24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3"/>
    <x v="58"/>
    <x v="37"/>
    <x v="3"/>
    <s v="โพนทอง"/>
    <d v="2023-07-01T00:00:00"/>
    <d v="2023-07-02T00:00:00"/>
    <m/>
    <d v="2023-01-01T00:00:00"/>
    <x v="5"/>
    <n v="26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6"/>
    <x v="59"/>
    <x v="7"/>
    <x v="6"/>
    <s v="ร้อยเอ็ด"/>
    <d v="2023-06-14T00:00:00"/>
    <d v="2023-06-19T00:00:00"/>
    <d v="2023-06-20T00:00:00"/>
    <d v="2023-01-01T00:00:00"/>
    <x v="3"/>
    <n v="24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7"/>
    <x v="60"/>
    <x v="45"/>
    <x v="10"/>
    <s v="ร้อยเอ็ด"/>
    <d v="2023-02-19T00:00:00"/>
    <d v="2023-02-22T00:00:00"/>
    <m/>
    <d v="2023-01-01T00:00:00"/>
    <x v="12"/>
    <n v="8"/>
  </r>
  <r>
    <n v="17115"/>
    <s v="66.Dengue fever"/>
    <s v="พรนิภา วรรณราม"/>
    <s v="6600678"/>
    <s v="หญิง"/>
    <n v="25"/>
    <n v="0"/>
    <s v="รับจ้าง,กรรมกร"/>
    <s v="125"/>
    <x v="7"/>
    <x v="61"/>
    <x v="46"/>
    <x v="1"/>
    <s v="หนองพอก"/>
    <d v="2023-05-22T00:00:00"/>
    <d v="2023-05-23T00:00:00"/>
    <m/>
    <d v="2023-01-01T00:00:00"/>
    <x v="1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6"/>
    <x v="17"/>
    <x v="15"/>
    <x v="10"/>
    <s v="เกษตรวิสัย"/>
    <d v="2023-05-22T00:00:00"/>
    <d v="2023-05-24T00:00:00"/>
    <m/>
    <d v="2023-01-01T00:00:00"/>
    <x v="1"/>
    <n v="21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62"/>
    <x v="16"/>
    <x v="4"/>
    <s v="ร้อยเอ็ดธนบุรี"/>
    <d v="2023-06-26T00:00:00"/>
    <d v="2023-06-29T00:00:00"/>
    <m/>
    <d v="2023-01-01T00:00:00"/>
    <x v="6"/>
    <n v="26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0"/>
    <x v="0"/>
    <x v="0"/>
    <x v="0"/>
    <s v="ร้อยเอ็ดธนบุรี"/>
    <d v="2023-07-01T00:00:00"/>
    <d v="2023-07-04T00:00:00"/>
    <m/>
    <d v="2023-01-01T00:00:00"/>
    <x v="5"/>
    <n v="26"/>
  </r>
  <r>
    <n v="17395"/>
    <s v="66.Dengue fever"/>
    <s v="ฐานยุต คงเสนา"/>
    <s v="0001704"/>
    <s v="ชาย"/>
    <n v="17"/>
    <n v="6"/>
    <s v="นักเรียน"/>
    <s v="220"/>
    <x v="5"/>
    <x v="5"/>
    <x v="5"/>
    <x v="4"/>
    <s v="เกษตรวิสัย"/>
    <d v="2023-05-21T00:00:00"/>
    <d v="2023-05-25T00:00:00"/>
    <m/>
    <d v="2023-01-01T00:00:00"/>
    <x v="1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6"/>
    <x v="59"/>
    <x v="7"/>
    <x v="6"/>
    <s v="จตุรพักตรพิมาน"/>
    <d v="2023-05-18T00:00:00"/>
    <d v="2023-05-18T00:00:00"/>
    <m/>
    <d v="2023-01-01T00:00:00"/>
    <x v="16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2"/>
    <x v="22"/>
    <x v="47"/>
    <x v="6"/>
    <s v="จตุรพักตรพิมาน"/>
    <d v="2023-05-19T00:00:00"/>
    <d v="2023-05-19T00:00:00"/>
    <m/>
    <d v="2023-01-01T00:00:00"/>
    <x v="16"/>
    <n v="20"/>
  </r>
  <r>
    <n v="21463"/>
    <s v="66.Dengue fever"/>
    <s v="สุพัตรา จำปาขันธ์"/>
    <m/>
    <s v="หญิง"/>
    <n v="8"/>
    <n v="0"/>
    <s v="นักเรียน"/>
    <s v="15"/>
    <x v="13"/>
    <x v="63"/>
    <x v="48"/>
    <x v="12"/>
    <s v="ร้อยเอ็ดธนบุรี"/>
    <d v="2023-06-23T00:00:00"/>
    <d v="2023-06-30T00:00:00"/>
    <m/>
    <d v="2023-01-01T00:00:00"/>
    <x v="6"/>
    <n v="25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1"/>
    <x v="64"/>
    <x v="14"/>
    <x v="4"/>
    <s v="ร้อยเอ็ดธนบุรี"/>
    <d v="2023-05-05T00:00:00"/>
    <d v="2023-05-07T00:00:00"/>
    <m/>
    <d v="2023-01-01T00:00:00"/>
    <x v="17"/>
    <n v="18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7"/>
    <x v="65"/>
    <x v="49"/>
    <x v="6"/>
    <s v="ร้อยเอ็ดธนบุรี"/>
    <d v="2023-05-23T00:00:00"/>
    <d v="2023-05-25T00:00:00"/>
    <m/>
    <d v="2023-01-01T00:00:00"/>
    <x v="1"/>
    <n v="21"/>
  </r>
  <r>
    <n v="17263"/>
    <s v="66.Dengue fever"/>
    <s v="พงศกร นรสิงห์"/>
    <m/>
    <s v="ชาย"/>
    <n v="12"/>
    <n v="0"/>
    <s v="นักเรียน"/>
    <s v="77/1"/>
    <x v="10"/>
    <x v="66"/>
    <x v="1"/>
    <x v="0"/>
    <s v="ร้อยเอ็ดธนบุรี"/>
    <d v="2023-05-19T00:00:00"/>
    <d v="2023-05-23T00:00:00"/>
    <m/>
    <d v="2023-01-01T00:00:00"/>
    <x v="1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6"/>
    <x v="17"/>
    <x v="15"/>
    <x v="10"/>
    <s v="เกษตรวิสัย"/>
    <d v="2023-05-23T00:00:00"/>
    <d v="2023-05-23T00:00:00"/>
    <m/>
    <d v="2023-01-01T00:00:00"/>
    <x v="1"/>
    <n v="21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12"/>
    <x v="31"/>
    <x v="3"/>
    <x v="3"/>
    <s v="ร้อยเอ็ดธนบุรี"/>
    <d v="2023-05-10T00:00:00"/>
    <d v="2023-05-14T00:00:00"/>
    <m/>
    <d v="2023-01-01T00:00:00"/>
    <x v="16"/>
    <n v="19"/>
  </r>
  <r>
    <n v="21472"/>
    <s v="66.Dengue fever"/>
    <s v="กรวิชญ์ แสงทับทิม"/>
    <s v="570001650"/>
    <s v="ชาย"/>
    <n v="9"/>
    <n v="1"/>
    <s v="นักเรียน"/>
    <s v="14"/>
    <x v="2"/>
    <x v="67"/>
    <x v="50"/>
    <x v="8"/>
    <s v="พนมไพร"/>
    <d v="2023-07-04T00:00:00"/>
    <d v="2023-07-07T00:00:00"/>
    <m/>
    <d v="2023-01-01T00:00:00"/>
    <x v="5"/>
    <n v="27"/>
  </r>
  <r>
    <n v="17180"/>
    <s v="66.Dengue fever"/>
    <s v="พีรดนย์ ศิริสุวรรณ"/>
    <s v="590000957"/>
    <s v="ชาย"/>
    <n v="7"/>
    <n v="7"/>
    <s v="นักเรียน"/>
    <s v="28"/>
    <x v="4"/>
    <x v="68"/>
    <x v="51"/>
    <x v="9"/>
    <s v="จุรีเวช"/>
    <d v="2023-05-16T00:00:00"/>
    <d v="2023-05-16T00:00:00"/>
    <m/>
    <d v="2023-01-01T00:00:00"/>
    <x v="16"/>
    <n v="20"/>
  </r>
  <r>
    <n v="17287"/>
    <s v="66.Dengue fever"/>
    <s v="สุภิญญา สีหานาม"/>
    <s v="0166103"/>
    <s v="หญิง"/>
    <n v="14"/>
    <n v="0"/>
    <s v="นักเรียน"/>
    <s v="141"/>
    <x v="1"/>
    <x v="18"/>
    <x v="16"/>
    <x v="4"/>
    <s v="เกษตรวิสัย"/>
    <d v="2023-05-26T00:00:00"/>
    <d v="2023-05-27T00:00:00"/>
    <m/>
    <d v="2023-01-01T00:00:00"/>
    <x v="1"/>
    <n v="21"/>
  </r>
  <r>
    <n v="16506"/>
    <s v="66.Dengue fever"/>
    <s v="สังเวียน นาสงวน"/>
    <s v="5704657"/>
    <s v="หญิง"/>
    <n v="53"/>
    <n v="1"/>
    <s v="เกษตร"/>
    <s v="59"/>
    <x v="10"/>
    <x v="69"/>
    <x v="52"/>
    <x v="2"/>
    <s v="โพธิ์ชัย"/>
    <d v="2023-05-09T00:00:00"/>
    <d v="2023-05-11T00:00:00"/>
    <m/>
    <d v="2023-01-01T00:00:00"/>
    <x v="17"/>
    <n v="19"/>
  </r>
  <r>
    <n v="15566"/>
    <s v="66.Dengue fever"/>
    <s v="ชาญชัย วรวงค์"/>
    <s v="000030687"/>
    <s v="ชาย"/>
    <n v="36"/>
    <n v="2"/>
    <s v="ค้าขาย"/>
    <s v="42"/>
    <x v="4"/>
    <x v="70"/>
    <x v="53"/>
    <x v="5"/>
    <s v="ทุ่งเขาหลวง"/>
    <d v="2023-05-06T00:00:00"/>
    <d v="2023-05-07T00:00:00"/>
    <m/>
    <d v="2023-01-01T00:00:00"/>
    <x v="17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12"/>
    <x v="37"/>
    <x v="15"/>
    <x v="13"/>
    <s v="อาจสามารถ"/>
    <d v="2023-02-16T00:00:00"/>
    <d v="2023-02-21T00:00:00"/>
    <m/>
    <d v="2023-01-01T00:00:00"/>
    <x v="12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6"/>
    <x v="71"/>
    <x v="24"/>
    <x v="13"/>
    <s v="อาจสามารถ"/>
    <d v="2023-02-04T00:00:00"/>
    <d v="2023-02-04T00:00:00"/>
    <m/>
    <d v="2023-01-01T00:00:00"/>
    <x v="23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6"/>
    <x v="72"/>
    <x v="54"/>
    <x v="6"/>
    <s v="จตุรพักตรพิมาน"/>
    <d v="2023-05-06T00:00:00"/>
    <d v="2023-05-06T00:00:00"/>
    <m/>
    <d v="2023-01-01T00:00:00"/>
    <x v="15"/>
    <n v="18"/>
  </r>
  <r>
    <n v="15767"/>
    <s v="66.Dengue fever"/>
    <s v="นิธิคุณ สิมวงศ์"/>
    <s v="5900405"/>
    <s v="ชาย"/>
    <n v="15"/>
    <n v="10"/>
    <s v="นักเรียน"/>
    <s v="27"/>
    <x v="0"/>
    <x v="73"/>
    <x v="47"/>
    <x v="6"/>
    <s v="จตุรพักตรพิมาน"/>
    <d v="2023-05-09T00:00:00"/>
    <d v="2023-05-09T00:00:00"/>
    <m/>
    <d v="2023-01-01T00:00:00"/>
    <x v="17"/>
    <n v="19"/>
  </r>
  <r>
    <n v="21507"/>
    <s v="66.Dengue fever"/>
    <s v="ศุภวัฒน์ แพงวงษ์"/>
    <s v="5504886"/>
    <s v="ชาย"/>
    <n v="10"/>
    <n v="0"/>
    <s v="นักเรียน"/>
    <s v="118"/>
    <x v="3"/>
    <x v="74"/>
    <x v="55"/>
    <x v="4"/>
    <s v="เกษตรวิสัย"/>
    <d v="2023-07-01T00:00:00"/>
    <d v="2023-07-05T00:00:00"/>
    <m/>
    <d v="2023-01-01T00:00:00"/>
    <x v="5"/>
    <n v="26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6"/>
    <x v="75"/>
    <x v="43"/>
    <x v="10"/>
    <s v="เกษตรวิสัย"/>
    <d v="2023-07-03T00:00:00"/>
    <d v="2023-07-06T00:00:00"/>
    <m/>
    <d v="2023-01-01T00:00:00"/>
    <x v="5"/>
    <n v="27"/>
  </r>
  <r>
    <n v="16784"/>
    <s v="66.Dengue fever"/>
    <s v="สุพิณญา ทวีพัฒน์"/>
    <s v="5700209"/>
    <s v="หญิง"/>
    <n v="9"/>
    <n v="3"/>
    <s v="นักเรียน"/>
    <s v="46"/>
    <x v="13"/>
    <x v="76"/>
    <x v="41"/>
    <x v="10"/>
    <s v="ปทุมรัตต์"/>
    <d v="2023-05-20T00:00:00"/>
    <d v="2023-05-20T00:00:00"/>
    <m/>
    <d v="2023-01-01T00:00:00"/>
    <x v="16"/>
    <n v="20"/>
  </r>
  <r>
    <n v="16505"/>
    <s v="66.Dengue fever"/>
    <s v="ธัญญารัตน์ พาลหนอง"/>
    <s v="5900699"/>
    <s v="หญิง"/>
    <n v="13"/>
    <n v="1"/>
    <s v="นักเรียน"/>
    <s v="62"/>
    <x v="5"/>
    <x v="77"/>
    <x v="56"/>
    <x v="2"/>
    <s v="โพธิ์ชัย"/>
    <d v="2023-04-26T00:00:00"/>
    <d v="2023-04-26T00:00:00"/>
    <m/>
    <d v="2023-01-01T00:00:00"/>
    <x v="19"/>
    <n v="17"/>
  </r>
  <r>
    <n v="16917"/>
    <s v="66.Dengue fever"/>
    <s v="กิตติพงษ์ กัณหาชัย"/>
    <s v="0127229"/>
    <s v="ชาย"/>
    <n v="19"/>
    <n v="0"/>
    <s v="นักเรียน"/>
    <s v="101"/>
    <x v="1"/>
    <x v="18"/>
    <x v="16"/>
    <x v="4"/>
    <s v="เกษตรวิสัย"/>
    <d v="2023-05-19T00:00:00"/>
    <d v="2023-05-24T00:00:00"/>
    <m/>
    <d v="2023-01-01T00:00:00"/>
    <x v="1"/>
    <n v="20"/>
  </r>
  <r>
    <n v="16542"/>
    <s v="66.Dengue fever"/>
    <s v="วงศกร ทองเงิน"/>
    <s v="550166761"/>
    <s v="ชาย"/>
    <n v="11"/>
    <n v="10"/>
    <s v="นักเรียน"/>
    <s v="231"/>
    <x v="4"/>
    <x v="78"/>
    <x v="57"/>
    <x v="7"/>
    <s v="สุวรรณภูมิ"/>
    <d v="2023-04-20T00:00:00"/>
    <d v="2023-04-24T00:00:00"/>
    <m/>
    <d v="2023-01-01T00:00:00"/>
    <x v="19"/>
    <n v="16"/>
  </r>
  <r>
    <n v="21473"/>
    <s v="66.Dengue fever"/>
    <s v="ปุญญพัฒน์ ศรีชัยบาล"/>
    <s v="630000428"/>
    <s v="ชาย"/>
    <n v="16"/>
    <n v="1"/>
    <s v="นักเรียน"/>
    <s v="13/1"/>
    <x v="3"/>
    <x v="28"/>
    <x v="58"/>
    <x v="8"/>
    <s v="พนมไพร"/>
    <d v="2023-07-03T00:00:00"/>
    <d v="2023-07-06T00:00:00"/>
    <m/>
    <d v="2023-01-01T00:00:00"/>
    <x v="5"/>
    <n v="27"/>
  </r>
  <r>
    <n v="17859"/>
    <s v="66.Dengue fever"/>
    <s v="ภูมิตะวัน พลเยี่ยม"/>
    <s v="000209032"/>
    <s v="ชาย"/>
    <n v="9"/>
    <n v="11"/>
    <s v="นักเรียน"/>
    <s v="92"/>
    <x v="16"/>
    <x v="42"/>
    <x v="33"/>
    <x v="3"/>
    <s v="โพนทอง"/>
    <d v="2023-06-02T00:00:00"/>
    <d v="2023-06-02T00:00:00"/>
    <m/>
    <d v="2023-01-01T00:00:00"/>
    <x v="4"/>
    <n v="22"/>
  </r>
  <r>
    <n v="16783"/>
    <s v="66.Dengue fever"/>
    <s v="จิราภรณ์ น้อยโคตร"/>
    <s v="5701665"/>
    <s v="หญิง"/>
    <n v="8"/>
    <n v="11"/>
    <s v="นักเรียน"/>
    <s v="39"/>
    <x v="13"/>
    <x v="76"/>
    <x v="41"/>
    <x v="10"/>
    <s v="ปทุมรัตต์"/>
    <d v="2023-05-19T00:00:00"/>
    <d v="2023-05-19T00:00:00"/>
    <m/>
    <d v="2023-01-01T00:00:00"/>
    <x v="16"/>
    <n v="20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3"/>
    <x v="75"/>
    <x v="59"/>
    <x v="0"/>
    <s v="ร้อยเอ็ดธนบุรี"/>
    <d v="2023-06-27T00:00:00"/>
    <d v="2023-06-29T00:00:00"/>
    <m/>
    <d v="2023-01-01T00:00:00"/>
    <x v="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1"/>
    <x v="79"/>
    <x v="50"/>
    <x v="8"/>
    <s v="พนมไพร"/>
    <d v="2023-07-03T00:00:00"/>
    <d v="2023-07-07T00:00:00"/>
    <m/>
    <d v="2023-01-01T00:00:00"/>
    <x v="5"/>
    <n v="27"/>
  </r>
  <r>
    <n v="16877"/>
    <s v="66.Dengue fever"/>
    <s v="กัลญารัตน์ ลาภมูล"/>
    <s v="1003851"/>
    <s v="หญิง"/>
    <n v="7"/>
    <n v="9"/>
    <s v="นักเรียน"/>
    <s v="31/1"/>
    <x v="16"/>
    <x v="80"/>
    <x v="19"/>
    <x v="0"/>
    <s v="ร้อยเอ็ด"/>
    <d v="2023-05-17T00:00:00"/>
    <d v="2023-05-19T00:00:00"/>
    <m/>
    <d v="2023-01-01T00:00:00"/>
    <x v="16"/>
    <n v="20"/>
  </r>
  <r>
    <n v="21505"/>
    <s v="66.Dengue fever"/>
    <s v="วรโชติ สาเกตุ"/>
    <s v="0163861"/>
    <s v="ชาย"/>
    <n v="15"/>
    <n v="0"/>
    <s v="นักเรียน"/>
    <s v="29"/>
    <x v="1"/>
    <x v="18"/>
    <x v="16"/>
    <x v="4"/>
    <s v="เกษตรวิสัย"/>
    <d v="2023-07-04T00:00:00"/>
    <d v="2023-07-04T00:00:00"/>
    <m/>
    <d v="2023-01-01T00:00:00"/>
    <x v="5"/>
    <n v="27"/>
  </r>
  <r>
    <n v="18756"/>
    <s v="66.Dengue fever"/>
    <s v="พจณิชา ไพระออ"/>
    <s v="5901915"/>
    <s v="หญิง"/>
    <n v="11"/>
    <n v="9"/>
    <s v="นักเรียน"/>
    <s v="37"/>
    <x v="2"/>
    <x v="2"/>
    <x v="2"/>
    <x v="2"/>
    <s v="โพธิ์ชัย"/>
    <d v="2023-06-06T00:00:00"/>
    <d v="2023-06-07T00:00:00"/>
    <m/>
    <d v="2023-01-01T00:00:00"/>
    <x v="0"/>
    <n v="23"/>
  </r>
  <r>
    <n v="21459"/>
    <s v="66.Dengue fever"/>
    <s v="ปนัดดา ผำไชย"/>
    <s v="5903642"/>
    <s v="หญิง"/>
    <n v="17"/>
    <n v="0"/>
    <s v="นักเรียน"/>
    <s v="15"/>
    <x v="8"/>
    <x v="12"/>
    <x v="60"/>
    <x v="6"/>
    <s v="จตุรพักตรพิมาน"/>
    <d v="2023-06-30T00:00:00"/>
    <d v="2023-07-04T00:00:00"/>
    <m/>
    <d v="2023-01-01T00:00:00"/>
    <x v="5"/>
    <n v="26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10"/>
    <x v="81"/>
    <x v="61"/>
    <x v="13"/>
    <s v="อาจสามารถ"/>
    <d v="2023-05-04T00:00:00"/>
    <d v="2023-05-08T00:00:00"/>
    <m/>
    <d v="2023-01-01T00:00:00"/>
    <x v="17"/>
    <n v="18"/>
  </r>
  <r>
    <n v="18462"/>
    <s v="66.Dengue fever"/>
    <s v="อวด แก่นนาคำ"/>
    <s v="000016983"/>
    <s v="หญิง"/>
    <n v="58"/>
    <n v="5"/>
    <s v="เกษตร"/>
    <s v="7/1"/>
    <x v="0"/>
    <x v="82"/>
    <x v="53"/>
    <x v="5"/>
    <s v="ทุ่งเขาหลวง"/>
    <d v="2023-06-04T00:00:00"/>
    <d v="2023-06-07T00:00:00"/>
    <m/>
    <d v="2023-01-01T00:00:00"/>
    <x v="0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2"/>
    <x v="2"/>
    <x v="2"/>
    <x v="2"/>
    <s v="โพนทอง"/>
    <d v="2023-06-09T00:00:00"/>
    <d v="2023-06-09T00:00:00"/>
    <m/>
    <d v="2023-01-01T00:00:00"/>
    <x v="0"/>
    <n v="23"/>
  </r>
  <r>
    <n v="21421"/>
    <s v="66.Dengue fever"/>
    <s v="สุพัชชา ชนะภู"/>
    <s v="5602013"/>
    <s v="หญิง"/>
    <n v="20"/>
    <n v="1"/>
    <s v="นักเรียน"/>
    <s v="193"/>
    <x v="2"/>
    <x v="2"/>
    <x v="2"/>
    <x v="2"/>
    <s v="โพธิ์ชัย"/>
    <d v="2023-06-30T00:00:00"/>
    <d v="2023-07-03T00:00:00"/>
    <m/>
    <d v="2023-01-01T00:00:00"/>
    <x v="5"/>
    <n v="26"/>
  </r>
  <r>
    <n v="18676"/>
    <s v="66.Dengue fever"/>
    <s v="ปรีชา ชัยดี"/>
    <s v="5203947"/>
    <s v="ชาย"/>
    <n v="18"/>
    <n v="0"/>
    <s v="นักเรียน"/>
    <s v="161"/>
    <x v="1"/>
    <x v="56"/>
    <x v="43"/>
    <x v="10"/>
    <s v="ปทุมรัตต์"/>
    <d v="2023-06-11T00:00:00"/>
    <d v="2023-06-11T00:00:00"/>
    <m/>
    <d v="2023-01-01T00:00:00"/>
    <x v="2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6"/>
    <x v="83"/>
    <x v="62"/>
    <x v="16"/>
    <s v="ร้อยเอ็ด"/>
    <d v="2023-06-09T00:00:00"/>
    <d v="2023-06-12T00:00:00"/>
    <m/>
    <d v="2023-01-01T00:00:00"/>
    <x v="2"/>
    <n v="23"/>
  </r>
  <r>
    <n v="21452"/>
    <s v="66.Dengue fever"/>
    <s v="วัชรากร แสงทอง"/>
    <s v="5903908"/>
    <s v="ชาย"/>
    <n v="7"/>
    <n v="8"/>
    <s v="นักเรียน"/>
    <s v="17"/>
    <x v="1"/>
    <x v="20"/>
    <x v="7"/>
    <x v="6"/>
    <s v="จตุรพักตรพิมาน"/>
    <d v="2023-06-30T00:00:00"/>
    <d v="2023-07-03T00:00:00"/>
    <m/>
    <d v="2023-01-01T00:00:00"/>
    <x v="5"/>
    <n v="26"/>
  </r>
  <r>
    <n v="18715"/>
    <s v="66.Dengue fever"/>
    <s v="ศราวุฒิ พิมพ์ตะคอง"/>
    <s v="5502224"/>
    <s v="ชาย"/>
    <n v="11"/>
    <n v="0"/>
    <s v="นักเรียน"/>
    <s v="47"/>
    <x v="13"/>
    <x v="84"/>
    <x v="4"/>
    <x v="4"/>
    <s v="เกษตรวิสัย"/>
    <d v="2023-06-04T00:00:00"/>
    <d v="2023-06-11T00:00:00"/>
    <m/>
    <d v="2023-01-01T00:00:00"/>
    <x v="2"/>
    <n v="23"/>
  </r>
  <r>
    <n v="18390"/>
    <s v="66.Dengue fever"/>
    <s v="เนตรนภา จี่มุข"/>
    <s v="5504186"/>
    <s v="หญิง"/>
    <n v="10"/>
    <n v="0"/>
    <s v="นักเรียน"/>
    <s v="289"/>
    <x v="7"/>
    <x v="85"/>
    <x v="63"/>
    <x v="10"/>
    <s v="ปทุมรัตต์"/>
    <d v="2023-06-08T00:00:00"/>
    <d v="2023-06-08T00:00:00"/>
    <m/>
    <d v="2023-01-01T00:00:00"/>
    <x v="0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2"/>
    <x v="2"/>
    <x v="2"/>
    <x v="2"/>
    <s v="โพธิ์ชัย"/>
    <d v="2023-06-08T00:00:00"/>
    <d v="2023-06-08T00:00:00"/>
    <m/>
    <d v="2023-01-01T00:00:00"/>
    <x v="0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5"/>
    <x v="5"/>
    <x v="5"/>
    <x v="4"/>
    <s v="เกษตรวิสัย"/>
    <d v="2023-06-04T00:00:00"/>
    <d v="2023-06-08T00:00:00"/>
    <m/>
    <d v="2023-01-01T00:00:00"/>
    <x v="0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4"/>
    <x v="86"/>
    <x v="3"/>
    <x v="3"/>
    <s v="โพนทอง"/>
    <d v="2023-06-07T00:00:00"/>
    <d v="2023-06-12T00:00:00"/>
    <m/>
    <d v="2023-01-01T00:00:00"/>
    <x v="2"/>
    <n v="23"/>
  </r>
  <r>
    <n v="18744"/>
    <s v="66.Dengue fever"/>
    <s v="ธนัท ตาลทรัพย์"/>
    <s v="000195712"/>
    <s v="ชาย"/>
    <n v="11"/>
    <n v="6"/>
    <s v="นักเรียน"/>
    <s v="44"/>
    <x v="4"/>
    <x v="86"/>
    <x v="3"/>
    <x v="3"/>
    <s v="โพนทอง"/>
    <d v="2023-06-08T00:00:00"/>
    <d v="2023-06-12T00:00:00"/>
    <m/>
    <d v="2023-01-01T00:00:00"/>
    <x v="2"/>
    <n v="23"/>
  </r>
  <r>
    <n v="18871"/>
    <s v="66.Dengue fever"/>
    <s v="นิวัติ มงคลกุล"/>
    <s v="000135172"/>
    <s v="ชาย"/>
    <n v="17"/>
    <n v="10"/>
    <s v="นักเรียน"/>
    <s v="135"/>
    <x v="0"/>
    <x v="87"/>
    <x v="33"/>
    <x v="3"/>
    <s v="โพนทอง"/>
    <d v="2023-06-08T00:00:00"/>
    <d v="2023-06-13T00:00:00"/>
    <m/>
    <d v="2023-01-01T00:00:00"/>
    <x v="2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3"/>
    <x v="8"/>
    <x v="8"/>
    <x v="3"/>
    <s v="โพนทอง"/>
    <d v="2023-06-09T00:00:00"/>
    <d v="2023-06-13T00:00:00"/>
    <m/>
    <d v="2023-01-01T00:00:00"/>
    <x v="2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5"/>
    <x v="88"/>
    <x v="3"/>
    <x v="3"/>
    <s v="โพนทอง"/>
    <d v="2023-06-11T00:00:00"/>
    <d v="2023-06-13T00:00:00"/>
    <m/>
    <d v="2023-01-01T00:00:00"/>
    <x v="2"/>
    <n v="24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6"/>
    <x v="17"/>
    <x v="15"/>
    <x v="10"/>
    <s v="ปทุมรัตต์"/>
    <d v="2023-07-04T00:00:00"/>
    <d v="2023-07-04T00:00:00"/>
    <m/>
    <d v="2023-01-01T00:00:00"/>
    <x v="5"/>
    <n v="27"/>
  </r>
  <r>
    <n v="18188"/>
    <s v="66.Dengue fever"/>
    <s v="พิมพ์ชนก แวงวรรณ"/>
    <s v="000239196"/>
    <s v="หญิง"/>
    <n v="6"/>
    <n v="8"/>
    <s v="นักเรียน"/>
    <s v="194"/>
    <x v="3"/>
    <x v="8"/>
    <x v="8"/>
    <x v="3"/>
    <s v="โพนทอง"/>
    <d v="2023-06-02T00:00:00"/>
    <d v="2023-06-07T00:00:00"/>
    <m/>
    <d v="2023-01-01T00:00:00"/>
    <x v="0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6"/>
    <x v="89"/>
    <x v="64"/>
    <x v="17"/>
    <s v="ร้อยเอ็ด"/>
    <d v="2023-05-27T00:00:00"/>
    <d v="2023-05-31T00:00:00"/>
    <m/>
    <d v="2023-01-01T00:00:00"/>
    <x v="4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1"/>
    <x v="90"/>
    <x v="8"/>
    <x v="3"/>
    <s v="โพนทอง"/>
    <d v="2023-05-29T00:00:00"/>
    <d v="2023-06-01T00:00:00"/>
    <m/>
    <d v="2023-01-01T00:00:00"/>
    <x v="4"/>
    <n v="22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6"/>
    <x v="17"/>
    <x v="15"/>
    <x v="10"/>
    <s v="เกษตรวิสัย"/>
    <d v="2023-07-03T00:00:00"/>
    <d v="2023-07-06T00:00:00"/>
    <m/>
    <d v="2023-01-01T00:00:00"/>
    <x v="5"/>
    <n v="27"/>
  </r>
  <r>
    <n v="17833"/>
    <s v="66.Dengue fever"/>
    <s v="อารีรัตน์ มะโนนึก"/>
    <m/>
    <s v="หญิง"/>
    <n v="44"/>
    <n v="0"/>
    <s v="รับจ้าง,กรรมกร"/>
    <s v="180"/>
    <x v="3"/>
    <x v="91"/>
    <x v="9"/>
    <x v="3"/>
    <s v="ร้อยเอ็ดธนบุรี"/>
    <d v="2023-05-25T00:00:00"/>
    <d v="2023-06-01T00:00:00"/>
    <m/>
    <d v="2023-01-01T00:00:00"/>
    <x v="4"/>
    <n v="21"/>
  </r>
  <r>
    <n v="14947"/>
    <s v="66.Dengue fever"/>
    <s v="สว่าง วันนิจ"/>
    <s v="873749"/>
    <s v="ชาย"/>
    <n v="35"/>
    <n v="1"/>
    <s v="รับจ้าง,กรรมกร"/>
    <s v="187"/>
    <x v="0"/>
    <x v="92"/>
    <x v="65"/>
    <x v="14"/>
    <s v="ร้อยเอ็ด"/>
    <d v="2023-04-25T00:00:00"/>
    <d v="2023-04-28T00:00:00"/>
    <m/>
    <d v="2023-01-01T00:00:00"/>
    <x v="19"/>
    <n v="17"/>
  </r>
  <r>
    <n v="18017"/>
    <s v="66.Dengue fever"/>
    <s v="กิตติกวิน ศรีสุโพธิ์"/>
    <s v="1314027"/>
    <s v="ชาย"/>
    <n v="8"/>
    <n v="4"/>
    <s v="นักเรียน"/>
    <s v="91"/>
    <x v="7"/>
    <x v="26"/>
    <x v="21"/>
    <x v="9"/>
    <s v="ร้อยเอ็ด"/>
    <d v="2023-05-31T00:00:00"/>
    <d v="2023-06-01T00:00:00"/>
    <m/>
    <d v="2023-01-01T00:00:00"/>
    <x v="4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3"/>
    <x v="8"/>
    <x v="8"/>
    <x v="3"/>
    <s v="โพนทอง"/>
    <d v="2023-06-03T00:00:00"/>
    <d v="2023-06-06T00:00:00"/>
    <m/>
    <d v="2023-01-01T00:00:00"/>
    <x v="0"/>
    <n v="22"/>
  </r>
  <r>
    <n v="21451"/>
    <s v="66.Dengue fever"/>
    <s v="พชรพล พลว่า"/>
    <s v="5411046"/>
    <s v="ชาย"/>
    <n v="12"/>
    <n v="1"/>
    <s v="นักเรียน"/>
    <s v="15"/>
    <x v="6"/>
    <x v="59"/>
    <x v="7"/>
    <x v="6"/>
    <s v="จตุรพักตรพิมาน"/>
    <d v="2023-06-30T00:00:00"/>
    <d v="2023-07-03T00:00:00"/>
    <m/>
    <d v="2023-01-01T00:00:00"/>
    <x v="5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4"/>
    <x v="20"/>
    <x v="7"/>
    <x v="6"/>
    <s v="จตุรพักตรพิมาน"/>
    <d v="2023-07-01T00:00:00"/>
    <d v="2023-07-03T00:00:00"/>
    <m/>
    <d v="2023-01-01T00:00:00"/>
    <x v="5"/>
    <n v="26"/>
  </r>
  <r>
    <n v="17740"/>
    <s v="66.Dengue fever"/>
    <s v="สรยุทธ ภักดีแพง"/>
    <s v="5805942"/>
    <s v="ชาย"/>
    <n v="18"/>
    <n v="8"/>
    <s v="นักเรียน"/>
    <s v="170"/>
    <x v="10"/>
    <x v="50"/>
    <x v="39"/>
    <x v="6"/>
    <s v="จตุรพักตรพิมาน"/>
    <d v="2023-05-30T00:00:00"/>
    <d v="2023-05-30T00:00:00"/>
    <m/>
    <d v="2023-01-01T00:00:00"/>
    <x v="4"/>
    <n v="22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7"/>
    <x v="93"/>
    <x v="54"/>
    <x v="6"/>
    <s v="จตุรพักตรพิมาน"/>
    <d v="2023-07-01T00:00:00"/>
    <d v="2023-07-06T00:00:00"/>
    <m/>
    <d v="2023-01-01T00:00:00"/>
    <x v="5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7"/>
    <x v="94"/>
    <x v="66"/>
    <x v="6"/>
    <s v="จตุรพักตรพิมาน"/>
    <d v="2023-07-01T00:00:00"/>
    <d v="2023-07-03T00:00:00"/>
    <m/>
    <d v="2023-01-01T00:00:00"/>
    <x v="5"/>
    <n v="26"/>
  </r>
  <r>
    <n v="18336"/>
    <s v="66.Dengue fever"/>
    <s v="ฆฤณา สุขสนิท"/>
    <s v="0140413"/>
    <s v="หญิง"/>
    <n v="17"/>
    <n v="0"/>
    <s v="นักเรียน"/>
    <s v="128"/>
    <x v="5"/>
    <x v="5"/>
    <x v="5"/>
    <x v="4"/>
    <s v="เกษตรวิสัย"/>
    <d v="2023-06-04T00:00:00"/>
    <d v="2023-06-08T00:00:00"/>
    <m/>
    <d v="2023-01-01T00:00:00"/>
    <x v="0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10"/>
    <x v="23"/>
    <x v="18"/>
    <x v="11"/>
    <s v="โพนทอง"/>
    <d v="2023-06-03T00:00:00"/>
    <d v="2023-06-07T00:00:00"/>
    <m/>
    <d v="2023-01-01T00:00:00"/>
    <x v="0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2"/>
    <x v="95"/>
    <x v="13"/>
    <x v="3"/>
    <s v="โพนทอง"/>
    <d v="2023-06-05T00:00:00"/>
    <d v="2023-06-07T00:00:00"/>
    <m/>
    <d v="2023-01-01T00:00:00"/>
    <x v="0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0"/>
    <x v="96"/>
    <x v="20"/>
    <x v="12"/>
    <s v="จุรีเวช"/>
    <d v="2023-05-26T00:00:00"/>
    <d v="2023-05-26T00:00:00"/>
    <m/>
    <d v="2023-01-01T00:00:00"/>
    <x v="1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5"/>
    <x v="57"/>
    <x v="44"/>
    <x v="15"/>
    <s v="เมืองสรวง"/>
    <d v="2023-06-02T00:00:00"/>
    <d v="2023-06-05T00:00:00"/>
    <m/>
    <d v="2023-01-01T00:00:00"/>
    <x v="0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1"/>
    <x v="75"/>
    <x v="33"/>
    <x v="3"/>
    <s v="โพนทอง"/>
    <d v="2023-06-02T00:00:00"/>
    <d v="2023-06-06T00:00:00"/>
    <m/>
    <d v="2023-01-01T00:00:00"/>
    <x v="0"/>
    <n v="22"/>
  </r>
  <r>
    <n v="10863"/>
    <s v="66.Dengue fever"/>
    <s v="ภคพร  กาลจักร์"/>
    <s v="570002647"/>
    <s v="หญิง"/>
    <n v="9"/>
    <n v="9"/>
    <s v="นักเรียน"/>
    <s v="125"/>
    <x v="3"/>
    <x v="28"/>
    <x v="58"/>
    <x v="8"/>
    <s v="พนมไพร"/>
    <d v="2023-03-20T00:00:00"/>
    <d v="2023-03-25T00:00:00"/>
    <m/>
    <d v="2023-01-01T00:00:00"/>
    <x v="8"/>
    <n v="12"/>
  </r>
  <r>
    <n v="15087"/>
    <s v="66.Dengue fever"/>
    <s v="มะลิดา ปัดไธสง"/>
    <s v="6200172"/>
    <s v="หญิง"/>
    <n v="28"/>
    <n v="11"/>
    <s v="รับจ้าง,กรรมกร"/>
    <s v="192"/>
    <x v="1"/>
    <x v="56"/>
    <x v="43"/>
    <x v="10"/>
    <s v="ปทุมรัตต์"/>
    <d v="2023-05-03T00:00:00"/>
    <d v="2023-05-03T00:00:00"/>
    <m/>
    <d v="2023-01-01T00:00:00"/>
    <x v="15"/>
    <n v="18"/>
  </r>
  <r>
    <n v="9739"/>
    <s v="66.Dengue fever"/>
    <s v="ปนัดดา ศรีษะ"/>
    <m/>
    <s v="หญิง"/>
    <n v="21"/>
    <n v="0"/>
    <s v="นักเรียน"/>
    <s v="23"/>
    <x v="6"/>
    <x v="97"/>
    <x v="67"/>
    <x v="9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4"/>
    <x v="98"/>
    <x v="58"/>
    <x v="8"/>
    <s v="พนมไพร"/>
    <d v="2023-03-17T00:00:00"/>
    <d v="2023-03-19T00:00:00"/>
    <m/>
    <d v="2023-01-01T00:00:00"/>
    <x v="8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4"/>
    <x v="98"/>
    <x v="58"/>
    <x v="8"/>
    <s v="พนมไพร"/>
    <d v="2023-03-17T00:00:00"/>
    <d v="2023-03-20T00:00:00"/>
    <m/>
    <d v="2023-01-01T00:00:00"/>
    <x v="8"/>
    <n v="11"/>
  </r>
  <r>
    <n v="21565"/>
    <s v="66.Dengue fever"/>
    <s v="อามีรีน รุ่งโรจน์"/>
    <m/>
    <s v="หญิง"/>
    <n v="8"/>
    <n v="0"/>
    <s v="นักเรียน"/>
    <s v="111"/>
    <x v="2"/>
    <x v="99"/>
    <x v="68"/>
    <x v="13"/>
    <s v="ร้อยเอ็ดธนบุรี"/>
    <d v="2023-07-05T00:00:00"/>
    <d v="2023-07-07T00:00:00"/>
    <m/>
    <d v="2023-01-01T00:00:00"/>
    <x v="5"/>
    <n v="27"/>
  </r>
  <r>
    <n v="10122"/>
    <s v="66.Dengue fever"/>
    <s v="ณัฏฐธิดา สาป้อง"/>
    <m/>
    <s v="หญิง"/>
    <n v="12"/>
    <n v="0"/>
    <s v="นักเรียน"/>
    <s v="45"/>
    <x v="5"/>
    <x v="100"/>
    <x v="22"/>
    <x v="9"/>
    <s v="เสลภูมิ"/>
    <d v="2023-03-16T00:00:00"/>
    <d v="2023-03-19T00:00:00"/>
    <m/>
    <d v="2023-01-01T00:00:00"/>
    <x v="8"/>
    <n v="11"/>
  </r>
  <r>
    <n v="21562"/>
    <s v="66.Dengue fever"/>
    <s v="สุธิมนต์ วงษา"/>
    <s v="000014889"/>
    <s v="ชาย"/>
    <n v="14"/>
    <n v="8"/>
    <s v="นักเรียน"/>
    <s v="49"/>
    <x v="8"/>
    <x v="101"/>
    <x v="53"/>
    <x v="5"/>
    <s v="ทุ่งเขาหลวง"/>
    <d v="2023-07-05T00:00:00"/>
    <d v="2023-07-08T00:00:00"/>
    <m/>
    <d v="2023-01-01T00:00:00"/>
    <x v="5"/>
    <n v="27"/>
  </r>
  <r>
    <n v="9478"/>
    <s v="66.Dengue fever"/>
    <s v="จิรายุ จันนาเวช"/>
    <s v="5602289"/>
    <s v="ชาย"/>
    <n v="9"/>
    <n v="9"/>
    <s v="นักเรียน"/>
    <s v="30"/>
    <x v="6"/>
    <x v="102"/>
    <x v="48"/>
    <x v="12"/>
    <s v="ศรีสมเด็จ"/>
    <d v="2023-03-07T00:00:00"/>
    <d v="2023-03-09T00:00:00"/>
    <m/>
    <d v="2023-01-01T00:00:00"/>
    <x v="7"/>
    <n v="10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103"/>
    <x v="58"/>
    <x v="8"/>
    <s v="พนมไพร"/>
    <d v="2023-03-18T00:00:00"/>
    <d v="2023-03-21T00:00:00"/>
    <m/>
    <d v="2023-01-01T00:00:00"/>
    <x v="8"/>
    <n v="11"/>
  </r>
  <r>
    <n v="9374"/>
    <s v="66.Dengue fever"/>
    <s v="วรินทร อนุภัย"/>
    <s v="5802823"/>
    <s v="ชาย"/>
    <n v="7"/>
    <n v="6"/>
    <s v="นักเรียน"/>
    <s v="1"/>
    <x v="13"/>
    <x v="76"/>
    <x v="41"/>
    <x v="10"/>
    <s v="ปทุมรัตต์"/>
    <d v="2023-03-14T00:00:00"/>
    <d v="2023-03-14T00:00:00"/>
    <m/>
    <d v="2023-01-01T00:00:00"/>
    <x v="9"/>
    <n v="11"/>
  </r>
  <r>
    <n v="21561"/>
    <s v="66.Dengue fever"/>
    <s v="ลลินณี กลิ่นลั่นทม"/>
    <s v="490125405"/>
    <s v="หญิง"/>
    <n v="17"/>
    <n v="2"/>
    <s v="นักเรียน"/>
    <s v="73"/>
    <x v="2"/>
    <x v="104"/>
    <x v="10"/>
    <x v="7"/>
    <s v="สุวรรณภูมิ"/>
    <d v="2023-06-25T00:00:00"/>
    <d v="2023-06-26T00:00:00"/>
    <m/>
    <d v="2023-01-01T00:00:00"/>
    <x v="6"/>
    <n v="26"/>
  </r>
  <r>
    <n v="10965"/>
    <s v="66.Dengue fever"/>
    <s v="ERT NE -"/>
    <s v="660000703"/>
    <s v="ชาย"/>
    <n v="39"/>
    <n v="11"/>
    <s v="รับจ้าง,กรรมกร"/>
    <s v="149"/>
    <x v="18"/>
    <x v="105"/>
    <x v="69"/>
    <x v="7"/>
    <s v="พนมไพร"/>
    <d v="2023-03-25T00:00:00"/>
    <d v="2023-03-26T00:00:00"/>
    <m/>
    <d v="2023-01-01T00:00:00"/>
    <x v="24"/>
    <n v="12"/>
  </r>
  <r>
    <n v="21560"/>
    <s v="66.Dengue fever"/>
    <s v="รัชต์ธร แสนยศ"/>
    <s v="580186597"/>
    <s v="ชาย"/>
    <n v="68"/>
    <n v="9"/>
    <s v="ข้าราชการ"/>
    <s v="310"/>
    <x v="7"/>
    <x v="56"/>
    <x v="69"/>
    <x v="7"/>
    <s v="สุวรรณภูมิ"/>
    <d v="2023-06-19T00:00:00"/>
    <d v="2023-06-23T00:00:00"/>
    <m/>
    <d v="2023-01-01T00:00:00"/>
    <x v="3"/>
    <n v="25"/>
  </r>
  <r>
    <n v="11216"/>
    <s v="66.Dengue fever"/>
    <s v="ฐปนกรณ์ อินทรักษ์"/>
    <s v="000013715"/>
    <s v="ชาย"/>
    <n v="14"/>
    <n v="1"/>
    <s v="นักเรียน"/>
    <s v="3"/>
    <x v="13"/>
    <x v="106"/>
    <x v="70"/>
    <x v="5"/>
    <s v="ทุ่งเขาหลวง"/>
    <d v="2023-03-24T00:00:00"/>
    <d v="2023-03-24T00:00:00"/>
    <m/>
    <d v="2023-01-01T00:00:00"/>
    <x v="8"/>
    <n v="12"/>
  </r>
  <r>
    <n v="11271"/>
    <s v="66.Dengue fever"/>
    <s v="พิสิษฐ์ สัตนาโค"/>
    <s v="530003950"/>
    <s v="ชาย"/>
    <n v="15"/>
    <n v="6"/>
    <s v="นักเรียน"/>
    <s v="93"/>
    <x v="1"/>
    <x v="107"/>
    <x v="58"/>
    <x v="8"/>
    <s v="พนมไพร"/>
    <d v="2023-03-26T00:00:00"/>
    <d v="2023-03-27T00:00:00"/>
    <m/>
    <d v="2023-01-01T00:00:00"/>
    <x v="24"/>
    <n v="13"/>
  </r>
  <r>
    <n v="21559"/>
    <s v="66.Dengue fever"/>
    <s v="ชนิสรา พันธ์สำอางค์"/>
    <s v="610203032"/>
    <s v="หญิง"/>
    <n v="6"/>
    <n v="0"/>
    <s v="นักเรียน"/>
    <s v="122"/>
    <x v="3"/>
    <x v="12"/>
    <x v="10"/>
    <x v="7"/>
    <s v="สุวรรณภูมิ"/>
    <d v="2023-06-17T00:00:00"/>
    <d v="2023-06-21T00:00:00"/>
    <m/>
    <d v="2023-01-01T00:00:00"/>
    <x v="3"/>
    <n v="24"/>
  </r>
  <r>
    <n v="11502"/>
    <s v="66.Dengue fever"/>
    <s v="ณัฏฐณิชา สาป้อง"/>
    <s v="000209363"/>
    <s v="หญิง"/>
    <n v="6"/>
    <n v="5"/>
    <s v="นักเรียน"/>
    <s v="45"/>
    <x v="5"/>
    <x v="100"/>
    <x v="22"/>
    <x v="9"/>
    <s v="เสลภูมิ"/>
    <d v="2023-03-27T00:00:00"/>
    <d v="2023-03-27T00:00:00"/>
    <m/>
    <d v="2023-01-01T00:00:00"/>
    <x v="24"/>
    <n v="13"/>
  </r>
  <r>
    <n v="10384"/>
    <s v="66.Dengue fever"/>
    <s v="ศิริรัตน์ กุละคำแสง"/>
    <s v="000007511"/>
    <s v="หญิง"/>
    <n v="19"/>
    <n v="7"/>
    <s v="นักเรียน"/>
    <s v="26"/>
    <x v="5"/>
    <x v="108"/>
    <x v="71"/>
    <x v="5"/>
    <s v="ทุ่งเขาหลวง"/>
    <d v="2023-03-20T00:00:00"/>
    <d v="2023-03-20T00:00:00"/>
    <m/>
    <d v="2023-01-01T00:00:00"/>
    <x v="8"/>
    <n v="12"/>
  </r>
  <r>
    <n v="6202"/>
    <s v="66.Dengue fever"/>
    <s v="ณัฐวุฒิ สุกาวงศ์"/>
    <m/>
    <s v="ชาย"/>
    <n v="13"/>
    <n v="0"/>
    <s v="นักเรียน"/>
    <s v="58"/>
    <x v="5"/>
    <x v="100"/>
    <x v="22"/>
    <x v="9"/>
    <s v="เสลภูมิ"/>
    <d v="2023-02-17T00:00:00"/>
    <d v="2023-02-17T00:00:00"/>
    <m/>
    <d v="2023-01-01T00:00:00"/>
    <x v="13"/>
    <n v="7"/>
  </r>
  <r>
    <n v="21599"/>
    <s v="66.Dengue fever"/>
    <s v="ธิดาพร โครตโยธา"/>
    <s v="000173822"/>
    <s v="หญิง"/>
    <n v="14"/>
    <n v="1"/>
    <s v="นักเรียน"/>
    <s v="78"/>
    <x v="10"/>
    <x v="23"/>
    <x v="18"/>
    <x v="11"/>
    <s v="โพนทอง"/>
    <d v="2023-07-04T00:00:00"/>
    <d v="2023-07-09T00:00:00"/>
    <m/>
    <d v="2023-01-01T00:00:00"/>
    <x v="22"/>
    <n v="27"/>
  </r>
  <r>
    <n v="1874"/>
    <s v="66.Dengue fever"/>
    <s v="รัชชานนท์ สาระรัมย์"/>
    <s v="839145"/>
    <s v="ชาย"/>
    <n v="11"/>
    <n v="8"/>
    <s v="นักเรียน"/>
    <s v="71"/>
    <x v="10"/>
    <x v="24"/>
    <x v="72"/>
    <x v="16"/>
    <s v="ร้อยเอ็ด"/>
    <d v="2023-01-13T00:00:00"/>
    <d v="2023-01-17T00:00:00"/>
    <m/>
    <d v="2023-01-01T00:00:00"/>
    <x v="25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13"/>
    <x v="109"/>
    <x v="22"/>
    <x v="9"/>
    <s v="เสลภูมิ"/>
    <d v="2023-01-24T00:00:00"/>
    <d v="2023-01-24T00:00:00"/>
    <m/>
    <d v="2023-01-01T00:00:00"/>
    <x v="26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3"/>
    <x v="68"/>
    <x v="73"/>
    <x v="0"/>
    <s v="ร้อยเอ็ด"/>
    <d v="2023-01-24T00:00:00"/>
    <d v="2023-01-27T00:00:00"/>
    <m/>
    <d v="2023-01-01T00:00:00"/>
    <x v="26"/>
    <n v="4"/>
  </r>
  <r>
    <n v="4124"/>
    <s v="66.Dengue fever"/>
    <s v="ปาริชาต ยอดทองดี"/>
    <m/>
    <s v="หญิง"/>
    <n v="14"/>
    <n v="0"/>
    <s v="นักเรียน"/>
    <s v="9"/>
    <x v="7"/>
    <x v="26"/>
    <x v="21"/>
    <x v="9"/>
    <s v="เสลภูมิ"/>
    <d v="2023-02-02T00:00:00"/>
    <d v="2023-02-03T00:00:00"/>
    <m/>
    <d v="2023-01-01T00:00:00"/>
    <x v="23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13"/>
    <x v="109"/>
    <x v="22"/>
    <x v="9"/>
    <s v="เสลภูมิ"/>
    <d v="2023-01-06T00:00:00"/>
    <d v="2023-01-06T00:00:00"/>
    <m/>
    <d v="2023-01-01T00:00:00"/>
    <x v="27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12"/>
    <x v="110"/>
    <x v="71"/>
    <x v="5"/>
    <s v="ทุ่งเขาหลวง"/>
    <d v="2023-02-11T00:00:00"/>
    <d v="2023-02-13T00:00:00"/>
    <m/>
    <d v="2023-01-01T00:00:00"/>
    <x v="13"/>
    <n v="6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2"/>
    <x v="99"/>
    <x v="68"/>
    <x v="13"/>
    <s v="ร้อยเอ็ดธนบุรี"/>
    <d v="2023-07-04T00:00:00"/>
    <d v="2023-07-07T00:00:00"/>
    <m/>
    <d v="2023-01-01T00:00:00"/>
    <x v="5"/>
    <n v="27"/>
  </r>
  <r>
    <n v="6201"/>
    <s v="66.Dengue fever"/>
    <s v="ณัฐณิชา ทะราโพธิ์"/>
    <m/>
    <s v="หญิง"/>
    <n v="14"/>
    <n v="0"/>
    <s v="นักเรียน"/>
    <s v="122"/>
    <x v="7"/>
    <x v="111"/>
    <x v="22"/>
    <x v="9"/>
    <s v="เสลภูมิ"/>
    <d v="2023-02-14T00:00:00"/>
    <d v="2023-02-18T00:00:00"/>
    <m/>
    <d v="2023-01-01T00:00:00"/>
    <x v="13"/>
    <n v="7"/>
  </r>
  <r>
    <n v="12193"/>
    <s v="66.Dengue fever"/>
    <s v="ธีรพงศ์ ชินวงษ์"/>
    <s v="520002086"/>
    <s v="ชาย"/>
    <n v="20"/>
    <n v="9"/>
    <s v="นักเรียน"/>
    <s v="90"/>
    <x v="3"/>
    <x v="28"/>
    <x v="58"/>
    <x v="8"/>
    <s v="พนมไพร"/>
    <d v="2023-04-01T00:00:00"/>
    <d v="2023-04-04T00:00:00"/>
    <m/>
    <d v="2023-01-01T00:00:00"/>
    <x v="10"/>
    <n v="13"/>
  </r>
  <r>
    <n v="6282"/>
    <s v="66.Dengue fever"/>
    <s v="กฤษณพงษ์ ศรีโยธี"/>
    <s v="6201430"/>
    <s v="ชาย"/>
    <n v="16"/>
    <n v="3"/>
    <s v="นักเรียน"/>
    <s v="10"/>
    <x v="4"/>
    <x v="112"/>
    <x v="43"/>
    <x v="10"/>
    <s v="ปทุมรัตต์"/>
    <d v="2023-02-17T00:00:00"/>
    <d v="2023-02-17T00:00:00"/>
    <m/>
    <d v="2023-01-01T00:00:00"/>
    <x v="13"/>
    <n v="7"/>
  </r>
  <r>
    <n v="21596"/>
    <s v="66.Dengue fever"/>
    <s v="ณัฐพล เบิกบาน"/>
    <s v="5804390"/>
    <s v="ชาย"/>
    <n v="8"/>
    <n v="0"/>
    <s v="นักเรียน"/>
    <s v="29"/>
    <x v="1"/>
    <x v="18"/>
    <x v="16"/>
    <x v="4"/>
    <s v="เกษตรวิสัย"/>
    <d v="2023-07-06T00:00:00"/>
    <d v="2023-07-09T00:00:00"/>
    <m/>
    <d v="2023-01-01T00:00:00"/>
    <x v="22"/>
    <n v="27"/>
  </r>
  <r>
    <n v="21568"/>
    <s v="66.Dengue fever"/>
    <s v="นลินี ขุนภักดี"/>
    <s v="530003874"/>
    <s v="หญิง"/>
    <n v="12"/>
    <n v="9"/>
    <s v="นักเรียน"/>
    <s v="39"/>
    <x v="7"/>
    <x v="113"/>
    <x v="74"/>
    <x v="8"/>
    <s v="พนมไพร"/>
    <d v="2023-07-02T00:00:00"/>
    <d v="2023-07-09T00:00:00"/>
    <m/>
    <d v="2023-01-01T00:00:00"/>
    <x v="22"/>
    <n v="27"/>
  </r>
  <r>
    <n v="21567"/>
    <s v="66.Dengue fever"/>
    <s v="วิรุฬ พลแก้ว"/>
    <s v="450043013"/>
    <s v="ชาย"/>
    <n v="22"/>
    <n v="7"/>
    <s v="นักเรียน"/>
    <s v="54"/>
    <x v="2"/>
    <x v="67"/>
    <x v="50"/>
    <x v="8"/>
    <s v="พนมไพร"/>
    <d v="2023-07-02T00:00:00"/>
    <d v="2023-07-09T00:00:00"/>
    <m/>
    <d v="2023-01-01T00:00:00"/>
    <x v="22"/>
    <n v="27"/>
  </r>
  <r>
    <n v="8132"/>
    <s v="66.Dengue fever"/>
    <s v="ทิวานันท์ นาเมือง"/>
    <s v="4603465"/>
    <s v="หญิง"/>
    <n v="44"/>
    <n v="6"/>
    <s v="ข้าราชการ"/>
    <s v="122"/>
    <x v="1"/>
    <x v="114"/>
    <x v="75"/>
    <x v="10"/>
    <s v="ปทุมรัตต์"/>
    <d v="2023-03-05T00:00:00"/>
    <d v="2023-03-05T00:00:00"/>
    <m/>
    <d v="2023-01-01T00:00:00"/>
    <x v="7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1"/>
    <x v="115"/>
    <x v="27"/>
    <x v="14"/>
    <s v="ร้อยเอ็ด"/>
    <d v="2023-03-04T00:00:00"/>
    <d v="2023-03-09T00:00:00"/>
    <m/>
    <d v="2023-01-01T00:00:00"/>
    <x v="7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5"/>
    <x v="100"/>
    <x v="22"/>
    <x v="9"/>
    <s v="เสลภูมิ"/>
    <d v="2023-03-09T00:00:00"/>
    <d v="2023-03-09T00:00:00"/>
    <m/>
    <d v="2023-01-01T00:00:00"/>
    <x v="7"/>
    <n v="10"/>
  </r>
  <r>
    <n v="5551"/>
    <s v="66.Dengue fever"/>
    <s v="สหบดี มรมิ่ง"/>
    <s v="000199695"/>
    <s v="ชาย"/>
    <n v="10"/>
    <n v="9"/>
    <s v="นักเรียน"/>
    <s v="98"/>
    <x v="7"/>
    <x v="116"/>
    <x v="76"/>
    <x v="3"/>
    <s v="โพนทอง"/>
    <d v="2023-02-13T00:00:00"/>
    <d v="2023-02-14T00:00:00"/>
    <m/>
    <d v="2023-01-01T00:00:00"/>
    <x v="13"/>
    <n v="7"/>
  </r>
  <r>
    <n v="14514"/>
    <s v="66.Dengue fever"/>
    <s v="ธนกฤต พิศเพ็ง"/>
    <m/>
    <s v="ชาย"/>
    <n v="11"/>
    <n v="0"/>
    <s v="นักเรียน"/>
    <s v="11"/>
    <x v="6"/>
    <x v="27"/>
    <x v="22"/>
    <x v="9"/>
    <s v="เสลภูมิ"/>
    <d v="2023-04-22T00:00:00"/>
    <d v="2023-04-25T00:00:00"/>
    <m/>
    <d v="2023-01-01T00:00:00"/>
    <x v="19"/>
    <n v="16"/>
  </r>
  <r>
    <n v="13590"/>
    <s v="66.Dengue fever"/>
    <s v="ธันวา มีสันเทียะ"/>
    <s v="1279089"/>
    <s v="ชาย"/>
    <n v="7"/>
    <n v="4"/>
    <s v="นักเรียน"/>
    <s v="139"/>
    <x v="12"/>
    <x v="117"/>
    <x v="77"/>
    <x v="17"/>
    <s v="ร้อยเอ็ด"/>
    <d v="2023-04-10T00:00:00"/>
    <d v="2023-04-14T00:00:00"/>
    <m/>
    <d v="2023-01-01T00:00:00"/>
    <x v="21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4"/>
    <x v="118"/>
    <x v="78"/>
    <x v="7"/>
    <s v="สุวรรณภูมิ"/>
    <d v="2023-01-14T00:00:00"/>
    <d v="2023-01-20T00:00:00"/>
    <m/>
    <d v="2023-01-01T00:00:00"/>
    <x v="25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0"/>
    <x v="114"/>
    <x v="79"/>
    <x v="0"/>
    <s v="ร้อยเอ็ดธนบุรี"/>
    <d v="2023-04-12T00:00:00"/>
    <d v="2023-04-14T00:00:00"/>
    <m/>
    <d v="2023-01-01T00:00:00"/>
    <x v="21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4"/>
    <x v="4"/>
    <x v="4"/>
    <x v="4"/>
    <s v="ร้อยเอ็ดธนบุรี"/>
    <d v="2023-04-06T00:00:00"/>
    <d v="2023-04-13T00:00:00"/>
    <m/>
    <d v="2023-01-01T00:00:00"/>
    <x v="21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13"/>
    <x v="76"/>
    <x v="41"/>
    <x v="10"/>
    <s v="ปทุมรัตต์"/>
    <d v="2023-04-19T00:00:00"/>
    <d v="2023-04-19T00:00:00"/>
    <m/>
    <d v="2023-01-01T00:00:00"/>
    <x v="20"/>
    <n v="16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6"/>
    <x v="42"/>
    <x v="33"/>
    <x v="3"/>
    <s v="โพนทอง"/>
    <d v="2023-06-29T00:00:00"/>
    <d v="2023-07-07T00:00:00"/>
    <m/>
    <d v="2023-01-01T00:00:00"/>
    <x v="5"/>
    <n v="26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15"/>
    <x v="119"/>
    <x v="26"/>
    <x v="0"/>
    <s v="จุรีเวช"/>
    <d v="2023-04-16T00:00:00"/>
    <d v="2023-04-17T00:00:00"/>
    <m/>
    <d v="2023-01-01T00:00:00"/>
    <x v="20"/>
    <n v="16"/>
  </r>
  <r>
    <n v="11561"/>
    <s v="66.Dengue fever"/>
    <s v="ศุภกฤต ตาลวิลาศ"/>
    <s v="000320991"/>
    <s v="ชาย"/>
    <n v="12"/>
    <n v="9"/>
    <s v="นักเรียน"/>
    <s v="120"/>
    <x v="4"/>
    <x v="86"/>
    <x v="3"/>
    <x v="3"/>
    <s v="โพนทอง"/>
    <d v="2023-03-24T00:00:00"/>
    <d v="2023-03-29T00:00:00"/>
    <m/>
    <d v="2023-01-01T00:00:00"/>
    <x v="24"/>
    <n v="12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1"/>
    <x v="120"/>
    <x v="51"/>
    <x v="9"/>
    <s v="เสลภูมิ"/>
    <d v="2023-04-17T00:00:00"/>
    <d v="2023-04-17T00:00:00"/>
    <m/>
    <d v="2023-01-01T00:00:00"/>
    <x v="20"/>
    <n v="16"/>
  </r>
  <r>
    <n v="13495"/>
    <s v="66.Dengue fever"/>
    <s v="พัดชา ตาลลาภ"/>
    <s v="0158745"/>
    <s v="หญิง"/>
    <n v="21"/>
    <n v="2"/>
    <s v="นักเรียน"/>
    <s v="187"/>
    <x v="6"/>
    <x v="121"/>
    <x v="80"/>
    <x v="9"/>
    <s v="ธวัชบุรี"/>
    <d v="2023-02-05T00:00:00"/>
    <d v="2023-02-07T00:00:00"/>
    <m/>
    <d v="2023-01-01T00:00:00"/>
    <x v="18"/>
    <n v="6"/>
  </r>
  <r>
    <n v="14765"/>
    <s v="66.Dengue fever"/>
    <s v="ศราวุธ สมใจเพ็ง"/>
    <s v="5605622"/>
    <s v="ชาย"/>
    <n v="16"/>
    <n v="0"/>
    <s v="นักเรียน"/>
    <s v="101"/>
    <x v="2"/>
    <x v="2"/>
    <x v="2"/>
    <x v="2"/>
    <s v="โพธิ์ชัย"/>
    <d v="2023-04-25T00:00:00"/>
    <d v="2023-04-25T00:00:00"/>
    <m/>
    <d v="2023-01-01T00:00:00"/>
    <x v="19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1"/>
    <x v="122"/>
    <x v="81"/>
    <x v="2"/>
    <s v="โพธิ์ชัย"/>
    <d v="2023-04-19T00:00:00"/>
    <d v="2023-04-20T00:00:00"/>
    <m/>
    <d v="2023-01-01T00:00:00"/>
    <x v="20"/>
    <n v="16"/>
  </r>
  <r>
    <n v="19034"/>
    <s v="66.Dengue fever"/>
    <s v="กานต์พิชชา เมินหา"/>
    <s v="570180750"/>
    <s v="หญิง"/>
    <n v="8"/>
    <n v="9"/>
    <s v="นักเรียน"/>
    <s v="59"/>
    <x v="1"/>
    <x v="123"/>
    <x v="37"/>
    <x v="3"/>
    <s v="สุวรรณภูมิ"/>
    <d v="2023-05-11T00:00:00"/>
    <d v="2023-05-14T00:00:00"/>
    <m/>
    <d v="2023-01-01T00:00:00"/>
    <x v="16"/>
    <n v="19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1"/>
    <x v="124"/>
    <x v="79"/>
    <x v="0"/>
    <s v="ร้อยเอ็ด"/>
    <d v="2023-04-14T00:00:00"/>
    <d v="2023-04-18T00:00:00"/>
    <m/>
    <d v="2023-01-01T00:00:00"/>
    <x v="20"/>
    <n v="15"/>
  </r>
  <r>
    <n v="18929"/>
    <s v="66.Dengue fever"/>
    <s v="ศุภรัตต์ สุขคำเมล์"/>
    <s v="5003923"/>
    <s v="หญิง"/>
    <n v="15"/>
    <n v="0"/>
    <s v="นักเรียน"/>
    <s v="59"/>
    <x v="13"/>
    <x v="76"/>
    <x v="41"/>
    <x v="10"/>
    <s v="ปทุมรัตต์"/>
    <d v="2023-06-14T00:00:00"/>
    <d v="2023-06-14T00:00:00"/>
    <m/>
    <d v="2023-01-01T00:00:00"/>
    <x v="2"/>
    <n v="24"/>
  </r>
  <r>
    <n v="15353"/>
    <s v="66.Dengue fever"/>
    <s v="ฉิกกิน หลีวัง"/>
    <s v="1311899"/>
    <s v="ชาย"/>
    <n v="28"/>
    <n v="10"/>
    <s v="รับจ้าง,กรรมกร"/>
    <s v="261"/>
    <x v="13"/>
    <x v="125"/>
    <x v="23"/>
    <x v="0"/>
    <s v="ร้อยเอ็ด"/>
    <d v="2023-05-03T00:00:00"/>
    <d v="2023-05-05T00:00:00"/>
    <m/>
    <d v="2023-01-01T00:00:00"/>
    <x v="15"/>
    <n v="18"/>
  </r>
  <r>
    <n v="15376"/>
    <s v="66.Dengue fever"/>
    <s v="ภูริช อัตธิปา"/>
    <m/>
    <s v="ชาย"/>
    <n v="8"/>
    <n v="0"/>
    <s v="นักเรียน"/>
    <s v="65/1"/>
    <x v="7"/>
    <x v="126"/>
    <x v="82"/>
    <x v="6"/>
    <s v="ร้อยเอ็ดธนบุรี"/>
    <d v="2023-05-01T00:00:00"/>
    <d v="2023-05-05T00:00:00"/>
    <m/>
    <d v="2023-01-01T00:00:00"/>
    <x v="15"/>
    <n v="18"/>
  </r>
  <r>
    <n v="21531"/>
    <s v="66.Dengue fever"/>
    <s v="ภัทรธิดา แซ่จิว"/>
    <s v="000244330"/>
    <s v="หญิง"/>
    <n v="6"/>
    <n v="8"/>
    <s v="นักเรียน"/>
    <s v="108"/>
    <x v="10"/>
    <x v="23"/>
    <x v="18"/>
    <x v="11"/>
    <s v="โพนทอง"/>
    <d v="2023-07-02T00:00:00"/>
    <d v="2023-07-06T00:00:00"/>
    <m/>
    <d v="2023-01-01T00:00:00"/>
    <x v="5"/>
    <n v="27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9"/>
    <x v="127"/>
    <x v="49"/>
    <x v="6"/>
    <s v="ร้อยเอ็ดธนบุรี"/>
    <d v="2023-03-28T00:00:00"/>
    <d v="2023-04-07T00:00:00"/>
    <m/>
    <d v="2023-01-01T00:00:00"/>
    <x v="10"/>
    <n v="13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6"/>
    <x v="55"/>
    <x v="14"/>
    <x v="4"/>
    <s v="ร้อยเอ็ดธนบุรี"/>
    <d v="2023-04-24T00:00:00"/>
    <d v="2023-04-26T00:00:00"/>
    <m/>
    <d v="2023-01-01T00:00:00"/>
    <x v="19"/>
    <n v="17"/>
  </r>
  <r>
    <n v="12238"/>
    <s v="66.Dengue fever"/>
    <s v="จิรัชญา แวงเลิศ"/>
    <s v="0000141360"/>
    <s v="หญิง"/>
    <n v="17"/>
    <n v="0"/>
    <s v="นักเรียน"/>
    <s v="51"/>
    <x v="12"/>
    <x v="31"/>
    <x v="3"/>
    <x v="3"/>
    <s v="โพนทอง"/>
    <d v="2023-04-02T00:00:00"/>
    <d v="2023-04-03T00:00:00"/>
    <m/>
    <d v="2023-01-01T00:00:00"/>
    <x v="10"/>
    <n v="1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3"/>
    <x v="12"/>
    <x v="10"/>
    <x v="7"/>
    <s v="สุวรรณภูมิ"/>
    <d v="2023-06-15T00:00:00"/>
    <d v="2023-06-19T00:00:00"/>
    <m/>
    <d v="2023-01-01T00:00:00"/>
    <x v="3"/>
    <n v="24"/>
  </r>
  <r>
    <n v="12363"/>
    <s v="66.Dengue fever"/>
    <s v="ไกรกวิณวัชร ศิริสุทธา"/>
    <s v="219061"/>
    <s v="ชาย"/>
    <n v="8"/>
    <n v="6"/>
    <s v="นักเรียน"/>
    <s v="27"/>
    <x v="6"/>
    <x v="128"/>
    <x v="83"/>
    <x v="3"/>
    <s v="โพนทอง"/>
    <d v="2023-04-05T00:00:00"/>
    <d v="2023-04-05T00:00:00"/>
    <m/>
    <d v="2023-01-01T00:00:00"/>
    <x v="10"/>
    <n v="14"/>
  </r>
  <r>
    <n v="21538"/>
    <s v="66.Dengue fever"/>
    <s v="นิตินันท์ บังคะดารา"/>
    <s v="490126337"/>
    <s v="ชาย"/>
    <n v="20"/>
    <n v="0"/>
    <s v="นักเรียน"/>
    <s v="261"/>
    <x v="3"/>
    <x v="12"/>
    <x v="10"/>
    <x v="7"/>
    <s v="สุวรรณภูมิ"/>
    <d v="2023-06-15T00:00:00"/>
    <d v="2023-06-19T00:00:00"/>
    <m/>
    <d v="2023-01-01T00:00:00"/>
    <x v="3"/>
    <n v="24"/>
  </r>
  <r>
    <n v="12365"/>
    <s v="66.Dengue fever"/>
    <s v="อดิศักดิ์ ดาจักร์"/>
    <s v="000189129"/>
    <s v="ชาย"/>
    <n v="12"/>
    <n v="0"/>
    <s v="นักเรียน"/>
    <s v="262"/>
    <x v="4"/>
    <x v="86"/>
    <x v="3"/>
    <x v="3"/>
    <s v="โพนทอง"/>
    <d v="2023-03-30T00:00:00"/>
    <d v="2023-04-06T00:00:00"/>
    <m/>
    <d v="2023-01-01T00:00:00"/>
    <x v="10"/>
    <n v="13"/>
  </r>
  <r>
    <n v="21537"/>
    <s v="66.Dengue fever"/>
    <s v="ธนากร นรชาญ"/>
    <s v="460088547"/>
    <s v="ชาย"/>
    <n v="20"/>
    <n v="0"/>
    <s v="นักเรียน"/>
    <s v="7"/>
    <x v="3"/>
    <x v="12"/>
    <x v="10"/>
    <x v="7"/>
    <s v="สุวรรณภูมิ"/>
    <d v="2023-06-15T00:00:00"/>
    <d v="2023-06-19T00:00:00"/>
    <m/>
    <d v="2023-01-01T00:00:00"/>
    <x v="3"/>
    <n v="24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29"/>
    <x v="84"/>
    <x v="7"/>
    <s v="สุวรรณภูมิ"/>
    <d v="2023-06-15T00:00:00"/>
    <d v="2023-06-15T00:00:00"/>
    <m/>
    <d v="2023-01-01T00:00:00"/>
    <x v="2"/>
    <n v="2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2"/>
    <x v="130"/>
    <x v="26"/>
    <x v="0"/>
    <s v="ร้อยเอ็ด"/>
    <d v="2023-04-03T00:00:00"/>
    <d v="2023-04-06T00:00:00"/>
    <m/>
    <d v="2023-01-01T00:00:00"/>
    <x v="10"/>
    <n v="14"/>
  </r>
  <r>
    <n v="13496"/>
    <s v="66.Dengue fever"/>
    <s v="สุธารัตน์ สรวลสันต์"/>
    <s v="0090085"/>
    <s v="หญิง"/>
    <n v="15"/>
    <n v="5"/>
    <s v="นักเรียน"/>
    <s v="93"/>
    <x v="4"/>
    <x v="131"/>
    <x v="85"/>
    <x v="16"/>
    <s v="ธวัชบุรี"/>
    <d v="2023-04-09T00:00:00"/>
    <d v="2023-04-12T00:00:00"/>
    <m/>
    <d v="2023-01-01T00:00:00"/>
    <x v="21"/>
    <n v="15"/>
  </r>
  <r>
    <n v="12748"/>
    <s v="66.Dengue fever"/>
    <s v="ณัฐดนัย แสนสนอง"/>
    <m/>
    <s v="ชาย"/>
    <n v="11"/>
    <n v="0"/>
    <s v="นักเรียน"/>
    <s v="31"/>
    <x v="3"/>
    <x v="111"/>
    <x v="22"/>
    <x v="9"/>
    <s v="เสลภูมิ"/>
    <d v="2023-04-05T00:00:00"/>
    <d v="2023-04-07T00:00:00"/>
    <m/>
    <d v="2023-01-01T00:00:00"/>
    <x v="10"/>
    <n v="14"/>
  </r>
  <r>
    <n v="12749"/>
    <s v="66.Dengue fever"/>
    <s v="ชัชพิสิฐ สุติพัด"/>
    <m/>
    <s v="ชาย"/>
    <n v="12"/>
    <n v="0"/>
    <s v="นักเรียน"/>
    <s v="88"/>
    <x v="6"/>
    <x v="27"/>
    <x v="22"/>
    <x v="9"/>
    <s v="เสลภูมิ"/>
    <d v="2023-04-08T00:00:00"/>
    <d v="2023-04-09T00:00:00"/>
    <m/>
    <d v="2023-01-01T00:00:00"/>
    <x v="21"/>
    <n v="14"/>
  </r>
  <r>
    <n v="12872"/>
    <s v="66.Dengue fever"/>
    <s v="นฤนาท หนูแก้ว"/>
    <s v="530004265"/>
    <s v="ชาย"/>
    <n v="12"/>
    <n v="5"/>
    <s v="นักเรียน"/>
    <s v="80"/>
    <x v="3"/>
    <x v="28"/>
    <x v="58"/>
    <x v="8"/>
    <s v="พนมไพร"/>
    <d v="2023-04-08T00:00:00"/>
    <d v="2023-04-11T00:00:00"/>
    <m/>
    <d v="2023-01-01T00:00:00"/>
    <x v="21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"/>
    <x v="132"/>
    <x v="23"/>
    <x v="0"/>
    <s v="ร้อยเอ็ด"/>
    <d v="2023-03-23T00:00:00"/>
    <d v="2023-03-27T00:00:00"/>
    <m/>
    <d v="2023-01-01T00:00:00"/>
    <x v="24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9"/>
    <x v="94"/>
    <x v="26"/>
    <x v="0"/>
    <s v="ร้อยเอ็ด"/>
    <d v="2023-04-06T00:00:00"/>
    <d v="2023-04-09T00:00:00"/>
    <m/>
    <d v="2023-01-01T00:00:00"/>
    <x v="21"/>
    <n v="14"/>
  </r>
  <r>
    <n v="21536"/>
    <s v="66.Dengue fever"/>
    <s v="ดรุณี วงษาสน"/>
    <s v="560177340"/>
    <s v="หญิง"/>
    <n v="9"/>
    <n v="7"/>
    <s v="นักเรียน"/>
    <s v="278"/>
    <x v="3"/>
    <x v="12"/>
    <x v="10"/>
    <x v="7"/>
    <s v="สุวรรณภูมิ"/>
    <d v="2023-06-14T00:00:00"/>
    <d v="2023-06-20T00:00:00"/>
    <m/>
    <d v="2023-01-01T00:00:00"/>
    <x v="3"/>
    <n v="24"/>
  </r>
  <r>
    <n v="13494"/>
    <s v="66.Dengue fever"/>
    <s v="ณัฏฐวรรณ สุวรรณเพชร"/>
    <s v="0104505"/>
    <s v="หญิง"/>
    <n v="9"/>
    <n v="2"/>
    <s v="นักเรียน"/>
    <s v="43"/>
    <x v="11"/>
    <x v="133"/>
    <x v="80"/>
    <x v="9"/>
    <s v="ธวัชบุรี"/>
    <d v="2023-02-15T00:00:00"/>
    <d v="2023-02-18T00:00:00"/>
    <m/>
    <d v="2023-01-01T00:00:00"/>
    <x v="13"/>
    <n v="7"/>
  </r>
  <r>
    <n v="11867"/>
    <s v="66.Dengue fever"/>
    <s v="ภูมิภัทร เมฆมนต์"/>
    <s v="530004564"/>
    <s v="ชาย"/>
    <n v="14"/>
    <n v="8"/>
    <s v="นักเรียน"/>
    <s v="56"/>
    <x v="6"/>
    <x v="134"/>
    <x v="58"/>
    <x v="8"/>
    <s v="พนมไพร"/>
    <d v="2023-03-28T00:00:00"/>
    <d v="2023-04-02T00:00:00"/>
    <m/>
    <d v="2023-01-01T00:00:00"/>
    <x v="10"/>
    <n v="13"/>
  </r>
  <r>
    <n v="12610"/>
    <s v="66.Dengue fever"/>
    <s v="ชนาธิป โคตรนาม"/>
    <s v="610000382"/>
    <s v="ชาย"/>
    <n v="16"/>
    <n v="8"/>
    <s v="นักเรียน"/>
    <s v="42"/>
    <x v="3"/>
    <x v="28"/>
    <x v="58"/>
    <x v="8"/>
    <s v="พนมไพร"/>
    <d v="2023-04-08T00:00:00"/>
    <d v="2023-04-09T00:00:00"/>
    <m/>
    <d v="2023-01-01T00:00:00"/>
    <x v="21"/>
    <n v="14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1"/>
    <x v="123"/>
    <x v="37"/>
    <x v="3"/>
    <s v="โพนทอง"/>
    <d v="2023-06-23T00:00:00"/>
    <d v="2023-06-29T00:00:00"/>
    <m/>
    <d v="2023-01-01T00:00:00"/>
    <x v="6"/>
    <n v="25"/>
  </r>
  <r>
    <n v="20431"/>
    <s v="66.Dengue fever"/>
    <s v="วรรณภา จุดมี"/>
    <s v="5404442"/>
    <s v="หญิง"/>
    <n v="12"/>
    <n v="2"/>
    <s v="นักเรียน"/>
    <s v="78/3"/>
    <x v="1"/>
    <x v="135"/>
    <x v="84"/>
    <x v="6"/>
    <s v="จตุรพักตรพิมาน"/>
    <d v="2023-06-27T00:00:00"/>
    <d v="2023-06-27T00:00:00"/>
    <m/>
    <d v="2023-01-01T00:00:00"/>
    <x v="6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5"/>
    <x v="136"/>
    <x v="41"/>
    <x v="10"/>
    <s v="ปทุมรัตต์"/>
    <d v="2023-06-29T00:00:00"/>
    <d v="2023-06-29T00:00:00"/>
    <m/>
    <d v="2023-01-01T00:00:00"/>
    <x v="6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1"/>
    <x v="56"/>
    <x v="43"/>
    <x v="10"/>
    <s v="ปทุมรัตต์"/>
    <d v="2023-06-27T00:00:00"/>
    <d v="2023-06-30T00:00:00"/>
    <m/>
    <d v="2023-01-01T00:00:00"/>
    <x v="6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7"/>
    <x v="137"/>
    <x v="3"/>
    <x v="3"/>
    <s v="โพนทอง"/>
    <d v="2023-06-26T00:00:00"/>
    <d v="2023-06-29T00:00:00"/>
    <m/>
    <d v="2023-01-01T00:00:00"/>
    <x v="6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1"/>
    <x v="138"/>
    <x v="8"/>
    <x v="3"/>
    <s v="โพนทอง"/>
    <d v="2023-06-27T00:00:00"/>
    <d v="2023-06-30T00:00:00"/>
    <m/>
    <d v="2023-01-01T00:00:00"/>
    <x v="6"/>
    <n v="26"/>
  </r>
  <r>
    <n v="20589"/>
    <s v="66.Dengue fever"/>
    <s v="จักริน ร่มเย็น"/>
    <s v="000202139"/>
    <s v="ชาย"/>
    <n v="10"/>
    <n v="10"/>
    <s v="นักเรียน"/>
    <s v="85"/>
    <x v="10"/>
    <x v="22"/>
    <x v="3"/>
    <x v="3"/>
    <s v="โพนทอง"/>
    <d v="2023-06-28T00:00:00"/>
    <d v="2023-06-30T00:00:00"/>
    <m/>
    <d v="2023-01-01T00:00:00"/>
    <x v="6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4"/>
    <x v="51"/>
    <x v="13"/>
    <x v="3"/>
    <s v="โพนทอง"/>
    <d v="2023-06-25T00:00:00"/>
    <d v="2023-06-30T00:00:00"/>
    <m/>
    <d v="2023-01-01T00:00:00"/>
    <x v="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20"/>
    <x v="139"/>
    <x v="0"/>
    <x v="0"/>
    <s v="จุรีเวช"/>
    <d v="2023-06-30T00:00:00"/>
    <d v="2023-06-30T00:00:00"/>
    <m/>
    <d v="2023-01-01T00:00:00"/>
    <x v="6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4"/>
    <x v="23"/>
    <x v="18"/>
    <x v="11"/>
    <s v="โพนทอง"/>
    <d v="2023-06-29T00:00:00"/>
    <d v="2023-06-30T00:00:00"/>
    <m/>
    <d v="2023-01-01T00:00:00"/>
    <x v="6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10"/>
    <x v="50"/>
    <x v="39"/>
    <x v="6"/>
    <s v="จตุรพักตรพิมาน"/>
    <d v="2023-06-25T00:00:00"/>
    <d v="2023-06-25T00:00:00"/>
    <m/>
    <d v="2023-01-01T00:00:00"/>
    <x v="6"/>
    <n v="26"/>
  </r>
  <r>
    <n v="20691"/>
    <s v="66.Dengue fever"/>
    <s v="วุฒิศักดิ์ อาจวิชัย"/>
    <s v="49479"/>
    <s v="ชาย"/>
    <n v="35"/>
    <n v="6"/>
    <s v="ข้าราชการ"/>
    <s v="70"/>
    <x v="10"/>
    <x v="140"/>
    <x v="40"/>
    <x v="4"/>
    <s v="ร้อยเอ็ด"/>
    <d v="2023-06-23T00:00:00"/>
    <d v="2023-06-26T00:00:00"/>
    <m/>
    <d v="2023-01-01T00:00:00"/>
    <x v="6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3"/>
    <x v="3"/>
    <x v="3"/>
    <x v="3"/>
    <s v="โพนทอง"/>
    <d v="2023-06-26T00:00:00"/>
    <d v="2023-06-30T00:00:00"/>
    <m/>
    <d v="2023-01-01T00:00:00"/>
    <x v="6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1"/>
    <x v="141"/>
    <x v="9"/>
    <x v="3"/>
    <s v="โพนทอง"/>
    <d v="2023-06-26T00:00:00"/>
    <d v="2023-06-30T00:00:00"/>
    <m/>
    <d v="2023-01-01T00:00:00"/>
    <x v="6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6"/>
    <x v="142"/>
    <x v="26"/>
    <x v="0"/>
    <s v="ร้อยเอ็ด"/>
    <d v="2023-06-23T00:00:00"/>
    <d v="2023-06-27T00:00:00"/>
    <m/>
    <d v="2023-01-01T00:00:00"/>
    <x v="6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6"/>
    <x v="142"/>
    <x v="26"/>
    <x v="0"/>
    <s v="ร้อยเอ็ด"/>
    <d v="2023-06-23T00:00:00"/>
    <d v="2023-06-27T00:00:00"/>
    <m/>
    <d v="2023-01-01T00:00:00"/>
    <x v="6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6"/>
    <x v="142"/>
    <x v="26"/>
    <x v="0"/>
    <s v="ร้อยเอ็ด"/>
    <d v="2023-06-24T00:00:00"/>
    <d v="2023-06-27T00:00:00"/>
    <m/>
    <d v="2023-01-01T00:00:00"/>
    <x v="6"/>
    <n v="25"/>
  </r>
  <r>
    <n v="21322"/>
    <s v="66.Dengue fever"/>
    <s v="ปิยธิดา เข็มมณี"/>
    <s v="000203110"/>
    <s v="หญิง"/>
    <n v="10"/>
    <n v="9"/>
    <s v="นักเรียน"/>
    <s v="35"/>
    <x v="10"/>
    <x v="23"/>
    <x v="18"/>
    <x v="11"/>
    <s v="โพนทอง"/>
    <d v="2023-07-02T00:00:00"/>
    <d v="2023-07-06T00:00:00"/>
    <m/>
    <d v="2023-01-01T00:00:00"/>
    <x v="5"/>
    <n v="27"/>
  </r>
  <r>
    <n v="20591"/>
    <s v="66.Dengue fever"/>
    <s v="สุนิสา สิงห์ชัยภูมิ"/>
    <s v="000215176"/>
    <s v="หญิง"/>
    <n v="9"/>
    <n v="3"/>
    <s v="นักเรียน"/>
    <s v="267"/>
    <x v="10"/>
    <x v="22"/>
    <x v="3"/>
    <x v="3"/>
    <s v="โพนทอง"/>
    <d v="2023-06-26T00:00:00"/>
    <d v="2023-06-30T00:00:00"/>
    <m/>
    <d v="2023-01-01T00:00:00"/>
    <x v="6"/>
    <n v="26"/>
  </r>
  <r>
    <n v="20420"/>
    <s v="66.Dengue fever"/>
    <s v="มีสุข บุตรเดช"/>
    <s v="5503410"/>
    <s v="หญิง"/>
    <n v="18"/>
    <n v="7"/>
    <s v="นักเรียน"/>
    <s v="64"/>
    <x v="6"/>
    <x v="59"/>
    <x v="7"/>
    <x v="6"/>
    <s v="จตุรพักตรพิมาน"/>
    <d v="2023-06-22T00:00:00"/>
    <d v="2023-06-22T00:00:00"/>
    <m/>
    <d v="2023-01-01T00:00:00"/>
    <x v="3"/>
    <n v="25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1"/>
    <x v="56"/>
    <x v="43"/>
    <x v="10"/>
    <s v="ปทุมรัตต์"/>
    <d v="2023-06-15T00:00:00"/>
    <d v="2023-06-15T00:00:00"/>
    <m/>
    <d v="2023-01-01T00:00:00"/>
    <x v="2"/>
    <n v="24"/>
  </r>
  <r>
    <n v="20312"/>
    <s v="66.Dengue fever"/>
    <s v="ชลธิชา ตาลทรัพย์"/>
    <s v="000239495"/>
    <s v="หญิง"/>
    <n v="6"/>
    <n v="8"/>
    <s v="นักเรียน"/>
    <s v="124"/>
    <x v="4"/>
    <x v="86"/>
    <x v="3"/>
    <x v="3"/>
    <s v="โพนทอง"/>
    <d v="2023-06-25T00:00:00"/>
    <d v="2023-06-28T00:00:00"/>
    <m/>
    <d v="2023-01-01T00:00:00"/>
    <x v="6"/>
    <n v="26"/>
  </r>
  <r>
    <n v="21325"/>
    <s v="66.Dengue fever"/>
    <s v="วิมล แวงเลิศ"/>
    <s v="000191441"/>
    <s v="หญิง"/>
    <n v="12"/>
    <n v="0"/>
    <s v="นักเรียน"/>
    <s v="205"/>
    <x v="11"/>
    <x v="29"/>
    <x v="3"/>
    <x v="3"/>
    <s v="โพนทอง"/>
    <d v="2023-07-01T00:00:00"/>
    <d v="2023-07-06T00:00:00"/>
    <m/>
    <d v="2023-01-01T00:00:00"/>
    <x v="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6"/>
    <x v="59"/>
    <x v="7"/>
    <x v="6"/>
    <s v="จตุรพักตรพิมาน"/>
    <d v="2023-06-18T00:00:00"/>
    <d v="2023-06-18T00:00:00"/>
    <m/>
    <d v="2023-01-01T00:00:00"/>
    <x v="3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2"/>
    <x v="143"/>
    <x v="66"/>
    <x v="6"/>
    <s v="จตุรพักตรพิมาน"/>
    <d v="2023-06-22T00:00:00"/>
    <d v="2023-06-22T00:00:00"/>
    <m/>
    <d v="2023-01-01T00:00:00"/>
    <x v="3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6"/>
    <x v="59"/>
    <x v="7"/>
    <x v="6"/>
    <s v="จตุรพักตรพิมาน"/>
    <d v="2023-06-20T00:00:00"/>
    <d v="2023-06-20T00:00:00"/>
    <m/>
    <d v="2023-01-01T00:00:00"/>
    <x v="3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7"/>
    <x v="144"/>
    <x v="86"/>
    <x v="4"/>
    <s v="จตุรพักตรพิมาน"/>
    <d v="2023-06-21T00:00:00"/>
    <d v="2023-06-21T00:00:00"/>
    <m/>
    <d v="2023-01-01T00:00:00"/>
    <x v="3"/>
    <n v="25"/>
  </r>
  <r>
    <n v="20430"/>
    <s v="66.Dengue fever"/>
    <s v="สาระภี ชารีวัน"/>
    <s v="5701143"/>
    <s v="หญิง"/>
    <n v="51"/>
    <n v="8"/>
    <s v="เกษตร"/>
    <s v="117"/>
    <x v="8"/>
    <x v="16"/>
    <x v="87"/>
    <x v="6"/>
    <s v="จตุรพักตรพิมาน"/>
    <d v="2023-06-26T00:00:00"/>
    <d v="2023-06-26T00:00:00"/>
    <m/>
    <d v="2023-01-01T00:00:00"/>
    <x v="6"/>
    <n v="26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1"/>
    <x v="29"/>
    <x v="3"/>
    <x v="3"/>
    <s v="โพนทอง"/>
    <d v="2023-07-03T00:00:00"/>
    <d v="2023-07-06T00:00:00"/>
    <m/>
    <d v="2023-01-01T00:00:00"/>
    <x v="5"/>
    <n v="27"/>
  </r>
  <r>
    <n v="20429"/>
    <s v="66.Dengue fever"/>
    <s v="อรจิรา ศรีคุณ"/>
    <s v="5805371"/>
    <s v="หญิง"/>
    <n v="14"/>
    <n v="10"/>
    <s v="นักเรียน"/>
    <s v="17"/>
    <x v="7"/>
    <x v="94"/>
    <x v="66"/>
    <x v="6"/>
    <s v="จตุรพักตรพิมาน"/>
    <d v="2023-06-25T00:00:00"/>
    <d v="2023-06-25T00:00:00"/>
    <m/>
    <d v="2023-01-01T00:00:00"/>
    <x v="6"/>
    <n v="26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5"/>
    <x v="82"/>
    <x v="6"/>
    <s v="จตุรพักตรพิมาน"/>
    <d v="2023-06-22T00:00:00"/>
    <d v="2023-06-22T00:00:00"/>
    <m/>
    <d v="2023-01-01T00:00:00"/>
    <x v="3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1"/>
    <x v="143"/>
    <x v="66"/>
    <x v="6"/>
    <s v="จตุรพักตรพิมาน"/>
    <d v="2023-06-20T00:00:00"/>
    <d v="2023-06-20T00:00:00"/>
    <m/>
    <d v="2023-01-01T00:00:00"/>
    <x v="3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6"/>
    <x v="59"/>
    <x v="7"/>
    <x v="6"/>
    <s v="จตุรพักตรพิมาน"/>
    <d v="2023-06-21T00:00:00"/>
    <d v="2023-06-21T00:00:00"/>
    <m/>
    <d v="2023-01-01T00:00:00"/>
    <x v="3"/>
    <n v="25"/>
  </r>
  <r>
    <n v="20424"/>
    <s v="66.Dengue fever"/>
    <s v="กันตพัฒน์ โสภา"/>
    <s v="5901161"/>
    <s v="ชาย"/>
    <n v="7"/>
    <n v="11"/>
    <s v="นักเรียน"/>
    <s v="58"/>
    <x v="10"/>
    <x v="50"/>
    <x v="39"/>
    <x v="6"/>
    <s v="จตุรพักตรพิมาน"/>
    <d v="2023-06-22T00:00:00"/>
    <d v="2023-06-22T00:00:00"/>
    <m/>
    <d v="2023-01-01T00:00:00"/>
    <x v="3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3"/>
    <x v="146"/>
    <x v="87"/>
    <x v="6"/>
    <s v="จตุรพักตรพิมาน"/>
    <d v="2023-06-22T00:00:00"/>
    <d v="2023-06-22T00:00:00"/>
    <m/>
    <d v="2023-01-01T00:00:00"/>
    <x v="3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3"/>
    <x v="147"/>
    <x v="39"/>
    <x v="6"/>
    <s v="จตุรพักตรพิมาน"/>
    <d v="2023-06-25T00:00:00"/>
    <d v="2023-06-25T00:00:00"/>
    <m/>
    <d v="2023-01-01T00:00:00"/>
    <x v="6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1"/>
    <x v="33"/>
    <x v="66"/>
    <x v="6"/>
    <s v="จตุรพักตรพิมาน"/>
    <d v="2023-06-25T00:00:00"/>
    <d v="2023-06-25T00:00:00"/>
    <m/>
    <d v="2023-01-01T00:00:00"/>
    <x v="6"/>
    <n v="26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4"/>
    <x v="23"/>
    <x v="18"/>
    <x v="11"/>
    <s v="โพนทอง"/>
    <d v="2023-07-02T00:00:00"/>
    <d v="2023-07-06T00:00:00"/>
    <m/>
    <d v="2023-01-01T00:00:00"/>
    <x v="5"/>
    <n v="27"/>
  </r>
  <r>
    <n v="21324"/>
    <s v="66.Dengue fever"/>
    <s v="พลกฤษ พลพะนาน"/>
    <s v="000255664"/>
    <s v="ชาย"/>
    <n v="10"/>
    <n v="10"/>
    <s v="นักเรียน"/>
    <s v="183"/>
    <x v="11"/>
    <x v="29"/>
    <x v="3"/>
    <x v="3"/>
    <s v="โพนทอง"/>
    <d v="2023-07-05T00:00:00"/>
    <d v="2023-07-06T00:00:00"/>
    <m/>
    <d v="2023-01-01T00:00:00"/>
    <x v="5"/>
    <n v="27"/>
  </r>
  <r>
    <n v="21202"/>
    <s v="66.Dengue fever"/>
    <s v="วีรชิต นิลวิมุต"/>
    <s v="000166174"/>
    <s v="ชาย"/>
    <n v="15"/>
    <n v="7"/>
    <s v="นักเรียน"/>
    <s v="36"/>
    <x v="12"/>
    <x v="148"/>
    <x v="18"/>
    <x v="11"/>
    <s v="โพนทอง"/>
    <d v="2023-06-30T00:00:00"/>
    <d v="2023-07-04T00:00:00"/>
    <m/>
    <d v="2023-01-01T00:00:00"/>
    <x v="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6"/>
    <x v="142"/>
    <x v="26"/>
    <x v="0"/>
    <s v="ร้อยเอ็ด"/>
    <d v="2023-06-29T00:00:00"/>
    <d v="2023-06-30T00:00:00"/>
    <m/>
    <d v="2023-01-01T00:00:00"/>
    <x v="6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1"/>
    <x v="135"/>
    <x v="84"/>
    <x v="6"/>
    <s v="จตุรพักตรพิมาน"/>
    <d v="2023-07-02T00:00:00"/>
    <d v="2023-07-02T00:00:00"/>
    <m/>
    <d v="2023-01-01T00:00:00"/>
    <x v="5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5"/>
    <x v="136"/>
    <x v="41"/>
    <x v="10"/>
    <s v="ปทุมรัตต์"/>
    <d v="2023-06-30T00:00:00"/>
    <d v="2023-06-30T00:00:00"/>
    <m/>
    <d v="2023-01-01T00:00:00"/>
    <x v="6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6"/>
    <x v="17"/>
    <x v="15"/>
    <x v="10"/>
    <s v="ปทุมรัตต์"/>
    <d v="2023-07-04T00:00:00"/>
    <d v="2023-07-04T00:00:00"/>
    <m/>
    <d v="2023-01-01T00:00:00"/>
    <x v="5"/>
    <n v="27"/>
  </r>
  <r>
    <n v="21017"/>
    <s v="66.Dengue fever"/>
    <s v="ธนัชชญาน์ พิเนตร"/>
    <s v="0160074"/>
    <s v="หญิง"/>
    <n v="16"/>
    <n v="0"/>
    <s v="นักเรียน"/>
    <s v="8"/>
    <x v="7"/>
    <x v="149"/>
    <x v="88"/>
    <x v="4"/>
    <s v="เกษตรวิสัย"/>
    <d v="2023-06-30T00:00:00"/>
    <d v="2023-07-03T00:00:00"/>
    <m/>
    <d v="2023-01-01T00:00:00"/>
    <x v="5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5"/>
    <x v="5"/>
    <x v="5"/>
    <x v="4"/>
    <s v="เกษตรวิสัย"/>
    <d v="2023-06-29T00:00:00"/>
    <d v="2023-07-02T00:00:00"/>
    <m/>
    <d v="2023-01-01T00:00:00"/>
    <x v="5"/>
    <n v="26"/>
  </r>
  <r>
    <n v="21032"/>
    <s v="66.Dengue fever"/>
    <s v="วีรภัทร ไชยพล"/>
    <s v="000234279"/>
    <s v="ชาย"/>
    <n v="7"/>
    <n v="0"/>
    <s v="นักเรียน"/>
    <s v="22"/>
    <x v="4"/>
    <x v="23"/>
    <x v="18"/>
    <x v="11"/>
    <s v="โพนทอง"/>
    <d v="2023-07-02T00:00:00"/>
    <d v="2023-07-04T00:00:00"/>
    <m/>
    <d v="2023-01-01T00:00:00"/>
    <x v="5"/>
    <n v="27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6"/>
    <x v="150"/>
    <x v="89"/>
    <x v="6"/>
    <s v="จตุรพักตรพิมาน"/>
    <d v="2023-06-28T00:00:00"/>
    <d v="2023-06-28T00:00:00"/>
    <m/>
    <d v="2023-01-01T00:00:00"/>
    <x v="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3"/>
    <x v="151"/>
    <x v="46"/>
    <x v="1"/>
    <s v="หนองพอก"/>
    <d v="2023-06-30T00:00:00"/>
    <d v="2023-06-30T00:00:00"/>
    <m/>
    <d v="2023-01-01T00:00:00"/>
    <x v="6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5"/>
    <x v="82"/>
    <x v="6"/>
    <s v="จตุรพักตรพิมาน"/>
    <d v="2023-07-01T00:00:00"/>
    <d v="2023-07-01T00:00:00"/>
    <m/>
    <d v="2023-01-01T00:00:00"/>
    <x v="6"/>
    <n v="26"/>
  </r>
  <r>
    <n v="21084"/>
    <s v="66.Dengue fever"/>
    <s v="ธัญพร แก้วพลงาม"/>
    <s v="540160757"/>
    <s v="หญิง"/>
    <n v="12"/>
    <n v="5"/>
    <s v="นักเรียน"/>
    <s v="161"/>
    <x v="2"/>
    <x v="104"/>
    <x v="10"/>
    <x v="7"/>
    <s v="สุวรรณภูมิ"/>
    <d v="2023-06-10T00:00:00"/>
    <d v="2023-06-10T00:00:00"/>
    <m/>
    <d v="2023-01-01T00:00:00"/>
    <x v="0"/>
    <n v="23"/>
  </r>
  <r>
    <n v="21085"/>
    <s v="66.Dengue fever"/>
    <s v="ณภัทร หงส์ใส"/>
    <s v="550167690"/>
    <s v="ชาย"/>
    <n v="12"/>
    <n v="11"/>
    <s v="นักเรียน"/>
    <s v="129"/>
    <x v="3"/>
    <x v="12"/>
    <x v="10"/>
    <x v="7"/>
    <s v="สุวรรณภูมิ"/>
    <d v="2023-06-10T00:00:00"/>
    <d v="2023-06-12T00:00:00"/>
    <m/>
    <d v="2023-01-01T00:00:00"/>
    <x v="2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5"/>
    <x v="152"/>
    <x v="90"/>
    <x v="5"/>
    <s v="ทุ่งเขาหลวง"/>
    <d v="2023-06-30T00:00:00"/>
    <d v="2023-07-03T00:00:00"/>
    <m/>
    <d v="2023-01-01T00:00:00"/>
    <x v="5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12"/>
    <x v="35"/>
    <x v="91"/>
    <x v="18"/>
    <s v="สุวรรณภูมิ"/>
    <d v="2023-06-16T00:00:00"/>
    <d v="2023-06-20T00:00:00"/>
    <m/>
    <d v="2023-01-01T00:00:00"/>
    <x v="3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13"/>
    <x v="35"/>
    <x v="91"/>
    <x v="18"/>
    <s v="โพนทราย"/>
    <d v="2023-06-17T00:00:00"/>
    <d v="2023-06-22T00:00:00"/>
    <m/>
    <d v="2023-01-01T00:00:00"/>
    <x v="3"/>
    <n v="24"/>
  </r>
  <r>
    <n v="21094"/>
    <s v="66.Dengue fever"/>
    <s v="อัครชัย กลีบบัว"/>
    <s v="4304"/>
    <s v="ชาย"/>
    <n v="21"/>
    <n v="6"/>
    <s v="นักเรียน"/>
    <s v="106"/>
    <x v="3"/>
    <x v="37"/>
    <x v="92"/>
    <x v="18"/>
    <s v="โพนทราย"/>
    <d v="2023-06-23T00:00:00"/>
    <d v="2023-06-28T00:00:00"/>
    <m/>
    <d v="2023-01-01T00:00:00"/>
    <x v="6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2"/>
    <x v="60"/>
    <x v="6"/>
    <s v="ร้อยเอ็ด"/>
    <d v="2023-07-01T00:00:00"/>
    <d v="2023-07-04T00:00:00"/>
    <m/>
    <d v="2023-01-01T00:00:00"/>
    <x v="5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6"/>
    <x v="153"/>
    <x v="1"/>
    <x v="0"/>
    <s v="ร้อยเอ็ด"/>
    <d v="2023-06-30T00:00:00"/>
    <d v="2023-07-04T00:00:00"/>
    <m/>
    <d v="2023-01-01T00:00:00"/>
    <x v="5"/>
    <n v="26"/>
  </r>
  <r>
    <n v="21033"/>
    <s v="66.Dengue fever"/>
    <s v="ฐิติพร ไกยศรี"/>
    <s v="000208080"/>
    <s v="หญิง"/>
    <n v="10"/>
    <n v="1"/>
    <s v="นักเรียน"/>
    <s v="109"/>
    <x v="4"/>
    <x v="23"/>
    <x v="18"/>
    <x v="11"/>
    <s v="โพนทอง"/>
    <d v="2023-06-29T00:00:00"/>
    <d v="2023-07-04T00:00:00"/>
    <m/>
    <d v="2023-01-01T00:00:00"/>
    <x v="5"/>
    <n v="26"/>
  </r>
  <r>
    <n v="20784"/>
    <s v="66.Dengue fever"/>
    <s v="สุภเวช สมเพชร"/>
    <s v="000311912"/>
    <s v="ชาย"/>
    <n v="7"/>
    <n v="2"/>
    <s v="นักเรียน"/>
    <s v="217"/>
    <x v="3"/>
    <x v="3"/>
    <x v="3"/>
    <x v="3"/>
    <s v="โพนทอง"/>
    <d v="2023-06-29T00:00:00"/>
    <d v="2023-07-02T00:00:00"/>
    <m/>
    <d v="2023-01-01T00:00:00"/>
    <x v="5"/>
    <n v="26"/>
  </r>
  <r>
    <n v="20294"/>
    <s v="66.Dengue fever"/>
    <s v="ณัฐวศา คุณฟอง"/>
    <s v="5700947"/>
    <s v="หญิง"/>
    <n v="9"/>
    <n v="0"/>
    <s v="นักเรียน"/>
    <s v="242"/>
    <x v="5"/>
    <x v="37"/>
    <x v="15"/>
    <x v="10"/>
    <s v="เกษตรวิสัย"/>
    <d v="2023-06-24T00:00:00"/>
    <d v="2023-06-27T00:00:00"/>
    <m/>
    <d v="2023-01-01T00:00:00"/>
    <x v="6"/>
    <n v="25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10"/>
    <x v="22"/>
    <x v="3"/>
    <x v="3"/>
    <s v="โพนทอง"/>
    <d v="2023-07-03T00:00:00"/>
    <d v="2023-07-05T00:00:00"/>
    <m/>
    <d v="2023-01-01T00:00:00"/>
    <x v="5"/>
    <n v="27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6"/>
    <x v="17"/>
    <x v="15"/>
    <x v="10"/>
    <s v="เกษตรวิสัย"/>
    <d v="2023-06-28T00:00:00"/>
    <d v="2023-06-29T00:00:00"/>
    <m/>
    <d v="2023-01-01T00:00:00"/>
    <x v="6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62"/>
    <x v="16"/>
    <x v="4"/>
    <s v="เกษตรวิสัย"/>
    <d v="2023-06-28T00:00:00"/>
    <d v="2023-06-29T00:00:00"/>
    <m/>
    <d v="2023-01-01T00:00:00"/>
    <x v="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9"/>
    <x v="154"/>
    <x v="40"/>
    <x v="4"/>
    <s v="เกษตรวิสัย"/>
    <d v="2023-06-30T00:00:00"/>
    <d v="2023-07-03T00:00:00"/>
    <m/>
    <d v="2023-01-01T00:00:00"/>
    <x v="5"/>
    <n v="26"/>
  </r>
  <r>
    <n v="20771"/>
    <s v="66.Dengue fever"/>
    <s v="เกิดเพชร น้อยบาท"/>
    <s v="5301430"/>
    <s v="ชาย"/>
    <n v="13"/>
    <n v="3"/>
    <s v="นักเรียน"/>
    <s v="34"/>
    <x v="1"/>
    <x v="18"/>
    <x v="16"/>
    <x v="4"/>
    <s v="เกษตรวิสัย"/>
    <d v="2023-06-29T00:00:00"/>
    <d v="2023-07-02T00:00:00"/>
    <m/>
    <d v="2023-01-01T00:00:00"/>
    <x v="5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4"/>
    <x v="155"/>
    <x v="42"/>
    <x v="4"/>
    <s v="เกษตรวิสัย"/>
    <d v="2023-06-27T00:00:00"/>
    <d v="2023-07-02T00:00:00"/>
    <m/>
    <d v="2023-01-01T00:00:00"/>
    <x v="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4"/>
    <x v="20"/>
    <x v="39"/>
    <x v="6"/>
    <s v="จตุรพักตรพิมาน"/>
    <d v="2023-06-28T00:00:00"/>
    <d v="2023-06-28T00:00:00"/>
    <m/>
    <d v="2023-01-01T00:00:00"/>
    <x v="6"/>
    <n v="26"/>
  </r>
  <r>
    <n v="20782"/>
    <s v="66.Dengue fever"/>
    <s v="ศรัญญา คำเสมอ"/>
    <s v="000202644"/>
    <s v="หญิง"/>
    <n v="10"/>
    <n v="9"/>
    <s v="นักเรียน"/>
    <s v="229"/>
    <x v="3"/>
    <x v="3"/>
    <x v="3"/>
    <x v="3"/>
    <s v="โพนทอง"/>
    <d v="2023-06-29T00:00:00"/>
    <d v="2023-07-02T00:00:00"/>
    <m/>
    <d v="2023-01-01T00:00:00"/>
    <x v="5"/>
    <n v="26"/>
  </r>
  <r>
    <n v="20721"/>
    <s v="66.Dengue fever"/>
    <s v="ธันยพร พันละกา"/>
    <s v="932168"/>
    <s v="หญิง"/>
    <n v="9"/>
    <n v="9"/>
    <s v="นักเรียน"/>
    <s v="130"/>
    <x v="19"/>
    <x v="94"/>
    <x v="26"/>
    <x v="0"/>
    <s v="ร้อยเอ็ด"/>
    <d v="2023-06-27T00:00:00"/>
    <d v="2023-07-01T00:00:00"/>
    <m/>
    <d v="2023-01-01T00:00:00"/>
    <x v="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1"/>
    <x v="156"/>
    <x v="13"/>
    <x v="3"/>
    <s v="โพนทอง"/>
    <d v="2023-06-28T00:00:00"/>
    <d v="2023-07-02T00:00:00"/>
    <m/>
    <d v="2023-01-01T00:00:00"/>
    <x v="5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6"/>
    <x v="157"/>
    <x v="93"/>
    <x v="3"/>
    <s v="โพนทอง"/>
    <d v="2023-06-27T00:00:00"/>
    <d v="2023-07-02T00:00:00"/>
    <m/>
    <d v="2023-01-01T00:00:00"/>
    <x v="5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1"/>
    <x v="29"/>
    <x v="3"/>
    <x v="3"/>
    <s v="โพนทอง"/>
    <d v="2023-07-01T00:00:00"/>
    <d v="2023-07-02T00:00:00"/>
    <m/>
    <d v="2023-01-01T00:00:00"/>
    <x v="5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8"/>
    <x v="33"/>
    <x v="3"/>
    <s v="โพนทอง"/>
    <d v="2023-06-28T00:00:00"/>
    <d v="2023-06-28T00:00:00"/>
    <m/>
    <d v="2023-01-01T00:00:00"/>
    <x v="6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1"/>
    <x v="29"/>
    <x v="3"/>
    <x v="3"/>
    <s v="โพนทอง"/>
    <d v="2023-06-30T00:00:00"/>
    <d v="2023-07-03T00:00:00"/>
    <m/>
    <d v="2023-01-01T00:00:00"/>
    <x v="5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1"/>
    <x v="109"/>
    <x v="13"/>
    <x v="3"/>
    <s v="โพนทอง"/>
    <d v="2023-06-29T00:00:00"/>
    <d v="2023-07-03T00:00:00"/>
    <m/>
    <d v="2023-01-01T00:00:00"/>
    <x v="5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6"/>
    <x v="17"/>
    <x v="15"/>
    <x v="10"/>
    <s v="เกษตรวิสัย"/>
    <d v="2023-06-29T00:00:00"/>
    <d v="2023-06-30T00:00:00"/>
    <m/>
    <d v="2023-01-01T00:00:00"/>
    <x v="6"/>
    <n v="26"/>
  </r>
  <r>
    <n v="20911"/>
    <s v="66.Dengue fever"/>
    <s v="อุไรวรรณ คำสีทา"/>
    <s v="5801506"/>
    <s v="หญิง"/>
    <n v="63"/>
    <n v="11"/>
    <s v="เกษตร"/>
    <s v="16"/>
    <x v="12"/>
    <x v="159"/>
    <x v="20"/>
    <x v="12"/>
    <s v="ศรีสมเด็จ"/>
    <d v="2023-06-30T00:00:00"/>
    <d v="2023-06-30T00:00:00"/>
    <m/>
    <d v="2023-01-01T00:00:00"/>
    <x v="6"/>
    <n v="26"/>
  </r>
  <r>
    <n v="20781"/>
    <s v="66.Dengue fever"/>
    <s v="กฤติเดช เปศรี"/>
    <s v="000212187"/>
    <s v="ชาย"/>
    <n v="9"/>
    <n v="8"/>
    <s v="นักเรียน"/>
    <s v="106"/>
    <x v="15"/>
    <x v="160"/>
    <x v="33"/>
    <x v="3"/>
    <s v="โพนทอง"/>
    <d v="2023-06-29T00:00:00"/>
    <d v="2023-07-01T00:00:00"/>
    <m/>
    <d v="2023-01-01T00:00:00"/>
    <x v="6"/>
    <n v="26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10"/>
    <x v="161"/>
    <x v="37"/>
    <x v="3"/>
    <s v="โพนทอง"/>
    <d v="2023-06-16T00:00:00"/>
    <d v="2023-06-21T00:00:00"/>
    <m/>
    <d v="2023-01-01T00:00:00"/>
    <x v="3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7"/>
    <x v="162"/>
    <x v="1"/>
    <x v="1"/>
    <s v="ร้อยเอ็ด"/>
    <d v="2023-06-14T00:00:00"/>
    <d v="2023-06-15T00:00:00"/>
    <m/>
    <d v="2023-01-01T00:00:00"/>
    <x v="2"/>
    <n v="24"/>
  </r>
  <r>
    <n v="19317"/>
    <s v="66.Dengue fever"/>
    <s v="จรัส พลเยี่ยม"/>
    <s v="000193196"/>
    <s v="ชาย"/>
    <n v="11"/>
    <n v="9"/>
    <s v="นักเรียน"/>
    <s v="234"/>
    <x v="10"/>
    <x v="22"/>
    <x v="3"/>
    <x v="3"/>
    <s v="โพนทอง"/>
    <d v="2023-06-16T00:00:00"/>
    <d v="2023-06-19T00:00:00"/>
    <m/>
    <d v="2023-01-01T00:00:00"/>
    <x v="3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4"/>
    <x v="23"/>
    <x v="18"/>
    <x v="11"/>
    <s v="โพนทอง"/>
    <d v="2023-06-17T00:00:00"/>
    <d v="2023-06-19T00:00:00"/>
    <m/>
    <d v="2023-01-01T00:00:00"/>
    <x v="3"/>
    <n v="24"/>
  </r>
  <r>
    <n v="19433"/>
    <s v="66.Dengue fever"/>
    <s v="อนัญญา สีดำ"/>
    <s v="6002146"/>
    <s v="หญิง"/>
    <n v="8"/>
    <n v="0"/>
    <s v="นักเรียน"/>
    <s v="146"/>
    <x v="6"/>
    <x v="17"/>
    <x v="15"/>
    <x v="10"/>
    <s v="เกษตรวิสัย"/>
    <d v="2023-06-15T00:00:00"/>
    <d v="2023-06-19T00:00:00"/>
    <m/>
    <d v="2023-01-01T00:00:00"/>
    <x v="3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4"/>
    <x v="163"/>
    <x v="5"/>
    <x v="4"/>
    <s v="เกษตรวิสัย"/>
    <d v="2023-06-15T00:00:00"/>
    <d v="2023-06-19T00:00:00"/>
    <m/>
    <d v="2023-01-01T00:00:00"/>
    <x v="3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12"/>
    <x v="40"/>
    <x v="31"/>
    <x v="1"/>
    <s v="โพนทอง"/>
    <d v="2023-06-13T00:00:00"/>
    <d v="2023-06-17T00:00:00"/>
    <m/>
    <d v="2023-01-01T00:00:00"/>
    <x v="2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10"/>
    <x v="22"/>
    <x v="3"/>
    <x v="3"/>
    <s v="โพนทอง"/>
    <d v="2023-06-15T00:00:00"/>
    <d v="2023-06-20T00:00:00"/>
    <m/>
    <d v="2023-01-01T00:00:00"/>
    <x v="3"/>
    <n v="24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4"/>
    <x v="164"/>
    <x v="37"/>
    <x v="3"/>
    <s v="โพนทอง"/>
    <d v="2023-06-24T00:00:00"/>
    <d v="2023-06-27T00:00:00"/>
    <m/>
    <d v="2023-01-01T00:00:00"/>
    <x v="6"/>
    <n v="25"/>
  </r>
  <r>
    <n v="19530"/>
    <s v="66.Dengue fever"/>
    <s v="คมกฤต สุวรรณโน"/>
    <s v="550002034"/>
    <s v="ชาย"/>
    <n v="10"/>
    <n v="11"/>
    <s v="นักเรียน"/>
    <s v="9"/>
    <x v="6"/>
    <x v="165"/>
    <x v="94"/>
    <x v="8"/>
    <s v="พนมไพร"/>
    <d v="2023-06-19T00:00:00"/>
    <d v="2023-06-21T00:00:00"/>
    <m/>
    <d v="2023-01-01T00:00:00"/>
    <x v="3"/>
    <n v="25"/>
  </r>
  <r>
    <n v="19274"/>
    <s v="66.Dengue fever"/>
    <s v="กอบศักดิ์ ศรีกงพาน"/>
    <s v="6103197"/>
    <s v="ชาย"/>
    <n v="17"/>
    <n v="0"/>
    <s v="นักเรียน"/>
    <s v="118"/>
    <x v="3"/>
    <x v="166"/>
    <x v="43"/>
    <x v="10"/>
    <s v="ปทุมรัตต์"/>
    <d v="2023-06-16T00:00:00"/>
    <d v="2023-06-17T00:00:00"/>
    <m/>
    <d v="2023-01-01T00:00:00"/>
    <x v="2"/>
    <n v="24"/>
  </r>
  <r>
    <n v="603"/>
    <s v="66.Dengue fever"/>
    <s v="ณัฐธิดา ทุมภา"/>
    <s v="5703041"/>
    <s v="หญิง"/>
    <n v="8"/>
    <n v="2"/>
    <s v="นักเรียน"/>
    <s v="310"/>
    <x v="7"/>
    <x v="85"/>
    <x v="63"/>
    <x v="10"/>
    <s v="ปทุมรัตต์"/>
    <d v="2023-01-02T00:00:00"/>
    <d v="2023-01-02T00:00:00"/>
    <m/>
    <d v="2023-01-01T00:00:00"/>
    <x v="27"/>
    <n v="1"/>
  </r>
  <r>
    <n v="21397"/>
    <s v="66.Dengue fever"/>
    <s v="วัชวุฒิ ศรีแสด"/>
    <s v="6002352"/>
    <s v="ชาย"/>
    <n v="29"/>
    <n v="11"/>
    <s v="รับจ้าง,กรรมกร"/>
    <s v="157"/>
    <x v="1"/>
    <x v="56"/>
    <x v="43"/>
    <x v="10"/>
    <s v="ปทุมรัตต์"/>
    <d v="2023-07-05T00:00:00"/>
    <d v="2023-07-05T00:00:00"/>
    <m/>
    <d v="2023-01-01T00:00:00"/>
    <x v="5"/>
    <n v="27"/>
  </r>
  <r>
    <n v="21600"/>
    <s v="66.Dengue fever"/>
    <s v="อภัสรา กองแก้ว"/>
    <s v="000158580"/>
    <s v="หญิง"/>
    <n v="15"/>
    <n v="4"/>
    <s v="นักเรียน"/>
    <s v="59"/>
    <x v="6"/>
    <x v="167"/>
    <x v="39"/>
    <x v="6"/>
    <s v="โพนทอง"/>
    <d v="2023-07-09T00:00:00"/>
    <d v="2023-07-09T00:00:00"/>
    <m/>
    <d v="2023-01-01T00:00:00"/>
    <x v="22"/>
    <n v="28"/>
  </r>
  <r>
    <n v="19576"/>
    <s v="66.Dengue fever"/>
    <s v="ชนกนันท์ ศิริวาริน"/>
    <s v="000233498"/>
    <s v="หญิง"/>
    <n v="7"/>
    <n v="1"/>
    <s v="นักเรียน"/>
    <s v="175"/>
    <x v="10"/>
    <x v="22"/>
    <x v="3"/>
    <x v="3"/>
    <s v="โพนทอง"/>
    <d v="2023-06-18T00:00:00"/>
    <d v="2023-06-19T00:00:00"/>
    <m/>
    <d v="2023-01-01T00:00:00"/>
    <x v="3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1"/>
    <x v="109"/>
    <x v="13"/>
    <x v="3"/>
    <s v="โพนทอง"/>
    <d v="2023-06-14T00:00:00"/>
    <d v="2023-06-20T00:00:00"/>
    <m/>
    <d v="2023-01-01T00:00:00"/>
    <x v="3"/>
    <n v="24"/>
  </r>
  <r>
    <n v="19578"/>
    <s v="66.Dengue fever"/>
    <s v="ธัญเทพ วิเศษศรี"/>
    <s v="000232022"/>
    <s v="ชาย"/>
    <n v="7"/>
    <n v="3"/>
    <s v="นักเรียน"/>
    <s v="104"/>
    <x v="4"/>
    <x v="86"/>
    <x v="3"/>
    <x v="3"/>
    <s v="โพนทอง"/>
    <d v="2023-06-15T00:00:00"/>
    <d v="2023-06-20T00:00:00"/>
    <m/>
    <d v="2023-01-01T00:00:00"/>
    <x v="3"/>
    <n v="24"/>
  </r>
  <r>
    <n v="19579"/>
    <s v="66.Dengue fever"/>
    <s v="ภัทรพล ศิริคำ"/>
    <s v="000212000"/>
    <s v="ชาย"/>
    <n v="16"/>
    <n v="2"/>
    <s v="นักเรียน"/>
    <s v="69"/>
    <x v="4"/>
    <x v="23"/>
    <x v="18"/>
    <x v="11"/>
    <s v="โพนทอง"/>
    <d v="2023-06-16T00:00:00"/>
    <d v="2023-06-20T00:00:00"/>
    <m/>
    <d v="2023-01-01T00:00:00"/>
    <x v="3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3"/>
    <x v="11"/>
    <x v="8"/>
    <s v="พนมไพร"/>
    <d v="2023-06-15T00:00:00"/>
    <d v="2023-06-20T00:00:00"/>
    <m/>
    <d v="2023-01-01T00:00:00"/>
    <x v="3"/>
    <n v="24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10"/>
    <x v="161"/>
    <x v="37"/>
    <x v="3"/>
    <s v="โพนทอง"/>
    <d v="2023-06-16T00:00:00"/>
    <d v="2023-06-17T00:00:00"/>
    <m/>
    <d v="2023-01-01T00:00:00"/>
    <x v="2"/>
    <n v="24"/>
  </r>
  <r>
    <n v="18992"/>
    <s v="66.Dengue fever"/>
    <s v="อภิวัติ ภาแก้ว"/>
    <s v="000201283"/>
    <s v="ชาย"/>
    <n v="10"/>
    <n v="11"/>
    <s v="นักเรียน"/>
    <s v="33"/>
    <x v="4"/>
    <x v="23"/>
    <x v="18"/>
    <x v="11"/>
    <s v="โพนทอง"/>
    <d v="2023-06-12T00:00:00"/>
    <d v="2023-06-15T00:00:00"/>
    <m/>
    <d v="2023-01-01T00:00:00"/>
    <x v="2"/>
    <n v="24"/>
  </r>
  <r>
    <n v="21153"/>
    <s v="66.Dengue fever"/>
    <s v="ทวี ศรีทอง"/>
    <s v="593684"/>
    <s v="ชาย"/>
    <n v="29"/>
    <n v="3"/>
    <s v="รับจ้าง,กรรมกร"/>
    <s v="18"/>
    <x v="0"/>
    <x v="168"/>
    <x v="95"/>
    <x v="0"/>
    <s v="ร้อยเอ็ด"/>
    <d v="2023-06-26T00:00:00"/>
    <d v="2023-06-26T00:00:00"/>
    <m/>
    <d v="2023-01-01T00:00:00"/>
    <x v="6"/>
    <n v="26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10"/>
    <x v="169"/>
    <x v="68"/>
    <x v="13"/>
    <s v="สุวรรณภูมิ"/>
    <d v="2023-05-14T00:00:00"/>
    <d v="2023-05-17T00:00:00"/>
    <m/>
    <d v="2023-01-01T00:00:00"/>
    <x v="16"/>
    <n v="20"/>
  </r>
  <r>
    <n v="19085"/>
    <s v="66.Dengue fever"/>
    <s v="สุภนิดา ใจกล้า"/>
    <s v="5600349"/>
    <s v="หญิง"/>
    <n v="10"/>
    <n v="0"/>
    <s v="นักเรียน"/>
    <s v="128"/>
    <x v="4"/>
    <x v="4"/>
    <x v="4"/>
    <x v="4"/>
    <s v="เกษตรวิสัย"/>
    <d v="2023-06-12T00:00:00"/>
    <d v="2023-06-14T00:00:00"/>
    <m/>
    <d v="2023-01-01T00:00:00"/>
    <x v="2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13"/>
    <x v="170"/>
    <x v="82"/>
    <x v="6"/>
    <s v="จตุรพักตรพิมาน"/>
    <d v="2023-06-16T00:00:00"/>
    <d v="2023-06-16T00:00:00"/>
    <m/>
    <d v="2023-01-01T00:00:00"/>
    <x v="2"/>
    <n v="24"/>
  </r>
  <r>
    <n v="19156"/>
    <s v="66.Dengue fever"/>
    <s v="จิรนัน ภูมิยาง"/>
    <s v="5905544"/>
    <s v="หญิง"/>
    <n v="7"/>
    <n v="1"/>
    <s v="นักเรียน"/>
    <s v="19"/>
    <x v="13"/>
    <x v="170"/>
    <x v="82"/>
    <x v="6"/>
    <s v="จตุรพักตรพิมาน"/>
    <d v="2023-06-16T00:00:00"/>
    <d v="2023-06-16T00:00:00"/>
    <m/>
    <d v="2023-01-01T00:00:00"/>
    <x v="2"/>
    <n v="24"/>
  </r>
  <r>
    <n v="19210"/>
    <s v="66.Dengue fever"/>
    <s v="อมินตรา มิ่งขวัญ"/>
    <s v="5502543"/>
    <s v="หญิง"/>
    <n v="11"/>
    <n v="1"/>
    <s v="นักเรียน"/>
    <s v="142"/>
    <x v="2"/>
    <x v="2"/>
    <x v="2"/>
    <x v="2"/>
    <s v="โพธิ์ชัย"/>
    <d v="2023-06-16T00:00:00"/>
    <d v="2023-06-16T00:00:00"/>
    <m/>
    <d v="2023-01-01T00:00:00"/>
    <x v="2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1"/>
    <x v="109"/>
    <x v="13"/>
    <x v="3"/>
    <s v="ร้อยเอ็ด"/>
    <d v="2023-06-16T00:00:00"/>
    <d v="2023-06-18T00:00:00"/>
    <m/>
    <d v="2023-01-01T00:00:00"/>
    <x v="3"/>
    <n v="24"/>
  </r>
  <r>
    <n v="21391"/>
    <s v="66.Dengue fever"/>
    <s v="กิตติพงศ์ โทระ"/>
    <s v="5802178"/>
    <s v="ชาย"/>
    <n v="7"/>
    <n v="11"/>
    <s v="นักเรียน"/>
    <s v="9809"/>
    <x v="5"/>
    <x v="171"/>
    <x v="63"/>
    <x v="10"/>
    <s v="ปทุมรัตต์"/>
    <d v="2023-07-04T00:00:00"/>
    <d v="2023-07-04T00:00:00"/>
    <m/>
    <d v="2023-01-01T00:00:00"/>
    <x v="5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6"/>
    <x v="172"/>
    <x v="63"/>
    <x v="10"/>
    <s v="ปทุมรัตต์"/>
    <d v="2023-07-06T00:00:00"/>
    <d v="2023-07-06T00:00:00"/>
    <m/>
    <d v="2023-01-01T00:00:00"/>
    <x v="5"/>
    <n v="27"/>
  </r>
  <r>
    <n v="21399"/>
    <s v="66.Dengue fever"/>
    <s v="ธราเทพ สุจันทร์"/>
    <s v="5702938"/>
    <s v="ชาย"/>
    <n v="8"/>
    <n v="10"/>
    <s v="นักเรียน"/>
    <s v="86"/>
    <x v="12"/>
    <x v="173"/>
    <x v="96"/>
    <x v="10"/>
    <s v="ปทุมรัตต์"/>
    <d v="2023-07-06T00:00:00"/>
    <d v="2023-07-06T00:00:00"/>
    <m/>
    <d v="2023-01-01T00:00:00"/>
    <x v="5"/>
    <n v="27"/>
  </r>
  <r>
    <n v="19209"/>
    <s v="66.Dengue fever"/>
    <s v="พรชิตา นิละดาห์"/>
    <s v="5608743"/>
    <s v="หญิง"/>
    <n v="9"/>
    <n v="6"/>
    <s v="นักเรียน"/>
    <s v="82"/>
    <x v="2"/>
    <x v="2"/>
    <x v="2"/>
    <x v="2"/>
    <s v="โพธิ์ชัย"/>
    <d v="2023-06-16T00:00:00"/>
    <d v="2023-06-16T00:00:00"/>
    <m/>
    <d v="2023-01-01T00:00:00"/>
    <x v="2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4"/>
    <x v="52"/>
    <x v="40"/>
    <x v="4"/>
    <s v="เกษตรวิสัย"/>
    <d v="2023-06-15T00:00:00"/>
    <d v="2023-06-18T00:00:00"/>
    <m/>
    <d v="2023-01-01T00:00:00"/>
    <x v="3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12"/>
    <x v="173"/>
    <x v="96"/>
    <x v="10"/>
    <s v="ปทุมรัตต์"/>
    <d v="2023-06-16T00:00:00"/>
    <d v="2023-06-16T00:00:00"/>
    <m/>
    <d v="2023-01-01T00:00:00"/>
    <x v="2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1"/>
    <x v="56"/>
    <x v="43"/>
    <x v="10"/>
    <s v="ปทุมรัตต์"/>
    <d v="2023-06-17T00:00:00"/>
    <d v="2023-06-17T00:00:00"/>
    <m/>
    <d v="2023-01-01T00:00:00"/>
    <x v="2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1"/>
    <x v="56"/>
    <x v="43"/>
    <x v="10"/>
    <s v="ปทุมรัตต์"/>
    <d v="2023-06-18T00:00:00"/>
    <d v="2023-06-18T00:00:00"/>
    <m/>
    <d v="2023-01-01T00:00:00"/>
    <x v="3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3"/>
    <x v="166"/>
    <x v="43"/>
    <x v="10"/>
    <s v="ปทุมรัตต์"/>
    <d v="2023-06-14T00:00:00"/>
    <d v="2023-06-16T00:00:00"/>
    <m/>
    <d v="2023-01-01T00:00:00"/>
    <x v="2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3"/>
    <x v="174"/>
    <x v="26"/>
    <x v="0"/>
    <s v="ร้อยเอ็ด"/>
    <d v="2023-06-13T00:00:00"/>
    <d v="2023-06-20T00:00:00"/>
    <m/>
    <d v="2023-01-01T00:00:00"/>
    <x v="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5"/>
    <x v="5"/>
    <x v="5"/>
    <x v="4"/>
    <s v="เกษตรวิสัย"/>
    <d v="2023-06-12T00:00:00"/>
    <d v="2023-06-16T00:00:00"/>
    <m/>
    <d v="2023-01-01T00:00:00"/>
    <x v="2"/>
    <n v="24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1"/>
    <x v="29"/>
    <x v="3"/>
    <x v="3"/>
    <s v="โพนทอง"/>
    <d v="2023-06-24T00:00:00"/>
    <d v="2023-06-27T00:00:00"/>
    <m/>
    <d v="2023-01-01T00:00:00"/>
    <x v="6"/>
    <n v="25"/>
  </r>
  <r>
    <n v="19648"/>
    <s v="66.Dengue fever"/>
    <s v="ลักษณ์คณา ตรีทศ"/>
    <s v="235055"/>
    <s v="หญิง"/>
    <n v="43"/>
    <n v="7"/>
    <s v="รับจ้าง,กรรมกร"/>
    <s v="57"/>
    <x v="4"/>
    <x v="175"/>
    <x v="1"/>
    <x v="0"/>
    <s v="ร้อยเอ็ด"/>
    <d v="2023-06-13T00:00:00"/>
    <d v="2023-06-20T00:00:00"/>
    <m/>
    <d v="2023-01-01T00:00:00"/>
    <x v="3"/>
    <n v="24"/>
  </r>
  <r>
    <n v="20036"/>
    <s v="66.Dengue fever"/>
    <s v="สุกัญญา ทศคำชัย"/>
    <s v="000267098"/>
    <s v="หญิง"/>
    <n v="11"/>
    <n v="9"/>
    <s v="นักเรียน"/>
    <s v="25"/>
    <x v="5"/>
    <x v="176"/>
    <x v="97"/>
    <x v="3"/>
    <s v="โพนทอง"/>
    <d v="2023-06-22T00:00:00"/>
    <d v="2023-06-25T00:00:00"/>
    <m/>
    <d v="2023-01-01T00:00:00"/>
    <x v="6"/>
    <n v="25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0"/>
    <x v="177"/>
    <x v="72"/>
    <x v="16"/>
    <s v="จุรีเวช"/>
    <d v="2023-06-28T00:00:00"/>
    <d v="2023-06-28T00:00:00"/>
    <m/>
    <d v="2023-01-01T00:00:00"/>
    <x v="6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4"/>
    <x v="86"/>
    <x v="3"/>
    <x v="3"/>
    <s v="โพนทอง"/>
    <d v="2023-06-20T00:00:00"/>
    <d v="2023-06-26T00:00:00"/>
    <m/>
    <d v="2023-01-01T00:00:00"/>
    <x v="6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12"/>
    <x v="173"/>
    <x v="96"/>
    <x v="10"/>
    <s v="ปทุมรัตต์"/>
    <d v="2023-06-24T00:00:00"/>
    <d v="2023-06-24T00:00:00"/>
    <m/>
    <d v="2023-01-01T00:00:00"/>
    <x v="3"/>
    <n v="25"/>
  </r>
  <r>
    <n v="20079"/>
    <s v="66.Dengue fever"/>
    <s v="ธัญชนก พลศิริ"/>
    <s v="6400825"/>
    <s v="หญิง"/>
    <n v="7"/>
    <n v="11"/>
    <s v="นักเรียน"/>
    <s v="119"/>
    <x v="3"/>
    <x v="166"/>
    <x v="43"/>
    <x v="10"/>
    <s v="ปทุมรัตต์"/>
    <d v="2023-06-24T00:00:00"/>
    <d v="2023-06-24T00:00:00"/>
    <m/>
    <d v="2023-01-01T00:00:00"/>
    <x v="3"/>
    <n v="25"/>
  </r>
  <r>
    <n v="20080"/>
    <s v="66.Dengue fever"/>
    <s v="เทวิน เผือกสีสุข"/>
    <s v="6200125"/>
    <s v="ชาย"/>
    <n v="49"/>
    <n v="0"/>
    <s v="เกษตร"/>
    <s v="173"/>
    <x v="1"/>
    <x v="56"/>
    <x v="43"/>
    <x v="10"/>
    <s v="ปทุมรัตต์"/>
    <d v="2023-06-25T00:00:00"/>
    <d v="2023-06-25T00:00:00"/>
    <m/>
    <d v="2023-01-01T00:00:00"/>
    <x v="6"/>
    <n v="26"/>
  </r>
  <r>
    <n v="20023"/>
    <s v="66.Dengue fever"/>
    <s v="ยศพล สมพินิจ"/>
    <s v="5902876"/>
    <s v="ชาย"/>
    <n v="13"/>
    <n v="0"/>
    <s v="นักเรียน"/>
    <s v="64"/>
    <x v="4"/>
    <x v="4"/>
    <x v="4"/>
    <x v="4"/>
    <s v="เกษตรวิสัย"/>
    <d v="2023-06-24T00:00:00"/>
    <d v="2023-06-25T00:00:00"/>
    <m/>
    <d v="2023-01-01T00:00:00"/>
    <x v="6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10"/>
    <x v="22"/>
    <x v="3"/>
    <x v="3"/>
    <s v="โพนทอง"/>
    <d v="2023-06-22T00:00:00"/>
    <d v="2023-06-27T00:00:00"/>
    <m/>
    <d v="2023-01-01T00:00:00"/>
    <x v="6"/>
    <n v="25"/>
  </r>
  <r>
    <n v="20018"/>
    <s v="66.Dengue fever"/>
    <s v="ปิติยากร อุ่นสมัย"/>
    <s v="1062889"/>
    <s v="หญิง"/>
    <n v="6"/>
    <n v="2"/>
    <s v="นักเรียน"/>
    <s v="218"/>
    <x v="6"/>
    <x v="178"/>
    <x v="98"/>
    <x v="0"/>
    <s v="ร้อยเอ็ด"/>
    <d v="2023-06-21T00:00:00"/>
    <d v="2023-06-24T00:00:00"/>
    <m/>
    <d v="2023-01-01T00:00:00"/>
    <x v="3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3"/>
    <x v="3"/>
    <x v="3"/>
    <x v="3"/>
    <s v="โพนทอง"/>
    <d v="2023-06-27T00:00:00"/>
    <d v="2023-06-27T00:00:00"/>
    <m/>
    <d v="2023-01-01T00:00:00"/>
    <x v="6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4"/>
    <x v="86"/>
    <x v="3"/>
    <x v="3"/>
    <s v="โพนทอง"/>
    <d v="2023-06-24T00:00:00"/>
    <d v="2023-06-26T00:00:00"/>
    <m/>
    <d v="2023-01-01T00:00:00"/>
    <x v="6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1"/>
    <x v="109"/>
    <x v="13"/>
    <x v="3"/>
    <s v="โพนทอง"/>
    <d v="2023-06-26T00:00:00"/>
    <d v="2023-06-27T00:00:00"/>
    <m/>
    <d v="2023-01-01T00:00:00"/>
    <x v="6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3"/>
    <x v="12"/>
    <x v="10"/>
    <x v="7"/>
    <s v="สุวรรณภูมิ"/>
    <d v="2023-05-25T00:00:00"/>
    <d v="2023-05-26T00:00:00"/>
    <m/>
    <d v="2023-01-01T00:00:00"/>
    <x v="1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79"/>
    <x v="98"/>
    <x v="0"/>
    <s v="ร้อยเอ็ด"/>
    <d v="2023-06-19T00:00:00"/>
    <d v="2023-06-22T00:00:00"/>
    <m/>
    <d v="2023-01-01T00:00:00"/>
    <x v="3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4"/>
    <x v="19"/>
    <x v="11"/>
    <x v="8"/>
    <s v="ร้อยเอ็ด"/>
    <d v="2023-06-22T00:00:00"/>
    <d v="2023-06-27T00:00:00"/>
    <m/>
    <d v="2023-01-01T00:00:00"/>
    <x v="6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12"/>
    <x v="180"/>
    <x v="55"/>
    <x v="4"/>
    <s v="เกษตรวิสัย"/>
    <d v="2023-06-21T00:00:00"/>
    <d v="2023-06-26T00:00:00"/>
    <m/>
    <d v="2023-01-01T00:00:00"/>
    <x v="6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4"/>
    <x v="4"/>
    <x v="4"/>
    <x v="4"/>
    <s v="เกษตรวิสัย"/>
    <d v="2023-06-23T00:00:00"/>
    <d v="2023-06-27T00:00:00"/>
    <m/>
    <d v="2023-01-01T00:00:00"/>
    <x v="6"/>
    <n v="25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6"/>
    <x v="142"/>
    <x v="26"/>
    <x v="0"/>
    <s v="ร้อยเอ็ด"/>
    <d v="2023-06-24T00:00:00"/>
    <d v="2023-06-26T00:00:00"/>
    <m/>
    <d v="2023-01-01T00:00:00"/>
    <x v="6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4"/>
    <x v="23"/>
    <x v="18"/>
    <x v="11"/>
    <s v="โพนทอง"/>
    <d v="2023-06-18T00:00:00"/>
    <d v="2023-06-22T00:00:00"/>
    <m/>
    <d v="2023-01-01T00:00:00"/>
    <x v="3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81"/>
    <x v="8"/>
    <x v="3"/>
    <s v="โพนทอง"/>
    <d v="2023-06-17T00:00:00"/>
    <d v="2023-06-20T00:00:00"/>
    <m/>
    <d v="2023-01-01T00:00:00"/>
    <x v="3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9"/>
    <x v="182"/>
    <x v="1"/>
    <x v="0"/>
    <s v="ร้อยเอ็ด"/>
    <d v="2023-06-16T00:00:00"/>
    <d v="2023-06-21T00:00:00"/>
    <m/>
    <d v="2023-01-01T00:00:00"/>
    <x v="3"/>
    <n v="24"/>
  </r>
  <r>
    <n v="21396"/>
    <s v="66.Dengue fever"/>
    <s v="กาญจนา กกเปือย"/>
    <s v="5302644"/>
    <s v="หญิง"/>
    <n v="31"/>
    <n v="0"/>
    <s v="รับจ้าง,กรรมกร"/>
    <s v="91"/>
    <x v="4"/>
    <x v="112"/>
    <x v="43"/>
    <x v="10"/>
    <s v="ปทุมรัตต์"/>
    <d v="2023-07-05T00:00:00"/>
    <d v="2023-07-05T00:00:00"/>
    <m/>
    <d v="2023-01-01T00:00:00"/>
    <x v="5"/>
    <n v="27"/>
  </r>
  <r>
    <n v="19683"/>
    <s v="66.Dengue fever"/>
    <s v="พรชัย ประหา"/>
    <s v="000185262"/>
    <s v="ชาย"/>
    <n v="13"/>
    <n v="8"/>
    <s v="นักเรียน"/>
    <s v="33"/>
    <x v="4"/>
    <x v="23"/>
    <x v="18"/>
    <x v="11"/>
    <s v="โพนทอง"/>
    <d v="2023-06-20T00:00:00"/>
    <d v="2023-06-21T00:00:00"/>
    <m/>
    <d v="2023-01-01T00:00:00"/>
    <x v="3"/>
    <n v="25"/>
  </r>
  <r>
    <n v="19733"/>
    <s v="66.Dengue fever"/>
    <s v="ญาณาธิป บัวพรม"/>
    <s v="6000152"/>
    <s v="หญิง"/>
    <n v="6"/>
    <n v="6"/>
    <s v="นักเรียน"/>
    <s v="79"/>
    <x v="6"/>
    <x v="3"/>
    <x v="41"/>
    <x v="10"/>
    <s v="ปทุมรัตต์"/>
    <d v="2023-06-21T00:00:00"/>
    <d v="2023-06-21T00:00:00"/>
    <m/>
    <d v="2023-01-01T00:00:00"/>
    <x v="3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83"/>
    <x v="63"/>
    <x v="10"/>
    <s v="ปทุมรัตต์"/>
    <d v="2023-06-22T00:00:00"/>
    <d v="2023-06-22T00:00:00"/>
    <m/>
    <d v="2023-01-01T00:00:00"/>
    <x v="3"/>
    <n v="25"/>
  </r>
  <r>
    <n v="19765"/>
    <s v="66.Dengue fever"/>
    <s v="ยศกร ผิวงาม"/>
    <s v="1035851"/>
    <s v="ชาย"/>
    <n v="6"/>
    <n v="11"/>
    <s v="นักเรียน"/>
    <s v="187"/>
    <x v="3"/>
    <x v="184"/>
    <x v="95"/>
    <x v="0"/>
    <s v="ร้อยเอ็ด"/>
    <d v="2023-06-10T00:00:00"/>
    <d v="2023-06-12T00:00:00"/>
    <m/>
    <d v="2023-01-01T00:00:00"/>
    <x v="2"/>
    <n v="23"/>
  </r>
  <r>
    <n v="20025"/>
    <s v="66.Dengue fever"/>
    <s v="บัญญวัต บุตรตะโคตร"/>
    <s v="5503510"/>
    <s v="ชาย"/>
    <n v="11"/>
    <n v="0"/>
    <s v="นักเรียน"/>
    <s v="213"/>
    <x v="6"/>
    <x v="17"/>
    <x v="15"/>
    <x v="10"/>
    <s v="เกษตรวิสัย"/>
    <d v="2023-06-22T00:00:00"/>
    <d v="2023-06-25T00:00:00"/>
    <m/>
    <d v="2023-01-01T00:00:00"/>
    <x v="6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4"/>
    <x v="86"/>
    <x v="3"/>
    <x v="3"/>
    <s v="โพนทอง"/>
    <d v="2023-06-20T00:00:00"/>
    <d v="2023-06-23T00:00:00"/>
    <m/>
    <d v="2023-01-01T00:00:00"/>
    <x v="3"/>
    <n v="25"/>
  </r>
  <r>
    <n v="19649"/>
    <s v="66.Dengue fever"/>
    <s v="ธารทิพย์ ศาสตรวาหา"/>
    <s v="857905"/>
    <s v="ชาย"/>
    <n v="11"/>
    <n v="8"/>
    <s v="นักเรียน"/>
    <s v="373"/>
    <x v="7"/>
    <x v="185"/>
    <x v="17"/>
    <x v="2"/>
    <s v="ร้อยเอ็ด"/>
    <d v="2023-06-13T00:00:00"/>
    <d v="2023-06-20T00:00:00"/>
    <m/>
    <d v="2023-01-01T00:00:00"/>
    <x v="3"/>
    <n v="24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86"/>
    <x v="2"/>
    <x v="2"/>
    <s v="โพธิ์ชัย"/>
    <d v="2023-06-18T00:00:00"/>
    <d v="2023-06-22T00:00:00"/>
    <m/>
    <d v="2023-01-01T00:00:00"/>
    <x v="3"/>
    <n v="25"/>
  </r>
  <r>
    <n v="19834"/>
    <s v="66.Dengue fever"/>
    <s v="ภัทรศยา พิมพา"/>
    <s v="530001919"/>
    <s v="หญิง"/>
    <n v="13"/>
    <n v="2"/>
    <s v="นักเรียน"/>
    <s v="41"/>
    <x v="4"/>
    <x v="19"/>
    <x v="11"/>
    <x v="8"/>
    <s v="พนมไพร"/>
    <d v="2023-06-24T00:00:00"/>
    <d v="2023-06-24T00:00:00"/>
    <m/>
    <d v="2023-01-01T00:00:00"/>
    <x v="3"/>
    <n v="25"/>
  </r>
  <r>
    <n v="19875"/>
    <s v="66.Dengue fever"/>
    <s v="นราธิป ถือมั่น"/>
    <s v="000211500"/>
    <s v="ชาย"/>
    <n v="10"/>
    <n v="1"/>
    <s v="นักเรียน"/>
    <s v="197"/>
    <x v="4"/>
    <x v="86"/>
    <x v="3"/>
    <x v="3"/>
    <s v="โพนทอง"/>
    <d v="2023-06-20T00:00:00"/>
    <d v="2023-06-23T00:00:00"/>
    <m/>
    <d v="2023-01-01T00:00:00"/>
    <x v="3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1"/>
    <x v="75"/>
    <x v="33"/>
    <x v="3"/>
    <s v="โพนทอง"/>
    <d v="2023-06-21T00:00:00"/>
    <d v="2023-06-23T00:00:00"/>
    <m/>
    <d v="2023-01-01T00:00:00"/>
    <x v="3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7"/>
    <x v="187"/>
    <x v="12"/>
    <x v="9"/>
    <s v="ร้อยเอ็ดธนบุรี"/>
    <d v="2023-06-13T00:00:00"/>
    <d v="2023-06-18T00:00:00"/>
    <m/>
    <d v="2023-01-01T00:00:00"/>
    <x v="3"/>
    <n v="24"/>
  </r>
  <r>
    <n v="21395"/>
    <s v="66.Dengue fever"/>
    <s v="ธวัลยา สีทา"/>
    <s v="5504001"/>
    <s v="หญิง"/>
    <n v="13"/>
    <n v="0"/>
    <s v="นักเรียน"/>
    <s v="51"/>
    <x v="4"/>
    <x v="53"/>
    <x v="41"/>
    <x v="10"/>
    <s v="ปทุมรัตต์"/>
    <d v="2023-07-05T00:00:00"/>
    <d v="2023-07-05T00:00:00"/>
    <m/>
    <d v="2023-01-01T00:00:00"/>
    <x v="5"/>
    <n v="27"/>
  </r>
  <r>
    <n v="19936"/>
    <s v="66.Dengue fever"/>
    <s v="อรรถพล แสงจันดา"/>
    <s v="000207423"/>
    <s v="ชาย"/>
    <n v="12"/>
    <n v="8"/>
    <s v="นักเรียน"/>
    <s v="116"/>
    <x v="4"/>
    <x v="51"/>
    <x v="13"/>
    <x v="3"/>
    <s v="โพนทอง"/>
    <d v="2023-06-22T00:00:00"/>
    <d v="2023-06-25T00:00:00"/>
    <m/>
    <d v="2023-01-01T00:00:00"/>
    <x v="6"/>
    <n v="25"/>
  </r>
  <r>
    <n v="21394"/>
    <s v="66.Dengue fever"/>
    <s v="ทินภัทร สุริยะ"/>
    <s v="5902800"/>
    <s v="ชาย"/>
    <n v="7"/>
    <n v="0"/>
    <s v="นักเรียน"/>
    <s v="145"/>
    <x v="6"/>
    <x v="17"/>
    <x v="15"/>
    <x v="10"/>
    <s v="ปทุมรัตต์"/>
    <d v="2023-07-05T00:00:00"/>
    <d v="2023-07-05T00:00:00"/>
    <m/>
    <d v="2023-01-01T00:00:00"/>
    <x v="5"/>
    <n v="27"/>
  </r>
  <r>
    <n v="19766"/>
    <s v="66.Dengue fever"/>
    <s v="ชุติเดช ภูฆัง"/>
    <s v="1199225"/>
    <s v="ชาย"/>
    <n v="12"/>
    <n v="2"/>
    <s v="นักเรียน"/>
    <s v="85"/>
    <x v="3"/>
    <x v="4"/>
    <x v="4"/>
    <x v="4"/>
    <s v="ร้อยเอ็ด"/>
    <d v="2023-06-18T00:00:00"/>
    <d v="2023-06-22T00:00:00"/>
    <m/>
    <d v="2023-01-01T00:00:00"/>
    <x v="3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F33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sd="0" x="20"/>
        <item x="1"/>
        <item x="3"/>
        <item x="4"/>
        <item x="5"/>
        <item x="6"/>
        <item x="13"/>
        <item x="8"/>
        <item sd="0" x="0"/>
        <item x="7"/>
        <item x="10"/>
        <item x="11"/>
        <item x="12"/>
        <item x="9"/>
        <item x="2"/>
        <item x="17"/>
        <item x="14"/>
        <item x="16"/>
        <item x="15"/>
        <item x="18"/>
        <item x="19"/>
        <item t="default"/>
      </items>
    </pivotField>
    <pivotField axis="axisRow" compact="0" outline="0" subtotalTop="0" showAll="0" includeNewItemsInFilter="1" sortType="ascending">
      <items count="189">
        <item x="105"/>
        <item x="159"/>
        <item x="147"/>
        <item x="15"/>
        <item x="88"/>
        <item x="155"/>
        <item x="48"/>
        <item x="64"/>
        <item x="69"/>
        <item x="37"/>
        <item x="131"/>
        <item x="4"/>
        <item x="138"/>
        <item x="172"/>
        <item x="182"/>
        <item x="72"/>
        <item x="75"/>
        <item x="102"/>
        <item x="34"/>
        <item x="22"/>
        <item x="137"/>
        <item x="91"/>
        <item x="116"/>
        <item x="76"/>
        <item x="41"/>
        <item x="43"/>
        <item x="11"/>
        <item x="107"/>
        <item x="148"/>
        <item x="101"/>
        <item x="84"/>
        <item x="121"/>
        <item x="163"/>
        <item x="13"/>
        <item x="127"/>
        <item x="71"/>
        <item x="38"/>
        <item x="19"/>
        <item x="20"/>
        <item x="103"/>
        <item x="74"/>
        <item x="32"/>
        <item x="150"/>
        <item x="9"/>
        <item x="79"/>
        <item x="100"/>
        <item x="161"/>
        <item x="45"/>
        <item x="85"/>
        <item x="89"/>
        <item x="173"/>
        <item x="0"/>
        <item x="112"/>
        <item x="141"/>
        <item x="153"/>
        <item x="113"/>
        <item x="142"/>
        <item x="5"/>
        <item x="167"/>
        <item x="108"/>
        <item x="120"/>
        <item x="187"/>
        <item x="27"/>
        <item x="87"/>
        <item x="83"/>
        <item x="30"/>
        <item x="109"/>
        <item x="140"/>
        <item x="136"/>
        <item x="3"/>
        <item x="33"/>
        <item x="110"/>
        <item x="184"/>
        <item x="158"/>
        <item x="53"/>
        <item x="61"/>
        <item x="164"/>
        <item x="51"/>
        <item x="145"/>
        <item x="59"/>
        <item x="81"/>
        <item x="181"/>
        <item x="39"/>
        <item x="104"/>
        <item x="70"/>
        <item x="170"/>
        <item x="94"/>
        <item x="143"/>
        <item x="66"/>
        <item x="24"/>
        <item x="14"/>
        <item x="117"/>
        <item x="49"/>
        <item x="31"/>
        <item x="134"/>
        <item x="42"/>
        <item x="115"/>
        <item x="17"/>
        <item x="97"/>
        <item x="144"/>
        <item x="56"/>
        <item x="157"/>
        <item x="111"/>
        <item x="93"/>
        <item x="139"/>
        <item x="18"/>
        <item x="152"/>
        <item x="118"/>
        <item x="129"/>
        <item x="44"/>
        <item x="160"/>
        <item x="40"/>
        <item x="132"/>
        <item x="58"/>
        <item x="123"/>
        <item x="186"/>
        <item x="154"/>
        <item x="169"/>
        <item x="25"/>
        <item x="2"/>
        <item x="165"/>
        <item x="180"/>
        <item x="95"/>
        <item x="62"/>
        <item x="78"/>
        <item x="77"/>
        <item x="166"/>
        <item x="174"/>
        <item x="90"/>
        <item x="185"/>
        <item x="67"/>
        <item x="126"/>
        <item x="68"/>
        <item x="63"/>
        <item x="8"/>
        <item x="183"/>
        <item x="73"/>
        <item x="151"/>
        <item x="168"/>
        <item x="114"/>
        <item x="178"/>
        <item x="23"/>
        <item x="80"/>
        <item x="52"/>
        <item x="177"/>
        <item x="125"/>
        <item x="156"/>
        <item x="12"/>
        <item x="171"/>
        <item x="128"/>
        <item x="119"/>
        <item x="1"/>
        <item x="176"/>
        <item x="124"/>
        <item x="60"/>
        <item x="133"/>
        <item x="29"/>
        <item x="98"/>
        <item x="16"/>
        <item x="86"/>
        <item x="46"/>
        <item x="55"/>
        <item x="7"/>
        <item x="82"/>
        <item x="28"/>
        <item x="21"/>
        <item x="54"/>
        <item x="36"/>
        <item x="92"/>
        <item x="106"/>
        <item x="26"/>
        <item x="135"/>
        <item x="35"/>
        <item x="57"/>
        <item x="50"/>
        <item x="175"/>
        <item x="130"/>
        <item x="149"/>
        <item x="65"/>
        <item x="10"/>
        <item x="179"/>
        <item x="96"/>
        <item x="99"/>
        <item x="47"/>
        <item x="122"/>
        <item x="162"/>
        <item x="6"/>
        <item x="146"/>
        <item t="default"/>
      </items>
    </pivotField>
    <pivotField axis="axisRow" compact="0" outline="0" subtotalTop="0" showAll="0" includeNewItemsInFilter="1" sortType="descending">
      <items count="100">
        <item x="26"/>
        <item x="1"/>
        <item x="0"/>
        <item x="23"/>
        <item x="79"/>
        <item x="98"/>
        <item x="95"/>
        <item x="19"/>
        <item x="59"/>
        <item x="7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4"/>
        <item x="6"/>
        <item x="17"/>
        <item x="14"/>
        <item x="5"/>
        <item x="16"/>
        <item x="10"/>
        <item x="8"/>
        <item x="2"/>
        <item x="18"/>
        <item x="3"/>
        <item x="11"/>
        <item x="0"/>
        <item x="15"/>
        <item x="12"/>
        <item x="7"/>
        <item x="9"/>
        <item x="1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9">
        <item x="27"/>
        <item x="14"/>
        <item x="25"/>
        <item x="26"/>
        <item x="23"/>
        <item x="18"/>
        <item x="13"/>
        <item x="12"/>
        <item x="11"/>
        <item x="7"/>
        <item x="9"/>
        <item x="8"/>
        <item x="24"/>
        <item x="10"/>
        <item x="21"/>
        <item x="20"/>
        <item x="19"/>
        <item x="15"/>
        <item x="17"/>
        <item x="16"/>
        <item x="1"/>
        <item x="4"/>
        <item x="0"/>
        <item x="2"/>
        <item x="3"/>
        <item x="6"/>
        <item x="5"/>
        <item x="2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29">
    <i>
      <x/>
      <x v="24"/>
      <x v="105"/>
    </i>
    <i r="2">
      <x v="123"/>
    </i>
    <i t="default" r="1">
      <x v="24"/>
    </i>
    <i r="1">
      <x v="13"/>
      <x v="32"/>
    </i>
    <i r="2">
      <x v="57"/>
    </i>
    <i t="default" r="1">
      <x v="13"/>
    </i>
    <i r="1">
      <x v="12"/>
      <x v="11"/>
    </i>
    <i r="2">
      <x v="30"/>
    </i>
    <i t="default" r="1">
      <x v="12"/>
    </i>
    <i r="1">
      <x v="22"/>
      <x v="7"/>
    </i>
    <i r="2">
      <x v="158"/>
    </i>
    <i r="2">
      <x v="161"/>
    </i>
    <i t="default" r="1">
      <x v="22"/>
    </i>
    <i r="1">
      <x v="45"/>
      <x v="67"/>
    </i>
    <i r="2">
      <x v="116"/>
    </i>
    <i r="2">
      <x v="143"/>
    </i>
    <i t="default" r="1">
      <x v="45"/>
    </i>
    <i r="1">
      <x v="47"/>
      <x v="5"/>
    </i>
    <i r="2">
      <x v="166"/>
    </i>
    <i t="default" r="1">
      <x v="47"/>
    </i>
    <i r="1">
      <x v="60"/>
      <x v="40"/>
    </i>
    <i r="2">
      <x v="121"/>
    </i>
    <i t="default" r="1">
      <x v="60"/>
    </i>
    <i r="1">
      <x v="90"/>
      <x v="177"/>
    </i>
    <i t="default" r="1">
      <x v="90"/>
    </i>
    <i r="1">
      <x v="88"/>
      <x v="99"/>
    </i>
    <i t="default" r="1">
      <x v="88"/>
    </i>
    <i t="default">
      <x/>
    </i>
    <i>
      <x v="1"/>
      <x v="15"/>
      <x v="26"/>
    </i>
    <i r="2">
      <x v="38"/>
    </i>
    <i r="2">
      <x v="79"/>
    </i>
    <i r="2">
      <x v="162"/>
    </i>
    <i t="default" r="1">
      <x v="15"/>
    </i>
    <i r="1">
      <x v="44"/>
      <x v="2"/>
    </i>
    <i r="2">
      <x v="38"/>
    </i>
    <i r="2">
      <x v="58"/>
    </i>
    <i r="2">
      <x v="174"/>
    </i>
    <i t="default" r="1">
      <x v="44"/>
    </i>
    <i r="1">
      <x v="84"/>
      <x v="78"/>
    </i>
    <i r="2">
      <x v="85"/>
    </i>
    <i r="2">
      <x v="131"/>
    </i>
    <i t="default" r="1">
      <x v="84"/>
    </i>
    <i r="1">
      <x v="70"/>
      <x v="70"/>
    </i>
    <i r="2">
      <x v="86"/>
    </i>
    <i r="2">
      <x v="87"/>
    </i>
    <i t="default" r="1">
      <x v="70"/>
    </i>
    <i r="1">
      <x v="89"/>
      <x v="158"/>
    </i>
    <i r="2">
      <x v="187"/>
    </i>
    <i t="default" r="1">
      <x v="89"/>
    </i>
    <i r="1">
      <x v="52"/>
      <x v="19"/>
    </i>
    <i r="2">
      <x v="136"/>
    </i>
    <i t="default" r="1">
      <x v="52"/>
    </i>
    <i r="1">
      <x v="86"/>
      <x v="171"/>
    </i>
    <i t="default" r="1">
      <x v="86"/>
    </i>
    <i r="1">
      <x v="54"/>
      <x v="34"/>
    </i>
    <i r="2">
      <x v="178"/>
    </i>
    <i t="default" r="1">
      <x v="54"/>
    </i>
    <i r="1">
      <x v="59"/>
      <x v="15"/>
    </i>
    <i r="2">
      <x v="103"/>
    </i>
    <i t="default" r="1">
      <x v="59"/>
    </i>
    <i r="1">
      <x v="64"/>
      <x v="147"/>
    </i>
    <i t="default" r="1">
      <x v="64"/>
    </i>
    <i r="1">
      <x v="91"/>
      <x v="42"/>
    </i>
    <i t="default" r="1">
      <x v="91"/>
    </i>
    <i t="default">
      <x v="1"/>
    </i>
    <i>
      <x v="2"/>
      <x v="80"/>
      <x v="91"/>
    </i>
    <i t="default" r="1">
      <x v="80"/>
    </i>
    <i r="1">
      <x v="68"/>
      <x v="49"/>
    </i>
    <i t="default" r="1">
      <x v="68"/>
    </i>
    <i t="default">
      <x v="2"/>
    </i>
    <i>
      <x v="3"/>
      <x v="32"/>
      <x v="96"/>
    </i>
    <i r="2">
      <x v="172"/>
    </i>
    <i t="default" r="1">
      <x v="32"/>
    </i>
    <i r="1">
      <x v="31"/>
      <x v="41"/>
    </i>
    <i t="default" r="1">
      <x v="31"/>
    </i>
    <i r="1">
      <x v="69"/>
      <x v="168"/>
    </i>
    <i t="default" r="1">
      <x v="69"/>
    </i>
    <i r="1">
      <x v="39"/>
      <x v="47"/>
    </i>
    <i t="default" r="1">
      <x v="39"/>
    </i>
    <i t="default">
      <x v="3"/>
    </i>
    <i>
      <x v="4"/>
      <x v="58"/>
      <x v="29"/>
    </i>
    <i r="2">
      <x v="84"/>
    </i>
    <i r="2">
      <x v="163"/>
    </i>
    <i t="default" r="1">
      <x v="58"/>
    </i>
    <i r="1">
      <x v="75"/>
      <x v="59"/>
    </i>
    <i r="2">
      <x v="71"/>
    </i>
    <i t="default" r="1">
      <x v="75"/>
    </i>
    <i r="1">
      <x v="92"/>
      <x v="106"/>
    </i>
    <i t="default" r="1">
      <x v="92"/>
    </i>
    <i r="1">
      <x v="14"/>
      <x v="186"/>
    </i>
    <i t="default" r="1">
      <x v="14"/>
    </i>
    <i r="1">
      <x v="74"/>
      <x v="169"/>
    </i>
    <i t="default" r="1">
      <x v="74"/>
    </i>
    <i t="default">
      <x v="4"/>
    </i>
    <i>
      <x v="5"/>
      <x v="76"/>
      <x v="89"/>
    </i>
    <i r="2">
      <x v="144"/>
    </i>
    <i t="default" r="1">
      <x v="76"/>
    </i>
    <i r="1">
      <x v="87"/>
      <x v="10"/>
    </i>
    <i t="default" r="1">
      <x v="87"/>
    </i>
    <i r="1">
      <x v="66"/>
      <x v="64"/>
    </i>
    <i t="default" r="1">
      <x v="66"/>
    </i>
    <i t="default">
      <x v="5"/>
    </i>
    <i>
      <x v="6"/>
      <x v="48"/>
      <x v="16"/>
    </i>
    <i r="2">
      <x v="52"/>
    </i>
    <i r="2">
      <x v="100"/>
    </i>
    <i r="2">
      <x v="126"/>
    </i>
    <i t="default" r="1">
      <x v="48"/>
    </i>
    <i r="1">
      <x v="23"/>
      <x v="9"/>
    </i>
    <i r="2">
      <x v="97"/>
    </i>
    <i t="default" r="1">
      <x v="23"/>
    </i>
    <i r="1">
      <x v="46"/>
      <x v="23"/>
    </i>
    <i r="2">
      <x v="68"/>
    </i>
    <i r="2">
      <x v="69"/>
    </i>
    <i r="2">
      <x v="74"/>
    </i>
    <i t="default" r="1">
      <x v="46"/>
    </i>
    <i r="1">
      <x v="67"/>
      <x v="13"/>
    </i>
    <i r="2">
      <x v="48"/>
    </i>
    <i r="2">
      <x v="135"/>
    </i>
    <i r="2">
      <x v="148"/>
    </i>
    <i t="default" r="1">
      <x v="67"/>
    </i>
    <i r="1">
      <x v="97"/>
      <x v="50"/>
    </i>
    <i t="default" r="1">
      <x v="97"/>
    </i>
    <i r="1">
      <x v="78"/>
      <x v="139"/>
    </i>
    <i t="default" r="1">
      <x v="78"/>
    </i>
    <i r="1">
      <x v="50"/>
      <x v="154"/>
    </i>
    <i t="default" r="1">
      <x v="50"/>
    </i>
    <i t="default">
      <x v="6"/>
    </i>
    <i>
      <x v="7"/>
      <x v="63"/>
      <x v="27"/>
    </i>
    <i r="2">
      <x v="39"/>
    </i>
    <i r="2">
      <x v="94"/>
    </i>
    <i r="2">
      <x v="157"/>
    </i>
    <i r="2">
      <x v="164"/>
    </i>
    <i t="default" r="1">
      <x v="63"/>
    </i>
    <i r="1">
      <x v="19"/>
      <x v="18"/>
    </i>
    <i r="2">
      <x v="33"/>
    </i>
    <i r="2">
      <x v="37"/>
    </i>
    <i t="default" r="1">
      <x v="19"/>
    </i>
    <i r="1">
      <x v="55"/>
      <x v="44"/>
    </i>
    <i r="2">
      <x v="130"/>
    </i>
    <i t="default" r="1">
      <x v="55"/>
    </i>
    <i r="1">
      <x v="40"/>
      <x v="160"/>
    </i>
    <i t="default" r="1">
      <x v="40"/>
    </i>
    <i r="1">
      <x v="96"/>
      <x v="120"/>
    </i>
    <i t="default" r="1">
      <x v="96"/>
    </i>
    <i r="1">
      <x v="77"/>
      <x v="55"/>
    </i>
    <i t="default" r="1">
      <x v="77"/>
    </i>
    <i t="default">
      <x v="7"/>
    </i>
    <i>
      <x v="8"/>
      <x v="10"/>
      <x v="25"/>
    </i>
    <i r="2">
      <x v="115"/>
    </i>
    <i r="2">
      <x v="119"/>
    </i>
    <i t="default" r="1">
      <x v="10"/>
    </i>
    <i r="1">
      <x v="25"/>
      <x v="77"/>
    </i>
    <i r="2">
      <x v="129"/>
    </i>
    <i r="2">
      <x v="165"/>
    </i>
    <i t="default" r="1">
      <x v="25"/>
    </i>
    <i r="1">
      <x v="57"/>
      <x v="8"/>
    </i>
    <i t="default" r="1">
      <x v="57"/>
    </i>
    <i r="1">
      <x v="61"/>
      <x v="125"/>
    </i>
    <i t="default" r="1">
      <x v="61"/>
    </i>
    <i r="1">
      <x v="83"/>
      <x v="184"/>
    </i>
    <i t="default" r="1">
      <x v="83"/>
    </i>
    <i r="1">
      <x v="35"/>
      <x v="82"/>
    </i>
    <i t="default" r="1">
      <x v="35"/>
    </i>
    <i t="default">
      <x v="8"/>
    </i>
    <i>
      <x v="9"/>
      <x v="93"/>
      <x v="172"/>
    </i>
    <i t="default" r="1">
      <x v="93"/>
    </i>
    <i r="1">
      <x v="94"/>
      <x v="9"/>
    </i>
    <i t="default" r="1">
      <x v="94"/>
    </i>
    <i t="default">
      <x v="9"/>
    </i>
    <i>
      <x v="10"/>
      <x v="11"/>
      <x v="4"/>
    </i>
    <i r="2">
      <x v="19"/>
    </i>
    <i r="2">
      <x v="20"/>
    </i>
    <i r="2">
      <x v="43"/>
    </i>
    <i r="2">
      <x v="69"/>
    </i>
    <i r="2">
      <x v="93"/>
    </i>
    <i r="2">
      <x v="156"/>
    </i>
    <i r="2">
      <x v="159"/>
    </i>
    <i t="default" r="1">
      <x v="11"/>
    </i>
    <i r="1">
      <x v="21"/>
      <x v="3"/>
    </i>
    <i r="2">
      <x v="66"/>
    </i>
    <i r="2">
      <x v="77"/>
    </i>
    <i r="2">
      <x v="122"/>
    </i>
    <i r="2">
      <x v="146"/>
    </i>
    <i t="default" r="1">
      <x v="21"/>
    </i>
    <i r="1">
      <x v="38"/>
      <x v="16"/>
    </i>
    <i r="2">
      <x v="63"/>
    </i>
    <i r="2">
      <x v="73"/>
    </i>
    <i r="2">
      <x v="95"/>
    </i>
    <i r="2">
      <x v="110"/>
    </i>
    <i t="default" r="1">
      <x v="38"/>
    </i>
    <i r="1">
      <x v="16"/>
      <x v="12"/>
    </i>
    <i r="2">
      <x v="81"/>
    </i>
    <i r="2">
      <x v="128"/>
    </i>
    <i r="2">
      <x v="134"/>
    </i>
    <i t="default" r="1">
      <x v="16"/>
    </i>
    <i r="1">
      <x v="42"/>
      <x v="6"/>
    </i>
    <i r="2">
      <x v="46"/>
    </i>
    <i r="2">
      <x v="76"/>
    </i>
    <i r="2">
      <x v="113"/>
    </i>
    <i r="2">
      <x v="114"/>
    </i>
    <i t="default" r="1">
      <x v="42"/>
    </i>
    <i r="1">
      <x v="17"/>
      <x v="21"/>
    </i>
    <i r="2">
      <x v="53"/>
    </i>
    <i r="2">
      <x v="179"/>
    </i>
    <i t="default" r="1">
      <x v="17"/>
    </i>
    <i r="1">
      <x v="85"/>
      <x v="149"/>
    </i>
    <i t="default" r="1">
      <x v="85"/>
    </i>
    <i r="1">
      <x v="95"/>
      <x v="101"/>
    </i>
    <i t="default" r="1">
      <x v="95"/>
    </i>
    <i r="1">
      <x v="98"/>
      <x v="152"/>
    </i>
    <i t="default" r="1">
      <x v="98"/>
    </i>
    <i r="1">
      <x v="79"/>
      <x v="22"/>
    </i>
    <i t="default" r="1">
      <x v="79"/>
    </i>
    <i r="1">
      <x v="41"/>
      <x v="183"/>
    </i>
    <i t="default" r="1">
      <x v="41"/>
    </i>
    <i t="default">
      <x v="10"/>
    </i>
    <i>
      <x v="11"/>
      <x v="26"/>
      <x v="28"/>
    </i>
    <i r="2">
      <x v="141"/>
    </i>
    <i t="default" r="1">
      <x v="26"/>
    </i>
    <i r="1">
      <x v="37"/>
      <x v="24"/>
    </i>
    <i t="default" r="1">
      <x v="37"/>
    </i>
    <i t="default">
      <x v="11"/>
    </i>
    <i>
      <x v="12"/>
      <x/>
      <x v="56"/>
    </i>
    <i r="2">
      <x v="70"/>
    </i>
    <i r="2">
      <x v="86"/>
    </i>
    <i r="2">
      <x v="127"/>
    </i>
    <i r="2">
      <x v="150"/>
    </i>
    <i r="2">
      <x v="176"/>
    </i>
    <i t="default" r="1">
      <x/>
    </i>
    <i r="1">
      <x v="1"/>
      <x v="14"/>
    </i>
    <i r="2">
      <x v="54"/>
    </i>
    <i r="2">
      <x v="88"/>
    </i>
    <i r="2">
      <x v="175"/>
    </i>
    <i t="default" r="1">
      <x v="1"/>
    </i>
    <i r="1">
      <x v="2"/>
      <x v="51"/>
    </i>
    <i r="2">
      <x v="104"/>
    </i>
    <i t="default" r="1">
      <x v="2"/>
    </i>
    <i r="1">
      <x v="3"/>
      <x v="112"/>
    </i>
    <i r="2">
      <x v="145"/>
    </i>
    <i r="2">
      <x v="164"/>
    </i>
    <i t="default" r="1">
      <x v="3"/>
    </i>
    <i r="1">
      <x v="7"/>
      <x v="89"/>
    </i>
    <i r="2">
      <x v="142"/>
    </i>
    <i t="default" r="1">
      <x v="7"/>
    </i>
    <i r="1">
      <x v="6"/>
      <x v="72"/>
    </i>
    <i r="2">
      <x v="138"/>
    </i>
    <i t="default" r="1">
      <x v="6"/>
    </i>
    <i r="1">
      <x v="5"/>
      <x v="140"/>
    </i>
    <i r="2">
      <x v="180"/>
    </i>
    <i t="default" r="1">
      <x v="5"/>
    </i>
    <i r="1">
      <x v="4"/>
      <x v="139"/>
    </i>
    <i r="2">
      <x v="153"/>
    </i>
    <i t="default" r="1">
      <x v="4"/>
    </i>
    <i r="1">
      <x v="9"/>
      <x v="132"/>
    </i>
    <i t="default" r="1">
      <x v="9"/>
    </i>
    <i r="1">
      <x v="8"/>
      <x v="16"/>
    </i>
    <i t="default" r="1">
      <x v="8"/>
    </i>
    <i t="default">
      <x v="12"/>
    </i>
    <i>
      <x v="13"/>
      <x v="49"/>
      <x v="173"/>
    </i>
    <i t="default" r="1">
      <x v="49"/>
    </i>
    <i t="default">
      <x v="13"/>
    </i>
    <i>
      <x v="14"/>
      <x v="27"/>
      <x v="1"/>
    </i>
    <i r="2">
      <x v="118"/>
    </i>
    <i r="2">
      <x v="181"/>
    </i>
    <i t="default" r="1">
      <x v="27"/>
    </i>
    <i r="1">
      <x v="53"/>
      <x v="17"/>
    </i>
    <i r="2">
      <x v="133"/>
    </i>
    <i t="default" r="1">
      <x v="53"/>
    </i>
    <i t="default">
      <x v="14"/>
    </i>
    <i>
      <x v="15"/>
      <x v="18"/>
      <x v="83"/>
    </i>
    <i r="2">
      <x v="147"/>
    </i>
    <i t="default" r="1">
      <x v="18"/>
    </i>
    <i r="1">
      <x v="73"/>
      <x/>
    </i>
    <i r="2">
      <x v="100"/>
    </i>
    <i t="default" r="1">
      <x v="73"/>
    </i>
    <i r="1">
      <x v="81"/>
      <x v="107"/>
    </i>
    <i t="default" r="1">
      <x v="81"/>
    </i>
    <i r="1">
      <x v="43"/>
      <x v="92"/>
    </i>
    <i t="default" r="1">
      <x v="43"/>
    </i>
    <i r="1">
      <x v="86"/>
      <x v="108"/>
    </i>
    <i t="default" r="1">
      <x v="86"/>
    </i>
    <i r="1">
      <x v="62"/>
      <x v="124"/>
    </i>
    <i t="default" r="1">
      <x v="62"/>
    </i>
    <i t="default">
      <x v="15"/>
    </i>
    <i>
      <x v="16"/>
      <x v="29"/>
      <x v="45"/>
    </i>
    <i r="2">
      <x v="62"/>
    </i>
    <i r="2">
      <x v="66"/>
    </i>
    <i r="2">
      <x v="102"/>
    </i>
    <i t="default" r="1">
      <x v="29"/>
    </i>
    <i r="1">
      <x v="28"/>
      <x v="170"/>
    </i>
    <i t="default" r="1">
      <x v="28"/>
    </i>
    <i r="1">
      <x v="56"/>
      <x v="60"/>
    </i>
    <i r="2">
      <x v="132"/>
    </i>
    <i t="default" r="1">
      <x v="56"/>
    </i>
    <i r="1">
      <x v="82"/>
      <x v="31"/>
    </i>
    <i r="2">
      <x v="155"/>
    </i>
    <i t="default" r="1">
      <x v="82"/>
    </i>
    <i r="1">
      <x v="20"/>
      <x v="61"/>
    </i>
    <i r="2">
      <x v="90"/>
    </i>
    <i t="default" r="1">
      <x v="20"/>
    </i>
    <i r="1">
      <x v="71"/>
      <x v="98"/>
    </i>
    <i t="default" r="1">
      <x v="71"/>
    </i>
    <i r="1">
      <x v="34"/>
      <x v="36"/>
    </i>
    <i t="default" r="1">
      <x v="34"/>
    </i>
    <i t="default">
      <x v="16"/>
    </i>
    <i>
      <x v="17"/>
      <x v="1"/>
      <x v="151"/>
    </i>
    <i r="2">
      <x v="185"/>
    </i>
    <i t="default" r="1">
      <x v="1"/>
    </i>
    <i r="1">
      <x v="51"/>
      <x v="75"/>
    </i>
    <i r="2">
      <x v="137"/>
    </i>
    <i t="default" r="1">
      <x v="51"/>
    </i>
    <i r="1">
      <x v="36"/>
      <x v="111"/>
    </i>
    <i t="default" r="1">
      <x v="36"/>
    </i>
    <i t="default">
      <x v="17"/>
    </i>
    <i>
      <x v="18"/>
      <x v="23"/>
      <x v="9"/>
    </i>
    <i t="default" r="1">
      <x v="23"/>
    </i>
    <i r="1">
      <x v="72"/>
      <x v="117"/>
    </i>
    <i r="2">
      <x v="182"/>
    </i>
    <i t="default" r="1">
      <x v="72"/>
    </i>
    <i r="1">
      <x v="33"/>
      <x v="109"/>
    </i>
    <i r="2">
      <x v="167"/>
    </i>
    <i t="default" r="1">
      <x v="33"/>
    </i>
    <i r="1">
      <x v="30"/>
      <x v="35"/>
    </i>
    <i r="2">
      <x v="65"/>
    </i>
    <i t="default" r="1">
      <x v="30"/>
    </i>
    <i r="1">
      <x v="65"/>
      <x v="80"/>
    </i>
    <i t="default" r="1">
      <x v="65"/>
    </i>
    <i t="default">
      <x v="18"/>
    </i>
    <i t="grand">
      <x/>
    </i>
  </rowItems>
  <colFields count="1">
    <field x="18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32" t="s">
        <v>336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24"/>
    </row>
    <row r="2" spans="1:30" ht="24">
      <c r="A2" s="26"/>
      <c r="B2" s="26"/>
      <c r="C2" s="27" t="s">
        <v>675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7</v>
      </c>
      <c r="C13" s="54">
        <v>19</v>
      </c>
      <c r="D13" s="54">
        <v>28</v>
      </c>
      <c r="E13" s="54">
        <v>32</v>
      </c>
      <c r="F13" s="54">
        <v>45</v>
      </c>
      <c r="G13" s="54">
        <v>204</v>
      </c>
      <c r="H13" s="54">
        <v>49</v>
      </c>
      <c r="I13" s="53"/>
      <c r="J13" s="53"/>
      <c r="K13" s="53"/>
      <c r="L13" s="53"/>
      <c r="M13" s="53"/>
      <c r="N13" s="54">
        <f t="shared" si="0"/>
        <v>384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7</v>
      </c>
      <c r="C14" s="59">
        <f>B13+C13</f>
        <v>26</v>
      </c>
      <c r="D14" s="59">
        <f>B13+C13+D13</f>
        <v>54</v>
      </c>
      <c r="E14" s="60">
        <f>SUM(B13:E13)</f>
        <v>86</v>
      </c>
      <c r="F14" s="60">
        <f>SUM(B13:F13)</f>
        <v>131</v>
      </c>
      <c r="G14" s="60">
        <f>SUM(B13:G13)</f>
        <v>335</v>
      </c>
      <c r="H14" s="60">
        <f>SUM(B13:H13)</f>
        <v>384</v>
      </c>
      <c r="I14" s="60">
        <f>SUM(B13:I13)</f>
        <v>384</v>
      </c>
      <c r="J14" s="60">
        <f>SUM(B13:J13)</f>
        <v>384</v>
      </c>
      <c r="K14" s="60">
        <f>SUM(B13:K13)</f>
        <v>384</v>
      </c>
      <c r="L14" s="60">
        <f>SUM(B13:L13)</f>
        <v>384</v>
      </c>
      <c r="M14" s="60">
        <f>SUM(B13:M13)</f>
        <v>384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33"/>
      <c r="E31" s="333"/>
      <c r="F31" s="333"/>
      <c r="G31" s="333"/>
      <c r="H31" s="333"/>
      <c r="I31" s="333"/>
      <c r="J31" s="333"/>
      <c r="K31" s="333"/>
    </row>
    <row r="32" spans="1:19">
      <c r="D32" s="333"/>
      <c r="E32" s="333"/>
      <c r="F32" s="333"/>
      <c r="G32" s="333"/>
      <c r="H32" s="333"/>
      <c r="I32" s="333"/>
      <c r="J32" s="333"/>
      <c r="K32" s="333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37" t="s">
        <v>339</v>
      </c>
      <c r="S1" s="337"/>
      <c r="T1" s="337"/>
      <c r="U1" s="337"/>
      <c r="V1" s="337"/>
      <c r="W1" s="337"/>
    </row>
    <row r="2" spans="1:26">
      <c r="B2" s="78" t="s">
        <v>676</v>
      </c>
      <c r="R2" s="79"/>
      <c r="S2" s="79"/>
      <c r="T2" s="338" t="s">
        <v>378</v>
      </c>
      <c r="U2" s="339"/>
      <c r="V2" s="339"/>
      <c r="W2" s="340"/>
    </row>
    <row r="3" spans="1:26">
      <c r="A3" s="80" t="s">
        <v>9</v>
      </c>
      <c r="B3" s="334" t="s">
        <v>43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6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6</v>
      </c>
      <c r="F5" s="92">
        <v>3</v>
      </c>
      <c r="G5" s="92">
        <v>18</v>
      </c>
      <c r="H5" s="92">
        <v>1</v>
      </c>
      <c r="I5" s="92"/>
      <c r="J5" s="92"/>
      <c r="K5" s="92"/>
      <c r="L5" s="94"/>
      <c r="M5" s="92"/>
      <c r="N5" s="95">
        <f t="shared" ref="N5:N27" si="0">SUM(B5:M5)</f>
        <v>31</v>
      </c>
      <c r="O5" s="96">
        <f t="shared" ref="O5:O27" si="1">V5</f>
        <v>19.578370321716832</v>
      </c>
      <c r="R5" s="97" t="s">
        <v>340</v>
      </c>
      <c r="S5" s="98">
        <v>158338</v>
      </c>
      <c r="T5" s="99">
        <f>T6+T7</f>
        <v>31</v>
      </c>
      <c r="U5" s="100">
        <v>0</v>
      </c>
      <c r="V5" s="101">
        <f>T5*100000/S5</f>
        <v>19.578370321716832</v>
      </c>
      <c r="W5" s="102">
        <f>(U5/T5)*100</f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2</v>
      </c>
      <c r="H6" s="105">
        <v>1</v>
      </c>
      <c r="I6" s="106"/>
      <c r="J6" s="107"/>
      <c r="K6" s="107"/>
      <c r="L6" s="107"/>
      <c r="M6" s="107"/>
      <c r="N6" s="108">
        <f t="shared" si="0"/>
        <v>3</v>
      </c>
      <c r="O6" s="109">
        <f t="shared" si="1"/>
        <v>8.4930498542026438</v>
      </c>
      <c r="R6" s="310" t="s">
        <v>341</v>
      </c>
      <c r="S6" s="111">
        <v>35323</v>
      </c>
      <c r="T6" s="112">
        <f>N6</f>
        <v>3</v>
      </c>
      <c r="U6" s="113">
        <v>0</v>
      </c>
      <c r="V6" s="114">
        <f>T6*100000/S6</f>
        <v>8.4930498542026438</v>
      </c>
      <c r="W6" s="102">
        <f t="shared" ref="W6:W26" si="2">(U6/T6)*100</f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6</v>
      </c>
      <c r="F7" s="105">
        <v>3</v>
      </c>
      <c r="G7" s="105">
        <v>16</v>
      </c>
      <c r="H7" s="105">
        <v>0</v>
      </c>
      <c r="I7" s="106"/>
      <c r="J7" s="107"/>
      <c r="K7" s="107"/>
      <c r="L7" s="107"/>
      <c r="M7" s="107"/>
      <c r="N7" s="108">
        <f t="shared" si="0"/>
        <v>28</v>
      </c>
      <c r="O7" s="109">
        <f t="shared" si="1"/>
        <v>22.761451855464781</v>
      </c>
      <c r="R7" s="310" t="s">
        <v>77</v>
      </c>
      <c r="S7" s="111">
        <v>123015</v>
      </c>
      <c r="T7" s="112">
        <f t="shared" ref="T7:T26" si="3">N7</f>
        <v>28</v>
      </c>
      <c r="U7" s="113">
        <v>0</v>
      </c>
      <c r="V7" s="114">
        <f t="shared" ref="V7:V26" si="4">T7*100000/S7</f>
        <v>22.761451855464781</v>
      </c>
      <c r="W7" s="102">
        <f t="shared" si="2"/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2</v>
      </c>
      <c r="F8" s="105">
        <v>5</v>
      </c>
      <c r="G8" s="105">
        <v>26</v>
      </c>
      <c r="H8" s="105">
        <v>4</v>
      </c>
      <c r="I8" s="106"/>
      <c r="J8" s="107"/>
      <c r="K8" s="107"/>
      <c r="L8" s="107"/>
      <c r="M8" s="107"/>
      <c r="N8" s="108">
        <f t="shared" si="0"/>
        <v>38</v>
      </c>
      <c r="O8" s="109">
        <f t="shared" si="1"/>
        <v>38.998758197436345</v>
      </c>
      <c r="R8" s="116" t="s">
        <v>23</v>
      </c>
      <c r="S8" s="117">
        <v>97439</v>
      </c>
      <c r="T8" s="112">
        <f t="shared" si="3"/>
        <v>38</v>
      </c>
      <c r="U8" s="118">
        <v>0</v>
      </c>
      <c r="V8" s="114">
        <f t="shared" si="4"/>
        <v>38.998758197436345</v>
      </c>
      <c r="W8" s="102">
        <f t="shared" si="2"/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>
        <v>5</v>
      </c>
      <c r="G9" s="105">
        <v>22</v>
      </c>
      <c r="H9" s="119">
        <v>15</v>
      </c>
      <c r="I9" s="106"/>
      <c r="J9" s="107"/>
      <c r="K9" s="107"/>
      <c r="L9" s="107"/>
      <c r="M9" s="107"/>
      <c r="N9" s="108">
        <f t="shared" si="0"/>
        <v>48</v>
      </c>
      <c r="O9" s="109">
        <f t="shared" si="1"/>
        <v>89.445438282647586</v>
      </c>
      <c r="R9" s="116" t="s">
        <v>31</v>
      </c>
      <c r="S9" s="117">
        <v>53664</v>
      </c>
      <c r="T9" s="112">
        <f t="shared" si="3"/>
        <v>48</v>
      </c>
      <c r="U9" s="118">
        <v>0</v>
      </c>
      <c r="V9" s="114">
        <f t="shared" si="4"/>
        <v>89.445438282647586</v>
      </c>
      <c r="W9" s="102">
        <f t="shared" si="2"/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>
        <v>10</v>
      </c>
      <c r="G10" s="105">
        <v>28</v>
      </c>
      <c r="H10" s="119">
        <v>8</v>
      </c>
      <c r="I10" s="106"/>
      <c r="J10" s="107"/>
      <c r="K10" s="107"/>
      <c r="L10" s="107"/>
      <c r="M10" s="107"/>
      <c r="N10" s="108">
        <f t="shared" si="0"/>
        <v>48</v>
      </c>
      <c r="O10" s="109">
        <f t="shared" si="1"/>
        <v>60.628260347854642</v>
      </c>
      <c r="R10" s="116" t="s">
        <v>24</v>
      </c>
      <c r="S10" s="117">
        <v>79171</v>
      </c>
      <c r="T10" s="112">
        <f t="shared" si="3"/>
        <v>48</v>
      </c>
      <c r="U10" s="118">
        <v>1</v>
      </c>
      <c r="V10" s="114">
        <f t="shared" si="4"/>
        <v>60.628260347854642</v>
      </c>
      <c r="W10" s="102">
        <f t="shared" si="2"/>
        <v>2.083333333333333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>
        <v>0</v>
      </c>
      <c r="G11" s="105">
        <v>2</v>
      </c>
      <c r="H11" s="119">
        <v>0</v>
      </c>
      <c r="I11" s="106"/>
      <c r="J11" s="107"/>
      <c r="K11" s="107"/>
      <c r="L11" s="107"/>
      <c r="M11" s="107"/>
      <c r="N11" s="108">
        <f t="shared" si="0"/>
        <v>4</v>
      </c>
      <c r="O11" s="109">
        <f t="shared" si="1"/>
        <v>5.9567243972539501</v>
      </c>
      <c r="R11" s="116" t="s">
        <v>25</v>
      </c>
      <c r="S11" s="117">
        <v>67151</v>
      </c>
      <c r="T11" s="112">
        <f t="shared" si="3"/>
        <v>4</v>
      </c>
      <c r="U11" s="118">
        <v>0</v>
      </c>
      <c r="V11" s="114">
        <f t="shared" si="4"/>
        <v>5.9567243972539501</v>
      </c>
      <c r="W11" s="102">
        <f t="shared" si="2"/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>
        <v>0</v>
      </c>
      <c r="G12" s="105">
        <v>7</v>
      </c>
      <c r="H12" s="119">
        <v>5</v>
      </c>
      <c r="I12" s="106"/>
      <c r="J12" s="107"/>
      <c r="K12" s="107"/>
      <c r="L12" s="107"/>
      <c r="M12" s="107"/>
      <c r="N12" s="108">
        <f t="shared" si="0"/>
        <v>23</v>
      </c>
      <c r="O12" s="109">
        <f t="shared" si="1"/>
        <v>32.342436088533901</v>
      </c>
      <c r="R12" s="116" t="s">
        <v>26</v>
      </c>
      <c r="S12" s="117">
        <v>71114</v>
      </c>
      <c r="T12" s="112">
        <f t="shared" si="3"/>
        <v>23</v>
      </c>
      <c r="U12" s="118">
        <v>0</v>
      </c>
      <c r="V12" s="114">
        <f t="shared" si="4"/>
        <v>32.342436088533901</v>
      </c>
      <c r="W12" s="102">
        <f t="shared" si="2"/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>
        <v>6</v>
      </c>
      <c r="G13" s="105">
        <v>55</v>
      </c>
      <c r="H13" s="119">
        <v>6</v>
      </c>
      <c r="I13" s="106"/>
      <c r="J13" s="107"/>
      <c r="K13" s="107"/>
      <c r="L13" s="107"/>
      <c r="M13" s="107"/>
      <c r="N13" s="108">
        <f t="shared" si="0"/>
        <v>76</v>
      </c>
      <c r="O13" s="109">
        <f t="shared" si="1"/>
        <v>70.406877640257918</v>
      </c>
      <c r="R13" s="116" t="s">
        <v>27</v>
      </c>
      <c r="S13" s="117">
        <v>107944</v>
      </c>
      <c r="T13" s="112">
        <f t="shared" si="3"/>
        <v>76</v>
      </c>
      <c r="U13" s="118">
        <v>0</v>
      </c>
      <c r="V13" s="114">
        <f t="shared" si="4"/>
        <v>70.406877640257918</v>
      </c>
      <c r="W13" s="102">
        <f t="shared" si="2"/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3</v>
      </c>
      <c r="F14" s="105">
        <v>3</v>
      </c>
      <c r="G14" s="105">
        <v>11</v>
      </c>
      <c r="H14" s="119">
        <v>1</v>
      </c>
      <c r="I14" s="106"/>
      <c r="J14" s="107"/>
      <c r="K14" s="107"/>
      <c r="L14" s="107"/>
      <c r="M14" s="107"/>
      <c r="N14" s="108">
        <f t="shared" si="0"/>
        <v>18</v>
      </c>
      <c r="O14" s="109">
        <f t="shared" si="1"/>
        <v>30.991735537190081</v>
      </c>
      <c r="R14" s="116" t="s">
        <v>34</v>
      </c>
      <c r="S14" s="117">
        <v>58080</v>
      </c>
      <c r="T14" s="112">
        <f t="shared" si="3"/>
        <v>18</v>
      </c>
      <c r="U14" s="118">
        <v>0</v>
      </c>
      <c r="V14" s="114">
        <f t="shared" si="4"/>
        <v>30.991735537190081</v>
      </c>
      <c r="W14" s="102">
        <f t="shared" si="2"/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>
        <v>3</v>
      </c>
      <c r="G15" s="105">
        <v>3</v>
      </c>
      <c r="H15" s="119">
        <v>0</v>
      </c>
      <c r="I15" s="106"/>
      <c r="J15" s="107"/>
      <c r="K15" s="107"/>
      <c r="L15" s="107"/>
      <c r="M15" s="107"/>
      <c r="N15" s="108">
        <f t="shared" si="0"/>
        <v>6</v>
      </c>
      <c r="O15" s="109">
        <f t="shared" si="1"/>
        <v>9.0267643563164786</v>
      </c>
      <c r="R15" s="116" t="s">
        <v>32</v>
      </c>
      <c r="S15" s="117">
        <v>66469</v>
      </c>
      <c r="T15" s="112">
        <f t="shared" si="3"/>
        <v>6</v>
      </c>
      <c r="U15" s="118">
        <v>0</v>
      </c>
      <c r="V15" s="114">
        <f t="shared" si="4"/>
        <v>9.0267643563164786</v>
      </c>
      <c r="W15" s="102">
        <f t="shared" si="2"/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>
        <v>3</v>
      </c>
      <c r="G16" s="105">
        <v>1</v>
      </c>
      <c r="H16" s="119">
        <v>1</v>
      </c>
      <c r="I16" s="106"/>
      <c r="J16" s="107"/>
      <c r="K16" s="107"/>
      <c r="L16" s="107"/>
      <c r="M16" s="107"/>
      <c r="N16" s="108">
        <f t="shared" si="0"/>
        <v>22</v>
      </c>
      <c r="O16" s="109">
        <f t="shared" si="1"/>
        <v>18.609214944891349</v>
      </c>
      <c r="R16" s="116" t="s">
        <v>28</v>
      </c>
      <c r="S16" s="117">
        <v>118221</v>
      </c>
      <c r="T16" s="112">
        <f t="shared" si="3"/>
        <v>22</v>
      </c>
      <c r="U16" s="118">
        <v>0</v>
      </c>
      <c r="V16" s="114">
        <f t="shared" si="4"/>
        <v>18.609214944891349</v>
      </c>
      <c r="W16" s="102">
        <f t="shared" si="2"/>
        <v>0</v>
      </c>
      <c r="Z16" s="115"/>
    </row>
    <row r="17" spans="1:26">
      <c r="A17" s="104" t="s">
        <v>29</v>
      </c>
      <c r="B17" s="119">
        <v>1</v>
      </c>
      <c r="C17" s="119">
        <v>0</v>
      </c>
      <c r="D17" s="105">
        <v>1</v>
      </c>
      <c r="E17" s="119">
        <v>2</v>
      </c>
      <c r="F17" s="105">
        <v>1</v>
      </c>
      <c r="G17" s="105">
        <v>11</v>
      </c>
      <c r="H17" s="119">
        <v>0</v>
      </c>
      <c r="I17" s="106"/>
      <c r="J17" s="107"/>
      <c r="K17" s="107"/>
      <c r="L17" s="107"/>
      <c r="M17" s="107"/>
      <c r="N17" s="108">
        <f t="shared" si="0"/>
        <v>16</v>
      </c>
      <c r="O17" s="109">
        <f t="shared" si="1"/>
        <v>13.998740113389795</v>
      </c>
      <c r="R17" s="116" t="s">
        <v>29</v>
      </c>
      <c r="S17" s="117">
        <v>114296</v>
      </c>
      <c r="T17" s="112">
        <f t="shared" si="3"/>
        <v>16</v>
      </c>
      <c r="U17" s="118">
        <v>0</v>
      </c>
      <c r="V17" s="114">
        <f t="shared" si="4"/>
        <v>13.998740113389795</v>
      </c>
      <c r="W17" s="102">
        <f t="shared" si="2"/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>
        <v>0</v>
      </c>
      <c r="G18" s="105">
        <v>2</v>
      </c>
      <c r="H18" s="119">
        <v>0</v>
      </c>
      <c r="I18" s="106"/>
      <c r="J18" s="107"/>
      <c r="K18" s="107"/>
      <c r="L18" s="107"/>
      <c r="M18" s="107"/>
      <c r="N18" s="108">
        <f t="shared" si="0"/>
        <v>2</v>
      </c>
      <c r="O18" s="109">
        <f t="shared" si="1"/>
        <v>8.6456577184109289</v>
      </c>
      <c r="R18" s="116" t="s">
        <v>33</v>
      </c>
      <c r="S18" s="117">
        <v>23133</v>
      </c>
      <c r="T18" s="112">
        <f t="shared" si="3"/>
        <v>2</v>
      </c>
      <c r="U18" s="118">
        <v>0</v>
      </c>
      <c r="V18" s="114">
        <f t="shared" si="4"/>
        <v>8.6456577184109289</v>
      </c>
      <c r="W18" s="102">
        <f t="shared" si="2"/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3</v>
      </c>
      <c r="H19" s="105">
        <v>0</v>
      </c>
      <c r="I19" s="106"/>
      <c r="J19" s="107"/>
      <c r="K19" s="107"/>
      <c r="L19" s="107"/>
      <c r="M19" s="107"/>
      <c r="N19" s="108">
        <f t="shared" si="0"/>
        <v>3</v>
      </c>
      <c r="O19" s="109">
        <f t="shared" si="1"/>
        <v>10.72271070126528</v>
      </c>
      <c r="R19" s="116" t="s">
        <v>58</v>
      </c>
      <c r="S19" s="117">
        <v>27978</v>
      </c>
      <c r="T19" s="112">
        <f t="shared" si="3"/>
        <v>3</v>
      </c>
      <c r="U19" s="118">
        <v>0</v>
      </c>
      <c r="V19" s="114">
        <f t="shared" si="4"/>
        <v>10.72271070126528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8</v>
      </c>
      <c r="D20" s="105">
        <v>1</v>
      </c>
      <c r="E20" s="119">
        <v>0</v>
      </c>
      <c r="F20" s="105">
        <v>2</v>
      </c>
      <c r="G20" s="105">
        <v>0</v>
      </c>
      <c r="H20" s="119">
        <v>2</v>
      </c>
      <c r="I20" s="106"/>
      <c r="J20" s="107"/>
      <c r="K20" s="107"/>
      <c r="L20" s="107"/>
      <c r="M20" s="107"/>
      <c r="N20" s="108">
        <f t="shared" si="0"/>
        <v>13</v>
      </c>
      <c r="O20" s="109">
        <f t="shared" si="1"/>
        <v>17.63500956360134</v>
      </c>
      <c r="R20" s="116" t="s">
        <v>30</v>
      </c>
      <c r="S20" s="117">
        <v>73717</v>
      </c>
      <c r="T20" s="112">
        <f t="shared" si="3"/>
        <v>13</v>
      </c>
      <c r="U20" s="118">
        <v>0</v>
      </c>
      <c r="V20" s="114">
        <f t="shared" si="4"/>
        <v>17.63500956360134</v>
      </c>
      <c r="W20" s="102">
        <f t="shared" si="2"/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>
        <v>1</v>
      </c>
      <c r="G21" s="105">
        <v>10</v>
      </c>
      <c r="H21" s="119">
        <v>5</v>
      </c>
      <c r="I21" s="106"/>
      <c r="J21" s="107"/>
      <c r="K21" s="107"/>
      <c r="L21" s="107"/>
      <c r="M21" s="107"/>
      <c r="N21" s="108">
        <f t="shared" si="0"/>
        <v>16</v>
      </c>
      <c r="O21" s="109">
        <f t="shared" si="1"/>
        <v>69.102530880193484</v>
      </c>
      <c r="R21" s="116" t="s">
        <v>35</v>
      </c>
      <c r="S21" s="117">
        <v>23154</v>
      </c>
      <c r="T21" s="112">
        <f t="shared" si="3"/>
        <v>16</v>
      </c>
      <c r="U21" s="118">
        <v>0</v>
      </c>
      <c r="V21" s="114">
        <f t="shared" si="4"/>
        <v>69.102530880193484</v>
      </c>
      <c r="W21" s="102">
        <f t="shared" si="2"/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>
        <v>1</v>
      </c>
      <c r="G22" s="105">
        <v>2</v>
      </c>
      <c r="H22" s="119">
        <v>0</v>
      </c>
      <c r="I22" s="106"/>
      <c r="J22" s="107"/>
      <c r="K22" s="107"/>
      <c r="L22" s="107"/>
      <c r="M22" s="107"/>
      <c r="N22" s="108">
        <f t="shared" si="0"/>
        <v>5</v>
      </c>
      <c r="O22" s="109">
        <f t="shared" si="1"/>
        <v>13.901632051602858</v>
      </c>
      <c r="R22" s="120" t="s">
        <v>59</v>
      </c>
      <c r="S22" s="117">
        <v>35967</v>
      </c>
      <c r="T22" s="112">
        <f t="shared" si="3"/>
        <v>5</v>
      </c>
      <c r="U22" s="118">
        <v>0</v>
      </c>
      <c r="V22" s="114">
        <f t="shared" si="4"/>
        <v>13.901632051602858</v>
      </c>
      <c r="W22" s="102">
        <f t="shared" si="2"/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>
        <v>1</v>
      </c>
      <c r="G23" s="105">
        <v>0</v>
      </c>
      <c r="H23" s="119">
        <v>0</v>
      </c>
      <c r="I23" s="106"/>
      <c r="J23" s="107"/>
      <c r="K23" s="107"/>
      <c r="L23" s="107"/>
      <c r="M23" s="107"/>
      <c r="N23" s="108">
        <f t="shared" si="0"/>
        <v>2</v>
      </c>
      <c r="O23" s="109">
        <f t="shared" si="1"/>
        <v>4.4200848656294198</v>
      </c>
      <c r="R23" s="120" t="s">
        <v>60</v>
      </c>
      <c r="S23" s="117">
        <v>45248</v>
      </c>
      <c r="T23" s="112">
        <f t="shared" si="3"/>
        <v>2</v>
      </c>
      <c r="U23" s="118">
        <v>0</v>
      </c>
      <c r="V23" s="114">
        <f t="shared" si="4"/>
        <v>4.4200848656294198</v>
      </c>
      <c r="W23" s="102">
        <f t="shared" si="2"/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2</v>
      </c>
      <c r="F24" s="105">
        <v>0</v>
      </c>
      <c r="G24" s="105">
        <v>0</v>
      </c>
      <c r="H24" s="119">
        <v>0</v>
      </c>
      <c r="I24" s="106"/>
      <c r="J24" s="107"/>
      <c r="K24" s="107"/>
      <c r="L24" s="107"/>
      <c r="M24" s="107"/>
      <c r="N24" s="108">
        <f t="shared" si="0"/>
        <v>5</v>
      </c>
      <c r="O24" s="109">
        <f t="shared" si="1"/>
        <v>18.271514708569342</v>
      </c>
      <c r="R24" s="120" t="s">
        <v>61</v>
      </c>
      <c r="S24" s="117">
        <v>27365</v>
      </c>
      <c r="T24" s="112">
        <f t="shared" si="3"/>
        <v>5</v>
      </c>
      <c r="U24" s="118">
        <v>0</v>
      </c>
      <c r="V24" s="114">
        <f t="shared" si="4"/>
        <v>18.271514708569342</v>
      </c>
      <c r="W24" s="102">
        <f t="shared" si="2"/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>
        <v>0</v>
      </c>
      <c r="G25" s="105">
        <v>0</v>
      </c>
      <c r="H25" s="119">
        <v>0</v>
      </c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3"/>
        <v>0</v>
      </c>
      <c r="U25" s="118">
        <v>0</v>
      </c>
      <c r="V25" s="114">
        <f t="shared" si="4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>
        <v>1</v>
      </c>
      <c r="G26" s="105">
        <v>3</v>
      </c>
      <c r="H26" s="119">
        <v>1</v>
      </c>
      <c r="I26" s="106"/>
      <c r="J26" s="122"/>
      <c r="K26" s="122"/>
      <c r="L26" s="122"/>
      <c r="M26" s="122"/>
      <c r="N26" s="108">
        <f t="shared" si="0"/>
        <v>8</v>
      </c>
      <c r="O26" s="123">
        <f t="shared" si="1"/>
        <v>34.499115960153524</v>
      </c>
      <c r="R26" s="124" t="s">
        <v>63</v>
      </c>
      <c r="S26" s="117">
        <v>23189</v>
      </c>
      <c r="T26" s="112">
        <f t="shared" si="3"/>
        <v>8</v>
      </c>
      <c r="U26" s="125">
        <v>0</v>
      </c>
      <c r="V26" s="114">
        <f t="shared" si="4"/>
        <v>34.499115960153524</v>
      </c>
      <c r="W26" s="102">
        <f t="shared" si="2"/>
        <v>0</v>
      </c>
      <c r="Z26" s="115"/>
    </row>
    <row r="27" spans="1:26" s="129" customFormat="1">
      <c r="A27" s="126" t="s">
        <v>64</v>
      </c>
      <c r="B27" s="127">
        <f t="shared" ref="B27:M27" si="5">SUM(B6:B26)</f>
        <v>7</v>
      </c>
      <c r="C27" s="127">
        <f t="shared" si="5"/>
        <v>19</v>
      </c>
      <c r="D27" s="127">
        <f t="shared" si="5"/>
        <v>28</v>
      </c>
      <c r="E27" s="127">
        <f t="shared" si="5"/>
        <v>32</v>
      </c>
      <c r="F27" s="127">
        <f t="shared" si="5"/>
        <v>45</v>
      </c>
      <c r="G27" s="127">
        <f t="shared" si="5"/>
        <v>204</v>
      </c>
      <c r="H27" s="127">
        <f t="shared" si="5"/>
        <v>49</v>
      </c>
      <c r="I27" s="127">
        <f t="shared" si="5"/>
        <v>0</v>
      </c>
      <c r="J27" s="127">
        <f t="shared" si="5"/>
        <v>0</v>
      </c>
      <c r="K27" s="127">
        <f t="shared" si="5"/>
        <v>0</v>
      </c>
      <c r="L27" s="127">
        <f t="shared" si="5"/>
        <v>0</v>
      </c>
      <c r="M27" s="127">
        <f t="shared" si="5"/>
        <v>0</v>
      </c>
      <c r="N27" s="127">
        <f t="shared" si="0"/>
        <v>384</v>
      </c>
      <c r="O27" s="128">
        <f t="shared" si="1"/>
        <v>29.629332421819843</v>
      </c>
      <c r="R27" s="126" t="s">
        <v>64</v>
      </c>
      <c r="S27" s="127">
        <f>SUM(S6:S26)</f>
        <v>1296013</v>
      </c>
      <c r="T27" s="127">
        <f>SUM(T6:T26)</f>
        <v>384</v>
      </c>
      <c r="U27" s="127">
        <f>SUM(U6:U26)</f>
        <v>1</v>
      </c>
      <c r="V27" s="128">
        <f>T27*100000/S27</f>
        <v>29.629332421819843</v>
      </c>
      <c r="W27" s="128">
        <f>(U27/T27)*100</f>
        <v>0.26041666666666663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377</v>
      </c>
      <c r="M1" s="77"/>
      <c r="N1" s="309" t="s">
        <v>342</v>
      </c>
    </row>
    <row r="2" spans="1:23">
      <c r="A2" s="134"/>
      <c r="B2" s="78" t="s">
        <v>676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40</v>
      </c>
      <c r="P4" s="141">
        <f t="shared" ref="P4:P10" si="0">O4*100000/N4</f>
        <v>74.714683303136155</v>
      </c>
      <c r="Q4" s="136"/>
      <c r="R4" s="142">
        <f>O4*100/O10</f>
        <v>10.416666666666666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79</v>
      </c>
      <c r="P5" s="141">
        <f t="shared" si="0"/>
        <v>119.59730527590644</v>
      </c>
      <c r="R5" s="142">
        <f>O5*100/O10</f>
        <v>20.572916666666668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4</v>
      </c>
      <c r="D6" s="149">
        <v>0</v>
      </c>
      <c r="E6" s="150">
        <f>C6+D6</f>
        <v>4</v>
      </c>
      <c r="F6" s="151">
        <f>E6*100000/B6</f>
        <v>2.5262413318344303</v>
      </c>
      <c r="G6" s="149">
        <v>27</v>
      </c>
      <c r="H6" s="152">
        <f>C6+D6+G6</f>
        <v>31</v>
      </c>
      <c r="I6" s="153">
        <f>H6*100000/B6</f>
        <v>19.578370321716832</v>
      </c>
      <c r="L6" s="147"/>
      <c r="M6" s="139" t="s">
        <v>36</v>
      </c>
      <c r="N6" s="140">
        <v>70853</v>
      </c>
      <c r="O6" s="139">
        <v>118</v>
      </c>
      <c r="P6" s="141">
        <f t="shared" si="0"/>
        <v>166.54199539892454</v>
      </c>
      <c r="R6" s="142">
        <f>O6*100/O10</f>
        <v>30.729166666666668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1</v>
      </c>
      <c r="D7" s="156">
        <v>0</v>
      </c>
      <c r="E7" s="157">
        <f>C7+D7</f>
        <v>1</v>
      </c>
      <c r="F7" s="158">
        <f>E7*100000/B7</f>
        <v>2.8310166180675482</v>
      </c>
      <c r="G7" s="156">
        <v>2</v>
      </c>
      <c r="H7" s="159">
        <f>C7+D7+G7</f>
        <v>3</v>
      </c>
      <c r="I7" s="160">
        <f>H7*100000/B7</f>
        <v>8.4930498542026438</v>
      </c>
      <c r="M7" s="139" t="s">
        <v>37</v>
      </c>
      <c r="N7" s="140">
        <v>157174</v>
      </c>
      <c r="O7" s="139">
        <v>82</v>
      </c>
      <c r="P7" s="141">
        <f t="shared" si="0"/>
        <v>52.171478743303602</v>
      </c>
      <c r="R7" s="142">
        <f>O7*100/O10</f>
        <v>21.354166666666668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3</v>
      </c>
      <c r="D8" s="156">
        <v>0</v>
      </c>
      <c r="E8" s="157">
        <f t="shared" ref="E8:E27" si="1">C8+D8</f>
        <v>3</v>
      </c>
      <c r="F8" s="158">
        <f t="shared" ref="F8:F27" si="2">E8*100000/B8</f>
        <v>2.4387269845140835</v>
      </c>
      <c r="G8" s="156">
        <v>25</v>
      </c>
      <c r="H8" s="159">
        <f t="shared" ref="H8:H27" si="3">C8+D8+G8</f>
        <v>28</v>
      </c>
      <c r="I8" s="160">
        <f t="shared" ref="I8:I27" si="4">H8*100000/B8</f>
        <v>22.761451855464781</v>
      </c>
      <c r="M8" s="139" t="s">
        <v>38</v>
      </c>
      <c r="N8" s="140">
        <v>382915</v>
      </c>
      <c r="O8" s="139">
        <v>50</v>
      </c>
      <c r="P8" s="141">
        <f t="shared" si="0"/>
        <v>13.057728216444904</v>
      </c>
      <c r="R8" s="142">
        <f>O8*100/O10</f>
        <v>13.020833333333334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9</v>
      </c>
      <c r="D9" s="156">
        <v>0</v>
      </c>
      <c r="E9" s="157">
        <f t="shared" si="1"/>
        <v>9</v>
      </c>
      <c r="F9" s="158">
        <f t="shared" si="2"/>
        <v>9.2365479941296602</v>
      </c>
      <c r="G9" s="156">
        <v>29</v>
      </c>
      <c r="H9" s="159">
        <f t="shared" si="3"/>
        <v>38</v>
      </c>
      <c r="I9" s="160">
        <f t="shared" si="4"/>
        <v>38.998758197436345</v>
      </c>
      <c r="M9" s="139" t="s">
        <v>39</v>
      </c>
      <c r="N9" s="140">
        <v>565479</v>
      </c>
      <c r="O9" s="139">
        <v>15</v>
      </c>
      <c r="P9" s="141">
        <f t="shared" si="0"/>
        <v>2.6526183996222672</v>
      </c>
      <c r="R9" s="142">
        <f>O9*100/O10</f>
        <v>3.90625</v>
      </c>
      <c r="T9" s="144"/>
      <c r="V9" s="148"/>
    </row>
    <row r="10" spans="1:23">
      <c r="A10" s="116" t="s">
        <v>31</v>
      </c>
      <c r="B10" s="117">
        <v>53664</v>
      </c>
      <c r="C10" s="156">
        <v>4</v>
      </c>
      <c r="D10" s="156">
        <v>1</v>
      </c>
      <c r="E10" s="157">
        <f t="shared" si="1"/>
        <v>5</v>
      </c>
      <c r="F10" s="158">
        <f t="shared" si="2"/>
        <v>9.3172331544424569</v>
      </c>
      <c r="G10" s="156">
        <v>43</v>
      </c>
      <c r="H10" s="159">
        <f t="shared" si="3"/>
        <v>48</v>
      </c>
      <c r="I10" s="160">
        <f t="shared" si="4"/>
        <v>89.445438282647586</v>
      </c>
      <c r="M10" s="161" t="s">
        <v>41</v>
      </c>
      <c r="N10" s="162">
        <f>SUM(N4:N9)</f>
        <v>1296013</v>
      </c>
      <c r="O10" s="162">
        <f>SUM(O4:O9)</f>
        <v>384</v>
      </c>
      <c r="P10" s="163">
        <f t="shared" si="0"/>
        <v>29.629332421819843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10</v>
      </c>
      <c r="D11" s="156">
        <v>1</v>
      </c>
      <c r="E11" s="157">
        <f t="shared" si="1"/>
        <v>11</v>
      </c>
      <c r="F11" s="158">
        <f t="shared" si="2"/>
        <v>13.89397632971669</v>
      </c>
      <c r="G11" s="156">
        <v>37</v>
      </c>
      <c r="H11" s="159">
        <f t="shared" si="3"/>
        <v>48</v>
      </c>
      <c r="I11" s="160">
        <f t="shared" si="4"/>
        <v>60.628260347854642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4</v>
      </c>
      <c r="H12" s="159">
        <f t="shared" si="3"/>
        <v>4</v>
      </c>
      <c r="I12" s="160">
        <f t="shared" si="4"/>
        <v>5.9567243972539501</v>
      </c>
    </row>
    <row r="13" spans="1:23">
      <c r="A13" s="116" t="s">
        <v>26</v>
      </c>
      <c r="B13" s="117">
        <v>71114</v>
      </c>
      <c r="C13" s="156">
        <v>5</v>
      </c>
      <c r="D13" s="156">
        <v>0</v>
      </c>
      <c r="E13" s="157">
        <f t="shared" si="1"/>
        <v>5</v>
      </c>
      <c r="F13" s="158">
        <f t="shared" si="2"/>
        <v>7.0309643670725874</v>
      </c>
      <c r="G13" s="156">
        <v>18</v>
      </c>
      <c r="H13" s="159">
        <f t="shared" si="3"/>
        <v>23</v>
      </c>
      <c r="I13" s="160">
        <f t="shared" si="4"/>
        <v>32.342436088533901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12</v>
      </c>
      <c r="D14" s="156">
        <v>1</v>
      </c>
      <c r="E14" s="157">
        <f t="shared" si="1"/>
        <v>13</v>
      </c>
      <c r="F14" s="158">
        <f t="shared" si="2"/>
        <v>12.043281701623064</v>
      </c>
      <c r="G14" s="156">
        <v>63</v>
      </c>
      <c r="H14" s="159">
        <f t="shared" si="3"/>
        <v>76</v>
      </c>
      <c r="I14" s="160">
        <f t="shared" si="4"/>
        <v>70.406877640257918</v>
      </c>
      <c r="M14" s="168" t="s">
        <v>70</v>
      </c>
      <c r="N14" s="169">
        <v>641883</v>
      </c>
      <c r="O14" s="168">
        <v>193</v>
      </c>
      <c r="P14" s="141">
        <f>O14*100000/N14</f>
        <v>30.067784938999786</v>
      </c>
      <c r="R14" s="103"/>
    </row>
    <row r="15" spans="1:23">
      <c r="A15" s="116" t="s">
        <v>34</v>
      </c>
      <c r="B15" s="117">
        <v>58080</v>
      </c>
      <c r="C15" s="156">
        <v>6</v>
      </c>
      <c r="D15" s="156">
        <v>0</v>
      </c>
      <c r="E15" s="157">
        <f t="shared" si="1"/>
        <v>6</v>
      </c>
      <c r="F15" s="158">
        <f t="shared" si="2"/>
        <v>10.330578512396695</v>
      </c>
      <c r="G15" s="156">
        <v>12</v>
      </c>
      <c r="H15" s="159">
        <f t="shared" si="3"/>
        <v>18</v>
      </c>
      <c r="I15" s="160">
        <f t="shared" si="4"/>
        <v>30.991735537190081</v>
      </c>
      <c r="M15" s="168" t="s">
        <v>71</v>
      </c>
      <c r="N15" s="169">
        <v>654130</v>
      </c>
      <c r="O15" s="169">
        <f>O10-O14</f>
        <v>191</v>
      </c>
      <c r="P15" s="141">
        <f>O15*100000/N15</f>
        <v>29.199088866127529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2</v>
      </c>
      <c r="D16" s="156">
        <v>0</v>
      </c>
      <c r="E16" s="157">
        <f t="shared" si="1"/>
        <v>2</v>
      </c>
      <c r="F16" s="158">
        <f t="shared" si="2"/>
        <v>3.008921452105493</v>
      </c>
      <c r="G16" s="156">
        <v>4</v>
      </c>
      <c r="H16" s="159">
        <f t="shared" si="3"/>
        <v>6</v>
      </c>
      <c r="I16" s="160">
        <f t="shared" si="4"/>
        <v>9.0267643563164786</v>
      </c>
      <c r="M16" s="170" t="s">
        <v>41</v>
      </c>
      <c r="N16" s="171">
        <f>N14+N15</f>
        <v>1296013</v>
      </c>
      <c r="O16" s="172">
        <f>O14+O15</f>
        <v>384</v>
      </c>
      <c r="P16" s="173">
        <f>O16*100000/N16</f>
        <v>29.629332421819843</v>
      </c>
    </row>
    <row r="17" spans="1:22">
      <c r="A17" s="116" t="s">
        <v>28</v>
      </c>
      <c r="B17" s="117">
        <v>118221</v>
      </c>
      <c r="C17" s="156">
        <v>4</v>
      </c>
      <c r="D17" s="156">
        <v>0</v>
      </c>
      <c r="E17" s="157">
        <f t="shared" si="1"/>
        <v>4</v>
      </c>
      <c r="F17" s="158">
        <f t="shared" si="2"/>
        <v>3.3834936263438813</v>
      </c>
      <c r="G17" s="156">
        <v>18</v>
      </c>
      <c r="H17" s="159">
        <f t="shared" si="3"/>
        <v>22</v>
      </c>
      <c r="I17" s="160">
        <f t="shared" si="4"/>
        <v>18.609214944891349</v>
      </c>
    </row>
    <row r="18" spans="1:22">
      <c r="A18" s="116" t="s">
        <v>29</v>
      </c>
      <c r="B18" s="117">
        <v>114296</v>
      </c>
      <c r="C18" s="156">
        <v>2</v>
      </c>
      <c r="D18" s="156">
        <v>0</v>
      </c>
      <c r="E18" s="157">
        <f t="shared" si="1"/>
        <v>2</v>
      </c>
      <c r="F18" s="158">
        <f t="shared" si="2"/>
        <v>1.7498425141737244</v>
      </c>
      <c r="G18" s="156">
        <v>14</v>
      </c>
      <c r="H18" s="159">
        <f t="shared" si="3"/>
        <v>16</v>
      </c>
      <c r="I18" s="160">
        <f t="shared" si="4"/>
        <v>13.998740113389795</v>
      </c>
      <c r="R18" s="103"/>
    </row>
    <row r="19" spans="1:22">
      <c r="A19" s="116" t="s">
        <v>33</v>
      </c>
      <c r="B19" s="117">
        <v>23133</v>
      </c>
      <c r="C19" s="156">
        <v>1</v>
      </c>
      <c r="D19" s="156">
        <v>0</v>
      </c>
      <c r="E19" s="157">
        <f t="shared" si="1"/>
        <v>1</v>
      </c>
      <c r="F19" s="158">
        <f t="shared" si="2"/>
        <v>4.3228288592054644</v>
      </c>
      <c r="G19" s="156">
        <v>1</v>
      </c>
      <c r="H19" s="159">
        <f t="shared" si="3"/>
        <v>2</v>
      </c>
      <c r="I19" s="160">
        <f t="shared" si="4"/>
        <v>8.6456577184109289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3</v>
      </c>
      <c r="H20" s="159">
        <f t="shared" si="3"/>
        <v>3</v>
      </c>
      <c r="I20" s="160">
        <f t="shared" si="4"/>
        <v>10.72271070126528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7</v>
      </c>
      <c r="D21" s="156">
        <v>0</v>
      </c>
      <c r="E21" s="157">
        <f t="shared" si="1"/>
        <v>7</v>
      </c>
      <c r="F21" s="158">
        <f t="shared" si="2"/>
        <v>9.4957743804007215</v>
      </c>
      <c r="G21" s="156">
        <v>6</v>
      </c>
      <c r="H21" s="159">
        <f t="shared" si="3"/>
        <v>13</v>
      </c>
      <c r="I21" s="160">
        <f t="shared" si="4"/>
        <v>17.63500956360134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2</v>
      </c>
      <c r="D22" s="156">
        <v>0</v>
      </c>
      <c r="E22" s="157">
        <f t="shared" si="1"/>
        <v>2</v>
      </c>
      <c r="F22" s="158">
        <f t="shared" si="2"/>
        <v>8.6378163600241855</v>
      </c>
      <c r="G22" s="156">
        <v>14</v>
      </c>
      <c r="H22" s="159">
        <f t="shared" si="3"/>
        <v>16</v>
      </c>
      <c r="I22" s="160">
        <f t="shared" si="4"/>
        <v>69.102530880193484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4</v>
      </c>
      <c r="H23" s="159">
        <f t="shared" si="3"/>
        <v>5</v>
      </c>
      <c r="I23" s="160">
        <f t="shared" si="4"/>
        <v>13.901632051602858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2</v>
      </c>
      <c r="H24" s="159">
        <f t="shared" si="3"/>
        <v>2</v>
      </c>
      <c r="I24" s="160">
        <f t="shared" si="4"/>
        <v>4.4200848656294198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3</v>
      </c>
      <c r="D25" s="156">
        <v>0</v>
      </c>
      <c r="E25" s="157">
        <f t="shared" si="1"/>
        <v>3</v>
      </c>
      <c r="F25" s="158">
        <f t="shared" si="2"/>
        <v>10.962908825141604</v>
      </c>
      <c r="G25" s="156">
        <v>2</v>
      </c>
      <c r="H25" s="159">
        <f t="shared" si="3"/>
        <v>5</v>
      </c>
      <c r="I25" s="160">
        <f t="shared" si="4"/>
        <v>18.271514708569342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1</v>
      </c>
      <c r="D27" s="119">
        <v>0</v>
      </c>
      <c r="E27" s="157">
        <f t="shared" si="1"/>
        <v>1</v>
      </c>
      <c r="F27" s="158">
        <f t="shared" si="2"/>
        <v>4.3123894950191906</v>
      </c>
      <c r="G27" s="119">
        <v>7</v>
      </c>
      <c r="H27" s="159">
        <f t="shared" si="3"/>
        <v>8</v>
      </c>
      <c r="I27" s="160">
        <f t="shared" si="4"/>
        <v>34.499115960153524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73</v>
      </c>
      <c r="D28" s="178">
        <f>SUM(D7:D27)</f>
        <v>3</v>
      </c>
      <c r="E28" s="178">
        <f>SUM(E7:E27)</f>
        <v>76</v>
      </c>
      <c r="F28" s="179">
        <f>E28*100000/B28</f>
        <v>5.8641387084851768</v>
      </c>
      <c r="G28" s="178">
        <f>SUM(G7:G27)</f>
        <v>308</v>
      </c>
      <c r="H28" s="178">
        <f>C28+D28+G28</f>
        <v>384</v>
      </c>
      <c r="I28" s="179">
        <f>H28*100000/B28</f>
        <v>29.629332421819843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AD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677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31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2</v>
      </c>
      <c r="S5" s="139">
        <v>0</v>
      </c>
      <c r="T5" s="139">
        <v>1</v>
      </c>
      <c r="U5" s="139">
        <v>0</v>
      </c>
      <c r="V5" s="139">
        <v>1</v>
      </c>
      <c r="W5" s="139">
        <v>1</v>
      </c>
      <c r="X5" s="139">
        <v>0</v>
      </c>
      <c r="Y5" s="139">
        <v>1</v>
      </c>
      <c r="Z5" s="139">
        <v>2</v>
      </c>
      <c r="AA5" s="139">
        <v>5</v>
      </c>
      <c r="AB5" s="139">
        <v>9</v>
      </c>
      <c r="AC5" s="139">
        <v>2</v>
      </c>
      <c r="AD5" s="139">
        <v>0</v>
      </c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38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1</v>
      </c>
      <c r="T6" s="139">
        <v>0</v>
      </c>
      <c r="U6" s="139">
        <v>1</v>
      </c>
      <c r="V6" s="139">
        <v>0</v>
      </c>
      <c r="W6" s="139">
        <v>3</v>
      </c>
      <c r="X6" s="139">
        <v>1</v>
      </c>
      <c r="Y6" s="139">
        <v>4</v>
      </c>
      <c r="Z6" s="139">
        <v>3</v>
      </c>
      <c r="AA6" s="139">
        <v>4</v>
      </c>
      <c r="AB6" s="139">
        <v>7</v>
      </c>
      <c r="AC6" s="139">
        <v>11</v>
      </c>
      <c r="AD6" s="139">
        <v>1</v>
      </c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48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>
        <v>1</v>
      </c>
      <c r="U7" s="139">
        <v>0</v>
      </c>
      <c r="V7" s="139">
        <v>2</v>
      </c>
      <c r="W7" s="139">
        <v>2</v>
      </c>
      <c r="X7" s="139">
        <v>0</v>
      </c>
      <c r="Y7" s="139">
        <v>1</v>
      </c>
      <c r="Z7" s="139">
        <v>7</v>
      </c>
      <c r="AA7" s="139">
        <v>6</v>
      </c>
      <c r="AB7" s="139">
        <v>8</v>
      </c>
      <c r="AC7" s="139">
        <v>14</v>
      </c>
      <c r="AD7" s="139">
        <v>1</v>
      </c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48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>
        <v>2</v>
      </c>
      <c r="U8" s="139">
        <v>1</v>
      </c>
      <c r="V8" s="139">
        <v>2</v>
      </c>
      <c r="W8" s="139">
        <v>3</v>
      </c>
      <c r="X8" s="139">
        <v>2</v>
      </c>
      <c r="Y8" s="139">
        <v>0</v>
      </c>
      <c r="Z8" s="139">
        <v>2</v>
      </c>
      <c r="AA8" s="139">
        <v>13</v>
      </c>
      <c r="AB8" s="139">
        <v>11</v>
      </c>
      <c r="AC8" s="139">
        <v>9</v>
      </c>
      <c r="AD8" s="139">
        <v>1</v>
      </c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4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1</v>
      </c>
      <c r="AA9" s="139">
        <v>0</v>
      </c>
      <c r="AB9" s="139">
        <v>1</v>
      </c>
      <c r="AC9" s="139">
        <v>0</v>
      </c>
      <c r="AD9" s="139">
        <v>0</v>
      </c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23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1</v>
      </c>
      <c r="Z10" s="139">
        <v>0</v>
      </c>
      <c r="AA10" s="139">
        <v>4</v>
      </c>
      <c r="AB10" s="139">
        <v>2</v>
      </c>
      <c r="AC10" s="139">
        <v>3</v>
      </c>
      <c r="AD10" s="139">
        <v>2</v>
      </c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76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>
        <v>0</v>
      </c>
      <c r="U11" s="139">
        <v>0</v>
      </c>
      <c r="V11" s="139">
        <v>3</v>
      </c>
      <c r="W11" s="139">
        <v>0</v>
      </c>
      <c r="X11" s="139">
        <v>4</v>
      </c>
      <c r="Y11" s="139">
        <v>6</v>
      </c>
      <c r="Z11" s="139">
        <v>7</v>
      </c>
      <c r="AA11" s="139">
        <v>12</v>
      </c>
      <c r="AB11" s="139">
        <v>21</v>
      </c>
      <c r="AC11" s="139">
        <v>14</v>
      </c>
      <c r="AD11" s="139">
        <v>0</v>
      </c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18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2</v>
      </c>
      <c r="T12" s="139">
        <v>1</v>
      </c>
      <c r="U12" s="139">
        <v>2</v>
      </c>
      <c r="V12" s="139">
        <v>0</v>
      </c>
      <c r="W12" s="139">
        <v>0</v>
      </c>
      <c r="X12" s="139">
        <v>0</v>
      </c>
      <c r="Y12" s="139">
        <v>3</v>
      </c>
      <c r="Z12" s="139">
        <v>3</v>
      </c>
      <c r="AA12" s="139">
        <v>3</v>
      </c>
      <c r="AB12" s="139">
        <v>1</v>
      </c>
      <c r="AC12" s="139">
        <v>2</v>
      </c>
      <c r="AD12" s="139">
        <v>0</v>
      </c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6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1</v>
      </c>
      <c r="W13" s="139">
        <v>2</v>
      </c>
      <c r="X13" s="139">
        <v>0</v>
      </c>
      <c r="Y13" s="139">
        <v>0</v>
      </c>
      <c r="Z13" s="139">
        <v>2</v>
      </c>
      <c r="AA13" s="139">
        <v>0</v>
      </c>
      <c r="AB13" s="139">
        <v>1</v>
      </c>
      <c r="AC13" s="139">
        <v>0</v>
      </c>
      <c r="AD13" s="139">
        <v>0</v>
      </c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22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>
        <v>0</v>
      </c>
      <c r="U14" s="139">
        <v>0</v>
      </c>
      <c r="V14" s="139">
        <v>1</v>
      </c>
      <c r="W14" s="139">
        <v>0</v>
      </c>
      <c r="X14" s="139">
        <v>2</v>
      </c>
      <c r="Y14" s="139">
        <v>0</v>
      </c>
      <c r="Z14" s="139">
        <v>0</v>
      </c>
      <c r="AA14" s="139">
        <v>1</v>
      </c>
      <c r="AB14" s="139">
        <v>0</v>
      </c>
      <c r="AC14" s="139">
        <v>1</v>
      </c>
      <c r="AD14" s="139">
        <v>0</v>
      </c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16</v>
      </c>
      <c r="C15" s="139">
        <v>0</v>
      </c>
      <c r="D15" s="139">
        <v>0</v>
      </c>
      <c r="E15" s="139">
        <v>1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1</v>
      </c>
      <c r="T15" s="139">
        <v>0</v>
      </c>
      <c r="U15" s="139">
        <v>0</v>
      </c>
      <c r="V15" s="139">
        <v>0</v>
      </c>
      <c r="W15" s="139">
        <v>1</v>
      </c>
      <c r="X15" s="139">
        <v>0</v>
      </c>
      <c r="Y15" s="139">
        <v>2</v>
      </c>
      <c r="Z15" s="139">
        <v>2</v>
      </c>
      <c r="AA15" s="139">
        <v>6</v>
      </c>
      <c r="AB15" s="139">
        <v>1</v>
      </c>
      <c r="AC15" s="139">
        <v>0</v>
      </c>
      <c r="AD15" s="139">
        <v>0</v>
      </c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2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1</v>
      </c>
      <c r="Z16" s="139">
        <v>0</v>
      </c>
      <c r="AA16" s="139">
        <v>1</v>
      </c>
      <c r="AB16" s="139">
        <v>0</v>
      </c>
      <c r="AC16" s="139">
        <v>0</v>
      </c>
      <c r="AD16" s="139">
        <v>0</v>
      </c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3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2</v>
      </c>
      <c r="AB17" s="139">
        <v>1</v>
      </c>
      <c r="AC17" s="139">
        <v>0</v>
      </c>
      <c r="AD17" s="139">
        <v>0</v>
      </c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13</v>
      </c>
      <c r="C18" s="139">
        <v>0</v>
      </c>
      <c r="D18" s="139">
        <v>0</v>
      </c>
      <c r="E18" s="139">
        <v>0</v>
      </c>
      <c r="F18" s="139">
        <v>0</v>
      </c>
      <c r="G18" s="139">
        <v>1</v>
      </c>
      <c r="H18" s="139">
        <v>1</v>
      </c>
      <c r="I18" s="139">
        <v>2</v>
      </c>
      <c r="J18" s="139">
        <v>3</v>
      </c>
      <c r="K18" s="139">
        <v>1</v>
      </c>
      <c r="L18" s="139">
        <v>0</v>
      </c>
      <c r="M18" s="139">
        <v>0</v>
      </c>
      <c r="N18" s="139">
        <v>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1</v>
      </c>
      <c r="V18" s="139">
        <v>1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2</v>
      </c>
      <c r="AD18" s="139">
        <v>0</v>
      </c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16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</v>
      </c>
      <c r="W19" s="139">
        <v>0</v>
      </c>
      <c r="X19" s="139">
        <v>0</v>
      </c>
      <c r="Y19" s="139">
        <v>1</v>
      </c>
      <c r="Z19" s="139">
        <v>1</v>
      </c>
      <c r="AA19" s="139">
        <v>4</v>
      </c>
      <c r="AB19" s="139">
        <v>2</v>
      </c>
      <c r="AC19" s="139">
        <v>6</v>
      </c>
      <c r="AD19" s="139">
        <v>1</v>
      </c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5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1</v>
      </c>
      <c r="X20" s="139">
        <v>0</v>
      </c>
      <c r="Y20" s="139">
        <v>0</v>
      </c>
      <c r="Z20" s="139">
        <v>0</v>
      </c>
      <c r="AA20" s="139">
        <v>0</v>
      </c>
      <c r="AB20" s="139">
        <v>2</v>
      </c>
      <c r="AC20" s="139">
        <v>0</v>
      </c>
      <c r="AD20" s="139">
        <v>0</v>
      </c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2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1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5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1</v>
      </c>
      <c r="T22" s="139">
        <v>1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0</v>
      </c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1</v>
      </c>
      <c r="V24" s="139">
        <v>0</v>
      </c>
      <c r="W24" s="139">
        <v>0</v>
      </c>
      <c r="X24" s="139">
        <v>0</v>
      </c>
      <c r="Y24" s="139">
        <v>2</v>
      </c>
      <c r="Z24" s="139">
        <v>0</v>
      </c>
      <c r="AA24" s="139">
        <v>0</v>
      </c>
      <c r="AB24" s="139">
        <v>0</v>
      </c>
      <c r="AC24" s="139">
        <v>2</v>
      </c>
      <c r="AD24" s="139">
        <v>0</v>
      </c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384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2</v>
      </c>
      <c r="F25" s="196">
        <f t="shared" si="1"/>
        <v>2</v>
      </c>
      <c r="G25" s="196">
        <f t="shared" si="1"/>
        <v>2</v>
      </c>
      <c r="H25" s="196">
        <f t="shared" si="1"/>
        <v>2</v>
      </c>
      <c r="I25" s="196">
        <f t="shared" si="1"/>
        <v>8</v>
      </c>
      <c r="J25" s="196">
        <f t="shared" si="1"/>
        <v>5</v>
      </c>
      <c r="K25" s="196">
        <f t="shared" si="1"/>
        <v>2</v>
      </c>
      <c r="L25" s="196">
        <f t="shared" si="1"/>
        <v>5</v>
      </c>
      <c r="M25" s="196">
        <f t="shared" si="1"/>
        <v>4</v>
      </c>
      <c r="N25" s="196">
        <f t="shared" si="1"/>
        <v>11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7</v>
      </c>
      <c r="S25" s="196">
        <f t="shared" ref="S25:BB25" si="2">SUM(S5:S24)</f>
        <v>7</v>
      </c>
      <c r="T25" s="196">
        <f t="shared" si="2"/>
        <v>6</v>
      </c>
      <c r="U25" s="196">
        <f t="shared" si="2"/>
        <v>6</v>
      </c>
      <c r="V25" s="196">
        <f t="shared" si="2"/>
        <v>12</v>
      </c>
      <c r="W25" s="196">
        <f t="shared" si="2"/>
        <v>13</v>
      </c>
      <c r="X25" s="196">
        <f t="shared" si="2"/>
        <v>10</v>
      </c>
      <c r="Y25" s="196">
        <f t="shared" si="2"/>
        <v>22</v>
      </c>
      <c r="Z25" s="196">
        <f t="shared" si="2"/>
        <v>30</v>
      </c>
      <c r="AA25" s="196">
        <f t="shared" si="2"/>
        <v>61</v>
      </c>
      <c r="AB25" s="196">
        <f t="shared" si="2"/>
        <v>67</v>
      </c>
      <c r="AC25" s="196">
        <f t="shared" si="2"/>
        <v>66</v>
      </c>
      <c r="AD25" s="196">
        <f t="shared" si="2"/>
        <v>6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678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384</v>
      </c>
      <c r="C31" s="213">
        <f>C25</f>
        <v>2</v>
      </c>
      <c r="D31" s="213">
        <f t="shared" ref="D31:BB31" si="3">D25</f>
        <v>1</v>
      </c>
      <c r="E31" s="213">
        <f t="shared" si="3"/>
        <v>2</v>
      </c>
      <c r="F31" s="213">
        <f t="shared" si="3"/>
        <v>2</v>
      </c>
      <c r="G31" s="213">
        <f t="shared" si="3"/>
        <v>2</v>
      </c>
      <c r="H31" s="213">
        <f t="shared" si="3"/>
        <v>2</v>
      </c>
      <c r="I31" s="213">
        <f t="shared" si="3"/>
        <v>8</v>
      </c>
      <c r="J31" s="213">
        <f t="shared" si="3"/>
        <v>5</v>
      </c>
      <c r="K31" s="213">
        <f t="shared" si="3"/>
        <v>2</v>
      </c>
      <c r="L31" s="213">
        <f t="shared" si="3"/>
        <v>5</v>
      </c>
      <c r="M31" s="213">
        <f t="shared" si="3"/>
        <v>4</v>
      </c>
      <c r="N31" s="213">
        <f t="shared" si="3"/>
        <v>11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7</v>
      </c>
      <c r="S31" s="213">
        <f t="shared" si="3"/>
        <v>7</v>
      </c>
      <c r="T31" s="213">
        <f t="shared" si="3"/>
        <v>6</v>
      </c>
      <c r="U31" s="213">
        <f t="shared" si="3"/>
        <v>6</v>
      </c>
      <c r="V31" s="213">
        <f t="shared" si="3"/>
        <v>12</v>
      </c>
      <c r="W31" s="213">
        <f t="shared" si="3"/>
        <v>13</v>
      </c>
      <c r="X31" s="213">
        <f t="shared" si="3"/>
        <v>10</v>
      </c>
      <c r="Y31" s="213">
        <f t="shared" si="3"/>
        <v>22</v>
      </c>
      <c r="Z31" s="213">
        <f t="shared" si="3"/>
        <v>30</v>
      </c>
      <c r="AA31" s="213">
        <f t="shared" si="3"/>
        <v>61</v>
      </c>
      <c r="AB31" s="213">
        <f t="shared" si="3"/>
        <v>67</v>
      </c>
      <c r="AC31" s="213">
        <f t="shared" si="3"/>
        <v>66</v>
      </c>
      <c r="AD31" s="213">
        <f t="shared" si="3"/>
        <v>6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00FF00"/>
  </sheetPr>
  <dimension ref="A1:Q225"/>
  <sheetViews>
    <sheetView workbookViewId="0"/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679</v>
      </c>
    </row>
    <row r="2" spans="1:17">
      <c r="A2" s="2" t="s">
        <v>193</v>
      </c>
      <c r="B2" s="2" t="s">
        <v>194</v>
      </c>
      <c r="C2" s="3" t="s">
        <v>681</v>
      </c>
      <c r="D2" s="4" t="s">
        <v>682</v>
      </c>
      <c r="E2" s="4" t="s">
        <v>616</v>
      </c>
      <c r="F2" s="4" t="s">
        <v>628</v>
      </c>
      <c r="G2" s="4" t="s">
        <v>646</v>
      </c>
      <c r="H2" s="4" t="s">
        <v>683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</v>
      </c>
      <c r="D3" s="17">
        <v>2</v>
      </c>
      <c r="E3" s="15">
        <v>0</v>
      </c>
      <c r="F3" s="15">
        <v>0</v>
      </c>
      <c r="G3" s="15">
        <v>2</v>
      </c>
      <c r="H3" s="15">
        <v>0</v>
      </c>
      <c r="I3" s="344">
        <v>3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</v>
      </c>
      <c r="D4" s="17">
        <v>3</v>
      </c>
      <c r="E4" s="15">
        <v>2</v>
      </c>
      <c r="F4" s="15">
        <v>0</v>
      </c>
      <c r="G4" s="15">
        <v>1</v>
      </c>
      <c r="H4" s="15">
        <v>0</v>
      </c>
      <c r="I4" s="21">
        <v>3</v>
      </c>
      <c r="J4" s="240"/>
      <c r="K4" s="341" t="s">
        <v>197</v>
      </c>
      <c r="L4" s="341"/>
      <c r="M4" s="341"/>
      <c r="N4" s="341"/>
      <c r="O4" s="341"/>
      <c r="P4" s="341"/>
      <c r="Q4" s="341"/>
    </row>
    <row r="5" spans="1:17" ht="20.25" customHeight="1">
      <c r="A5" s="18" t="s">
        <v>21</v>
      </c>
      <c r="B5" s="18" t="s">
        <v>146</v>
      </c>
      <c r="C5" s="16">
        <v>4</v>
      </c>
      <c r="D5" s="17">
        <v>7</v>
      </c>
      <c r="E5" s="15">
        <v>1</v>
      </c>
      <c r="F5" s="15">
        <v>4</v>
      </c>
      <c r="G5" s="15">
        <v>2</v>
      </c>
      <c r="H5" s="15">
        <v>0</v>
      </c>
      <c r="I5" s="21">
        <v>3</v>
      </c>
      <c r="J5" s="240"/>
      <c r="K5" s="5" t="s">
        <v>198</v>
      </c>
    </row>
    <row r="6" spans="1:17" ht="20.25" hidden="1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hidden="1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hidden="1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hidden="1" customHeight="1">
      <c r="A9" s="18" t="s">
        <v>21</v>
      </c>
      <c r="B9" s="18" t="s">
        <v>204</v>
      </c>
      <c r="C9" s="16">
        <v>1</v>
      </c>
      <c r="D9" s="17">
        <v>1</v>
      </c>
      <c r="E9" s="15">
        <v>1</v>
      </c>
      <c r="F9" s="15">
        <v>0</v>
      </c>
      <c r="G9" s="15">
        <v>0</v>
      </c>
      <c r="H9" s="15">
        <v>0</v>
      </c>
      <c r="I9" s="22">
        <v>2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1</v>
      </c>
      <c r="E10" s="15">
        <v>0</v>
      </c>
      <c r="F10" s="15">
        <v>0</v>
      </c>
      <c r="G10" s="15">
        <v>1</v>
      </c>
      <c r="H10" s="15">
        <v>0</v>
      </c>
      <c r="I10" s="21">
        <v>3</v>
      </c>
      <c r="J10" s="240"/>
    </row>
    <row r="11" spans="1:17" ht="20.25" customHeight="1">
      <c r="A11" s="18" t="s">
        <v>21</v>
      </c>
      <c r="B11" s="18" t="s">
        <v>168</v>
      </c>
      <c r="C11" s="16">
        <v>1</v>
      </c>
      <c r="D11" s="17">
        <v>1</v>
      </c>
      <c r="E11" s="15">
        <v>0</v>
      </c>
      <c r="F11" s="15">
        <v>0</v>
      </c>
      <c r="G11" s="15">
        <v>1</v>
      </c>
      <c r="H11" s="15">
        <v>0</v>
      </c>
      <c r="I11" s="21">
        <v>3</v>
      </c>
      <c r="J11" s="240"/>
    </row>
    <row r="12" spans="1:17" ht="20.25" hidden="1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3">
        <v>1</v>
      </c>
      <c r="J12" s="240"/>
    </row>
    <row r="13" spans="1:17" ht="20.25" hidden="1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3">
        <v>1</v>
      </c>
      <c r="J13" s="240"/>
    </row>
    <row r="14" spans="1:17" ht="20.25" hidden="1" customHeight="1">
      <c r="A14" s="18" t="s">
        <v>21</v>
      </c>
      <c r="B14" s="18" t="s">
        <v>147</v>
      </c>
      <c r="C14" s="16">
        <v>0</v>
      </c>
      <c r="D14" s="17">
        <v>2</v>
      </c>
      <c r="E14" s="15">
        <v>0</v>
      </c>
      <c r="F14" s="15">
        <v>2</v>
      </c>
      <c r="G14" s="15">
        <v>0</v>
      </c>
      <c r="H14" s="15">
        <v>0</v>
      </c>
      <c r="I14" s="22">
        <v>2</v>
      </c>
      <c r="J14" s="240"/>
    </row>
    <row r="15" spans="1:17" ht="20.25" hidden="1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13">
        <v>1</v>
      </c>
      <c r="J15" s="240"/>
    </row>
    <row r="16" spans="1:17" ht="20.25" hidden="1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hidden="1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2</v>
      </c>
      <c r="E18" s="15">
        <v>0</v>
      </c>
      <c r="F18" s="15">
        <v>0</v>
      </c>
      <c r="G18" s="15">
        <v>2</v>
      </c>
      <c r="H18" s="15">
        <v>0</v>
      </c>
      <c r="I18" s="21">
        <v>3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1</v>
      </c>
      <c r="E19" s="15">
        <v>0</v>
      </c>
      <c r="F19" s="15">
        <v>0</v>
      </c>
      <c r="G19" s="15">
        <v>1</v>
      </c>
      <c r="H19" s="15">
        <v>0</v>
      </c>
      <c r="I19" s="21">
        <v>3</v>
      </c>
      <c r="J19" s="240"/>
    </row>
    <row r="20" spans="1:10" ht="20.25" hidden="1" customHeight="1">
      <c r="A20" s="18" t="s">
        <v>23</v>
      </c>
      <c r="B20" s="18" t="s">
        <v>209</v>
      </c>
      <c r="C20" s="16">
        <v>0</v>
      </c>
      <c r="D20" s="17">
        <v>1</v>
      </c>
      <c r="E20" s="15">
        <v>0</v>
      </c>
      <c r="F20" s="15">
        <v>1</v>
      </c>
      <c r="G20" s="15">
        <v>0</v>
      </c>
      <c r="H20" s="15">
        <v>0</v>
      </c>
      <c r="I20" s="22">
        <v>2</v>
      </c>
      <c r="J20" s="240"/>
    </row>
    <row r="21" spans="1:10" ht="20.25" hidden="1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5</v>
      </c>
      <c r="D22" s="17">
        <v>3</v>
      </c>
      <c r="E22" s="15">
        <v>2</v>
      </c>
      <c r="F22" s="15">
        <v>0</v>
      </c>
      <c r="G22" s="15">
        <v>1</v>
      </c>
      <c r="H22" s="15">
        <v>0</v>
      </c>
      <c r="I22" s="21">
        <v>3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4</v>
      </c>
      <c r="E23" s="15">
        <v>1</v>
      </c>
      <c r="F23" s="15">
        <v>1</v>
      </c>
      <c r="G23" s="15">
        <v>2</v>
      </c>
      <c r="H23" s="15">
        <v>0</v>
      </c>
      <c r="I23" s="21">
        <v>3</v>
      </c>
      <c r="J23" s="240"/>
    </row>
    <row r="24" spans="1:10" ht="20.25" hidden="1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2</v>
      </c>
      <c r="E25" s="15">
        <v>0</v>
      </c>
      <c r="F25" s="15">
        <v>1</v>
      </c>
      <c r="G25" s="15">
        <v>1</v>
      </c>
      <c r="H25" s="15">
        <v>0</v>
      </c>
      <c r="I25" s="21">
        <v>3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2</v>
      </c>
      <c r="E26" s="15">
        <v>0</v>
      </c>
      <c r="F26" s="15">
        <v>0</v>
      </c>
      <c r="G26" s="15">
        <v>1</v>
      </c>
      <c r="H26" s="15">
        <v>1</v>
      </c>
      <c r="I26" s="21">
        <v>3</v>
      </c>
      <c r="J26" s="240"/>
    </row>
    <row r="27" spans="1:10" ht="20.25" customHeight="1">
      <c r="A27" s="18" t="s">
        <v>23</v>
      </c>
      <c r="B27" s="18" t="s">
        <v>215</v>
      </c>
      <c r="C27" s="16">
        <v>2</v>
      </c>
      <c r="D27" s="17">
        <v>6</v>
      </c>
      <c r="E27" s="15">
        <v>0</v>
      </c>
      <c r="F27" s="15">
        <v>0</v>
      </c>
      <c r="G27" s="15">
        <v>4</v>
      </c>
      <c r="H27" s="15">
        <v>2</v>
      </c>
      <c r="I27" s="21">
        <v>3</v>
      </c>
      <c r="J27" s="240"/>
    </row>
    <row r="28" spans="1:10" ht="20.25" hidden="1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hidden="1" customHeight="1">
      <c r="A29" s="18" t="s">
        <v>23</v>
      </c>
      <c r="B29" s="18" t="s">
        <v>216</v>
      </c>
      <c r="C29" s="16">
        <v>3</v>
      </c>
      <c r="D29" s="17">
        <v>4</v>
      </c>
      <c r="E29" s="15">
        <v>1</v>
      </c>
      <c r="F29" s="15">
        <v>3</v>
      </c>
      <c r="G29" s="15">
        <v>0</v>
      </c>
      <c r="H29" s="15">
        <v>0</v>
      </c>
      <c r="I29" s="22">
        <v>2</v>
      </c>
      <c r="J29" s="240"/>
    </row>
    <row r="30" spans="1:10" ht="20.25" hidden="1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2</v>
      </c>
      <c r="D31" s="17">
        <v>3</v>
      </c>
      <c r="E31" s="15">
        <v>0</v>
      </c>
      <c r="F31" s="15">
        <v>1</v>
      </c>
      <c r="G31" s="15">
        <v>0</v>
      </c>
      <c r="H31" s="15">
        <v>2</v>
      </c>
      <c r="I31" s="21">
        <v>3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3</v>
      </c>
      <c r="E32" s="15">
        <v>1</v>
      </c>
      <c r="F32" s="15">
        <v>1</v>
      </c>
      <c r="G32" s="15">
        <v>0</v>
      </c>
      <c r="H32" s="15">
        <v>1</v>
      </c>
      <c r="I32" s="21">
        <v>3</v>
      </c>
      <c r="J32" s="240"/>
    </row>
    <row r="33" spans="1:10" ht="20.25" hidden="1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3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2</v>
      </c>
      <c r="D34" s="17">
        <v>13</v>
      </c>
      <c r="E34" s="15">
        <v>5</v>
      </c>
      <c r="F34" s="15">
        <v>2</v>
      </c>
      <c r="G34" s="15">
        <v>2</v>
      </c>
      <c r="H34" s="15">
        <v>4</v>
      </c>
      <c r="I34" s="21">
        <v>3</v>
      </c>
      <c r="J34" s="240"/>
    </row>
    <row r="35" spans="1:10" ht="20.25" hidden="1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hidden="1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3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4</v>
      </c>
      <c r="D37" s="17">
        <v>6</v>
      </c>
      <c r="E37" s="15">
        <v>1</v>
      </c>
      <c r="F37" s="15">
        <v>1</v>
      </c>
      <c r="G37" s="15">
        <v>2</v>
      </c>
      <c r="H37" s="15">
        <v>2</v>
      </c>
      <c r="I37" s="21">
        <v>3</v>
      </c>
      <c r="J37" s="240"/>
    </row>
    <row r="38" spans="1:10" ht="20.25" customHeight="1">
      <c r="A38" s="18" t="s">
        <v>31</v>
      </c>
      <c r="B38" s="18" t="s">
        <v>223</v>
      </c>
      <c r="C38" s="16">
        <v>2</v>
      </c>
      <c r="D38" s="17">
        <v>11</v>
      </c>
      <c r="E38" s="15">
        <v>1</v>
      </c>
      <c r="F38" s="15">
        <v>2</v>
      </c>
      <c r="G38" s="15">
        <v>2</v>
      </c>
      <c r="H38" s="15">
        <v>6</v>
      </c>
      <c r="I38" s="21">
        <v>3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2</v>
      </c>
      <c r="E39" s="15">
        <v>0</v>
      </c>
      <c r="F39" s="15">
        <v>0</v>
      </c>
      <c r="G39" s="15">
        <v>1</v>
      </c>
      <c r="H39" s="15">
        <v>1</v>
      </c>
      <c r="I39" s="21">
        <v>3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2</v>
      </c>
      <c r="E40" s="15">
        <v>0</v>
      </c>
      <c r="F40" s="15">
        <v>1</v>
      </c>
      <c r="G40" s="15">
        <v>1</v>
      </c>
      <c r="H40" s="15">
        <v>0</v>
      </c>
      <c r="I40" s="21">
        <v>3</v>
      </c>
      <c r="J40" s="240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1</v>
      </c>
      <c r="E41" s="15">
        <v>0</v>
      </c>
      <c r="F41" s="15">
        <v>0</v>
      </c>
      <c r="G41" s="15">
        <v>1</v>
      </c>
      <c r="H41" s="15">
        <v>0</v>
      </c>
      <c r="I41" s="21">
        <v>3</v>
      </c>
      <c r="J41" s="240"/>
    </row>
    <row r="42" spans="1:10" ht="20.25" hidden="1" customHeight="1">
      <c r="A42" s="18" t="s">
        <v>24</v>
      </c>
      <c r="B42" s="18" t="s">
        <v>165</v>
      </c>
      <c r="C42" s="16">
        <v>2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13">
        <v>1</v>
      </c>
      <c r="J42" s="240"/>
    </row>
    <row r="43" spans="1:10" ht="20.25" hidden="1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hidden="1" customHeight="1">
      <c r="A44" s="18" t="s">
        <v>24</v>
      </c>
      <c r="B44" s="18" t="s">
        <v>166</v>
      </c>
      <c r="C44" s="16">
        <v>2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3">
        <v>1</v>
      </c>
      <c r="J44" s="240"/>
    </row>
    <row r="45" spans="1:10" ht="20.25" customHeight="1">
      <c r="A45" s="18" t="s">
        <v>24</v>
      </c>
      <c r="B45" s="18" t="s">
        <v>226</v>
      </c>
      <c r="C45" s="16">
        <v>1</v>
      </c>
      <c r="D45" s="17">
        <v>5</v>
      </c>
      <c r="E45" s="15">
        <v>0</v>
      </c>
      <c r="F45" s="15">
        <v>1</v>
      </c>
      <c r="G45" s="15">
        <v>3</v>
      </c>
      <c r="H45" s="15">
        <v>1</v>
      </c>
      <c r="I45" s="21">
        <v>3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5</v>
      </c>
      <c r="E46" s="15">
        <v>0</v>
      </c>
      <c r="F46" s="15">
        <v>2</v>
      </c>
      <c r="G46" s="15">
        <v>3</v>
      </c>
      <c r="H46" s="15">
        <v>0</v>
      </c>
      <c r="I46" s="21">
        <v>3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2</v>
      </c>
      <c r="E47" s="15">
        <v>0</v>
      </c>
      <c r="F47" s="15">
        <v>0</v>
      </c>
      <c r="G47" s="15">
        <v>2</v>
      </c>
      <c r="H47" s="15">
        <v>0</v>
      </c>
      <c r="I47" s="21">
        <v>3</v>
      </c>
      <c r="J47" s="240"/>
    </row>
    <row r="48" spans="1:10" ht="20.25" customHeight="1">
      <c r="A48" s="18" t="s">
        <v>24</v>
      </c>
      <c r="B48" s="18" t="s">
        <v>228</v>
      </c>
      <c r="C48" s="16">
        <v>1</v>
      </c>
      <c r="D48" s="17">
        <v>4</v>
      </c>
      <c r="E48" s="15">
        <v>2</v>
      </c>
      <c r="F48" s="15">
        <v>1</v>
      </c>
      <c r="G48" s="15">
        <v>1</v>
      </c>
      <c r="H48" s="15">
        <v>0</v>
      </c>
      <c r="I48" s="21">
        <v>3</v>
      </c>
      <c r="J48" s="240"/>
    </row>
    <row r="49" spans="1:10" ht="20.25" customHeight="1">
      <c r="A49" s="18" t="s">
        <v>24</v>
      </c>
      <c r="B49" s="18" t="s">
        <v>229</v>
      </c>
      <c r="C49" s="16">
        <v>5</v>
      </c>
      <c r="D49" s="17">
        <v>13</v>
      </c>
      <c r="E49" s="15">
        <v>2</v>
      </c>
      <c r="F49" s="15">
        <v>6</v>
      </c>
      <c r="G49" s="15">
        <v>5</v>
      </c>
      <c r="H49" s="15">
        <v>0</v>
      </c>
      <c r="I49" s="21">
        <v>3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1</v>
      </c>
      <c r="E50" s="15">
        <v>0</v>
      </c>
      <c r="F50" s="15">
        <v>0</v>
      </c>
      <c r="G50" s="15">
        <v>1</v>
      </c>
      <c r="H50" s="15">
        <v>0</v>
      </c>
      <c r="I50" s="21">
        <v>3</v>
      </c>
      <c r="J50" s="240"/>
    </row>
    <row r="51" spans="1:10" ht="20.25" hidden="1" customHeight="1">
      <c r="A51" s="18" t="s">
        <v>25</v>
      </c>
      <c r="B51" s="18" t="s">
        <v>231</v>
      </c>
      <c r="C51" s="16">
        <v>1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13">
        <v>1</v>
      </c>
      <c r="J51" s="240"/>
    </row>
    <row r="52" spans="1:10" ht="20.25" hidden="1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1</v>
      </c>
      <c r="E53" s="15">
        <v>0</v>
      </c>
      <c r="F53" s="15">
        <v>0</v>
      </c>
      <c r="G53" s="15">
        <v>1</v>
      </c>
      <c r="H53" s="15">
        <v>0</v>
      </c>
      <c r="I53" s="21">
        <v>3</v>
      </c>
      <c r="J53" s="240"/>
    </row>
    <row r="54" spans="1:10" ht="20.25" hidden="1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hidden="1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hidden="1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3">
        <v>1</v>
      </c>
      <c r="J56" s="240"/>
    </row>
    <row r="57" spans="1:10" ht="20.25" hidden="1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hidden="1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hidden="1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hidden="1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hidden="1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hidden="1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1</v>
      </c>
      <c r="E63" s="15">
        <v>0</v>
      </c>
      <c r="F63" s="15">
        <v>0</v>
      </c>
      <c r="G63" s="15">
        <v>0</v>
      </c>
      <c r="H63" s="15">
        <v>1</v>
      </c>
      <c r="I63" s="21">
        <v>3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3</v>
      </c>
      <c r="E64" s="15">
        <v>0</v>
      </c>
      <c r="F64" s="15">
        <v>0</v>
      </c>
      <c r="G64" s="15">
        <v>0</v>
      </c>
      <c r="H64" s="15">
        <v>3</v>
      </c>
      <c r="I64" s="21">
        <v>3</v>
      </c>
      <c r="J64" s="240"/>
    </row>
    <row r="65" spans="1:10" ht="20.25" customHeight="1">
      <c r="A65" s="18" t="s">
        <v>26</v>
      </c>
      <c r="B65" s="18" t="s">
        <v>239</v>
      </c>
      <c r="C65" s="16">
        <v>2</v>
      </c>
      <c r="D65" s="17">
        <v>5</v>
      </c>
      <c r="E65" s="15">
        <v>2</v>
      </c>
      <c r="F65" s="15">
        <v>2</v>
      </c>
      <c r="G65" s="15">
        <v>1</v>
      </c>
      <c r="H65" s="15">
        <v>0</v>
      </c>
      <c r="I65" s="21">
        <v>3</v>
      </c>
      <c r="J65" s="240"/>
    </row>
    <row r="66" spans="1:10" ht="20.25" hidden="1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hidden="1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hidden="1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hidden="1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hidden="1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3">
        <v>1</v>
      </c>
      <c r="J70" s="240"/>
    </row>
    <row r="71" spans="1:10" ht="20.25" hidden="1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hidden="1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hidden="1" customHeight="1">
      <c r="A73" s="18" t="s">
        <v>26</v>
      </c>
      <c r="B73" s="18" t="s">
        <v>246</v>
      </c>
      <c r="C73" s="16">
        <v>0</v>
      </c>
      <c r="D73" s="17">
        <v>1</v>
      </c>
      <c r="E73" s="15">
        <v>0</v>
      </c>
      <c r="F73" s="15">
        <v>1</v>
      </c>
      <c r="G73" s="15">
        <v>0</v>
      </c>
      <c r="H73" s="15">
        <v>0</v>
      </c>
      <c r="I73" s="22">
        <v>2</v>
      </c>
      <c r="J73" s="240"/>
    </row>
    <row r="74" spans="1:10" ht="20.25" hidden="1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1</v>
      </c>
      <c r="E75" s="15">
        <v>0</v>
      </c>
      <c r="F75" s="15">
        <v>0</v>
      </c>
      <c r="G75" s="15">
        <v>0</v>
      </c>
      <c r="H75" s="15">
        <v>1</v>
      </c>
      <c r="I75" s="21">
        <v>3</v>
      </c>
      <c r="J75" s="240"/>
    </row>
    <row r="76" spans="1:10" ht="20.25" customHeight="1">
      <c r="A76" s="18" t="s">
        <v>27</v>
      </c>
      <c r="B76" s="18" t="s">
        <v>192</v>
      </c>
      <c r="C76" s="16">
        <v>2</v>
      </c>
      <c r="D76" s="17">
        <v>5</v>
      </c>
      <c r="E76" s="15">
        <v>2</v>
      </c>
      <c r="F76" s="15">
        <v>2</v>
      </c>
      <c r="G76" s="15">
        <v>1</v>
      </c>
      <c r="H76" s="15">
        <v>0</v>
      </c>
      <c r="I76" s="21">
        <v>3</v>
      </c>
      <c r="J76" s="240"/>
    </row>
    <row r="77" spans="1:10" ht="20.25" hidden="1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1</v>
      </c>
      <c r="E78" s="15">
        <v>0</v>
      </c>
      <c r="F78" s="15">
        <v>0</v>
      </c>
      <c r="G78" s="15">
        <v>1</v>
      </c>
      <c r="H78" s="15">
        <v>0</v>
      </c>
      <c r="I78" s="21">
        <v>3</v>
      </c>
      <c r="J78" s="240"/>
    </row>
    <row r="79" spans="1:10" ht="20.25" hidden="1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3">
        <v>1</v>
      </c>
      <c r="J79" s="240"/>
    </row>
    <row r="80" spans="1:10" ht="20.25" customHeight="1">
      <c r="A80" s="18" t="s">
        <v>27</v>
      </c>
      <c r="B80" s="18" t="s">
        <v>162</v>
      </c>
      <c r="C80" s="16">
        <v>10</v>
      </c>
      <c r="D80" s="17">
        <v>27</v>
      </c>
      <c r="E80" s="15">
        <v>4</v>
      </c>
      <c r="F80" s="15">
        <v>8</v>
      </c>
      <c r="G80" s="15">
        <v>12</v>
      </c>
      <c r="H80" s="15">
        <v>3</v>
      </c>
      <c r="I80" s="21">
        <v>3</v>
      </c>
      <c r="J80" s="240"/>
    </row>
    <row r="81" spans="1:10" ht="20.25" customHeight="1">
      <c r="A81" s="18" t="s">
        <v>27</v>
      </c>
      <c r="B81" s="18" t="s">
        <v>251</v>
      </c>
      <c r="C81" s="16">
        <v>4</v>
      </c>
      <c r="D81" s="17">
        <v>4</v>
      </c>
      <c r="E81" s="15">
        <v>0</v>
      </c>
      <c r="F81" s="15">
        <v>1</v>
      </c>
      <c r="G81" s="15">
        <v>3</v>
      </c>
      <c r="H81" s="15">
        <v>0</v>
      </c>
      <c r="I81" s="21">
        <v>3</v>
      </c>
      <c r="J81" s="240"/>
    </row>
    <row r="82" spans="1:10" ht="20.25" hidden="1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hidden="1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hidden="1" customHeight="1">
      <c r="A84" s="18" t="s">
        <v>27</v>
      </c>
      <c r="B84" s="18" t="s">
        <v>253</v>
      </c>
      <c r="C84" s="16">
        <v>0</v>
      </c>
      <c r="D84" s="17">
        <v>1</v>
      </c>
      <c r="E84" s="15">
        <v>0</v>
      </c>
      <c r="F84" s="15">
        <v>1</v>
      </c>
      <c r="G84" s="15">
        <v>0</v>
      </c>
      <c r="H84" s="15">
        <v>0</v>
      </c>
      <c r="I84" s="22">
        <v>2</v>
      </c>
      <c r="J84" s="240"/>
    </row>
    <row r="85" spans="1:10" ht="20.25" customHeight="1">
      <c r="A85" s="18" t="s">
        <v>27</v>
      </c>
      <c r="B85" s="18" t="s">
        <v>254</v>
      </c>
      <c r="C85" s="16">
        <v>5</v>
      </c>
      <c r="D85" s="17">
        <v>2</v>
      </c>
      <c r="E85" s="15">
        <v>1</v>
      </c>
      <c r="F85" s="15">
        <v>0</v>
      </c>
      <c r="G85" s="15">
        <v>1</v>
      </c>
      <c r="H85" s="15">
        <v>0</v>
      </c>
      <c r="I85" s="21">
        <v>3</v>
      </c>
      <c r="J85" s="240"/>
    </row>
    <row r="86" spans="1:10" ht="20.25" hidden="1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3">
        <v>1</v>
      </c>
      <c r="J86" s="240"/>
    </row>
    <row r="87" spans="1:10" ht="20.25" customHeight="1">
      <c r="A87" s="18" t="s">
        <v>27</v>
      </c>
      <c r="B87" s="18" t="s">
        <v>256</v>
      </c>
      <c r="C87" s="16">
        <v>1</v>
      </c>
      <c r="D87" s="17">
        <v>8</v>
      </c>
      <c r="E87" s="15">
        <v>2</v>
      </c>
      <c r="F87" s="15">
        <v>1</v>
      </c>
      <c r="G87" s="15">
        <v>5</v>
      </c>
      <c r="H87" s="15">
        <v>0</v>
      </c>
      <c r="I87" s="21">
        <v>3</v>
      </c>
      <c r="J87" s="240"/>
    </row>
    <row r="88" spans="1:10" ht="20.25" customHeight="1">
      <c r="A88" s="18" t="s">
        <v>27</v>
      </c>
      <c r="B88" s="18" t="s">
        <v>257</v>
      </c>
      <c r="C88" s="16">
        <v>2</v>
      </c>
      <c r="D88" s="17">
        <v>1</v>
      </c>
      <c r="E88" s="15">
        <v>0</v>
      </c>
      <c r="F88" s="15">
        <v>0</v>
      </c>
      <c r="G88" s="15">
        <v>1</v>
      </c>
      <c r="H88" s="15">
        <v>0</v>
      </c>
      <c r="I88" s="21">
        <v>3</v>
      </c>
      <c r="J88" s="240"/>
    </row>
    <row r="89" spans="1:10" ht="20.25" hidden="1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3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5</v>
      </c>
      <c r="D90" s="17">
        <v>6</v>
      </c>
      <c r="E90" s="15">
        <v>3</v>
      </c>
      <c r="F90" s="15">
        <v>2</v>
      </c>
      <c r="G90" s="15">
        <v>1</v>
      </c>
      <c r="H90" s="15">
        <v>0</v>
      </c>
      <c r="I90" s="21">
        <v>3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3</v>
      </c>
      <c r="E91" s="15">
        <v>1</v>
      </c>
      <c r="F91" s="15">
        <v>0</v>
      </c>
      <c r="G91" s="15">
        <v>1</v>
      </c>
      <c r="H91" s="15">
        <v>1</v>
      </c>
      <c r="I91" s="21">
        <v>3</v>
      </c>
      <c r="J91" s="240"/>
    </row>
    <row r="92" spans="1:10" ht="20.25" hidden="1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3">
        <v>1</v>
      </c>
      <c r="J92" s="240"/>
    </row>
    <row r="93" spans="1:10" ht="20.25" hidden="1" customHeight="1">
      <c r="A93" s="18" t="s">
        <v>34</v>
      </c>
      <c r="B93" s="18" t="s">
        <v>261</v>
      </c>
      <c r="C93" s="16">
        <v>1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3">
        <v>1</v>
      </c>
      <c r="J93" s="240"/>
    </row>
    <row r="94" spans="1:10" ht="20.25" hidden="1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3">
        <v>1</v>
      </c>
      <c r="J94" s="240"/>
    </row>
    <row r="95" spans="1:10" ht="20.25" hidden="1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3">
        <v>1</v>
      </c>
      <c r="J95" s="240"/>
    </row>
    <row r="96" spans="1:10" ht="20.25" hidden="1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hidden="1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hidden="1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hidden="1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hidden="1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1</v>
      </c>
      <c r="D101" s="17">
        <v>1</v>
      </c>
      <c r="E101" s="15">
        <v>0</v>
      </c>
      <c r="F101" s="15">
        <v>0</v>
      </c>
      <c r="G101" s="15">
        <v>1</v>
      </c>
      <c r="H101" s="15">
        <v>0</v>
      </c>
      <c r="I101" s="21">
        <v>3</v>
      </c>
      <c r="J101" s="240"/>
    </row>
    <row r="102" spans="1:10" ht="20.25" hidden="1" customHeight="1">
      <c r="A102" s="18" t="s">
        <v>32</v>
      </c>
      <c r="B102" s="18" t="s">
        <v>269</v>
      </c>
      <c r="C102" s="16">
        <v>1</v>
      </c>
      <c r="D102" s="17">
        <v>1</v>
      </c>
      <c r="E102" s="15">
        <v>1</v>
      </c>
      <c r="F102" s="15">
        <v>0</v>
      </c>
      <c r="G102" s="15">
        <v>0</v>
      </c>
      <c r="H102" s="15">
        <v>0</v>
      </c>
      <c r="I102" s="22">
        <v>2</v>
      </c>
      <c r="J102" s="240"/>
    </row>
    <row r="103" spans="1:10" ht="20.25" hidden="1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hidden="1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hidden="1" customHeight="1">
      <c r="A105" s="18" t="s">
        <v>32</v>
      </c>
      <c r="B105" s="18" t="s">
        <v>170</v>
      </c>
      <c r="C105" s="16">
        <v>1</v>
      </c>
      <c r="D105" s="17">
        <v>1</v>
      </c>
      <c r="E105" s="15">
        <v>1</v>
      </c>
      <c r="F105" s="15">
        <v>0</v>
      </c>
      <c r="G105" s="15">
        <v>0</v>
      </c>
      <c r="H105" s="15">
        <v>0</v>
      </c>
      <c r="I105" s="22">
        <v>2</v>
      </c>
      <c r="J105" s="240"/>
    </row>
    <row r="106" spans="1:10" ht="20.25" hidden="1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hidden="1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hidden="1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hidden="1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hidden="1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3">
        <v>1</v>
      </c>
      <c r="J110" s="240"/>
    </row>
    <row r="111" spans="1:10" ht="20.25" hidden="1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hidden="1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hidden="1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3">
        <v>1</v>
      </c>
      <c r="J113" s="240"/>
    </row>
    <row r="114" spans="1:10" ht="20.25" hidden="1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hidden="1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hidden="1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2</v>
      </c>
      <c r="E117" s="15">
        <v>1</v>
      </c>
      <c r="F117" s="15">
        <v>0</v>
      </c>
      <c r="G117" s="15">
        <v>0</v>
      </c>
      <c r="H117" s="15">
        <v>1</v>
      </c>
      <c r="I117" s="21">
        <v>3</v>
      </c>
      <c r="J117" s="240"/>
    </row>
    <row r="118" spans="1:10" ht="20.25" hidden="1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3">
        <v>1</v>
      </c>
      <c r="J118" s="240"/>
    </row>
    <row r="119" spans="1:10" ht="20.25" hidden="1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hidden="1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hidden="1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3">
        <v>1</v>
      </c>
      <c r="J121" s="240"/>
    </row>
    <row r="122" spans="1:10" ht="20.25" hidden="1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hidden="1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hidden="1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3">
        <v>1</v>
      </c>
      <c r="J124" s="240"/>
    </row>
    <row r="125" spans="1:10" ht="20.25" hidden="1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3">
        <v>1</v>
      </c>
      <c r="J125" s="240"/>
    </row>
    <row r="126" spans="1:10" ht="20.25" hidden="1" customHeight="1">
      <c r="A126" s="18" t="s">
        <v>29</v>
      </c>
      <c r="B126" s="18" t="s">
        <v>181</v>
      </c>
      <c r="C126" s="16">
        <v>1</v>
      </c>
      <c r="D126" s="17">
        <v>1</v>
      </c>
      <c r="E126" s="15">
        <v>0</v>
      </c>
      <c r="F126" s="15">
        <v>1</v>
      </c>
      <c r="G126" s="15">
        <v>0</v>
      </c>
      <c r="H126" s="15">
        <v>0</v>
      </c>
      <c r="I126" s="22">
        <v>2</v>
      </c>
      <c r="J126" s="240"/>
    </row>
    <row r="127" spans="1:10" ht="20.25" hidden="1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hidden="1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hidden="1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3">
        <v>1</v>
      </c>
      <c r="J129" s="240"/>
    </row>
    <row r="130" spans="1:10" ht="20.25" hidden="1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40"/>
    </row>
    <row r="131" spans="1:10" ht="20.25" hidden="1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hidden="1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hidden="1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3">
        <v>1</v>
      </c>
      <c r="J133" s="240"/>
    </row>
    <row r="134" spans="1:10" ht="20.25" hidden="1" customHeight="1">
      <c r="A134" s="18" t="s">
        <v>29</v>
      </c>
      <c r="B134" s="18" t="s">
        <v>224</v>
      </c>
      <c r="C134" s="16">
        <v>0</v>
      </c>
      <c r="D134" s="17">
        <v>1</v>
      </c>
      <c r="E134" s="15">
        <v>1</v>
      </c>
      <c r="F134" s="15">
        <v>0</v>
      </c>
      <c r="G134" s="15">
        <v>0</v>
      </c>
      <c r="H134" s="15">
        <v>0</v>
      </c>
      <c r="I134" s="22">
        <v>2</v>
      </c>
      <c r="J134" s="240"/>
    </row>
    <row r="135" spans="1:10" ht="20.25" customHeight="1">
      <c r="A135" s="18" t="s">
        <v>29</v>
      </c>
      <c r="B135" s="18" t="s">
        <v>163</v>
      </c>
      <c r="C135" s="16">
        <v>4</v>
      </c>
      <c r="D135" s="17">
        <v>6</v>
      </c>
      <c r="E135" s="15">
        <v>5</v>
      </c>
      <c r="F135" s="15">
        <v>0</v>
      </c>
      <c r="G135" s="15">
        <v>1</v>
      </c>
      <c r="H135" s="15">
        <v>0</v>
      </c>
      <c r="I135" s="21">
        <v>3</v>
      </c>
      <c r="J135" s="240"/>
    </row>
    <row r="136" spans="1:10" ht="20.25" hidden="1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hidden="1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hidden="1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hidden="1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3">
        <v>1</v>
      </c>
      <c r="J139" s="240"/>
    </row>
    <row r="140" spans="1:10" ht="20.25" hidden="1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hidden="1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hidden="1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hidden="1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hidden="1" customHeight="1">
      <c r="A144" s="18" t="s">
        <v>33</v>
      </c>
      <c r="B144" s="18" t="s">
        <v>295</v>
      </c>
      <c r="C144" s="16">
        <v>1</v>
      </c>
      <c r="D144" s="17">
        <v>1</v>
      </c>
      <c r="E144" s="15">
        <v>1</v>
      </c>
      <c r="F144" s="15">
        <v>0</v>
      </c>
      <c r="G144" s="15">
        <v>0</v>
      </c>
      <c r="H144" s="15">
        <v>0</v>
      </c>
      <c r="I144" s="22">
        <v>2</v>
      </c>
      <c r="J144" s="240"/>
    </row>
    <row r="145" spans="1:10" ht="20.25" hidden="1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hidden="1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hidden="1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hidden="1" customHeight="1">
      <c r="A148" s="18" t="s">
        <v>58</v>
      </c>
      <c r="B148" s="18" t="s">
        <v>296</v>
      </c>
      <c r="C148" s="16">
        <v>0</v>
      </c>
      <c r="D148" s="17">
        <v>2</v>
      </c>
      <c r="E148" s="15">
        <v>2</v>
      </c>
      <c r="F148" s="15">
        <v>0</v>
      </c>
      <c r="G148" s="15">
        <v>0</v>
      </c>
      <c r="H148" s="15">
        <v>0</v>
      </c>
      <c r="I148" s="22">
        <v>2</v>
      </c>
      <c r="J148" s="240"/>
    </row>
    <row r="149" spans="1:10" ht="20.25" hidden="1" customHeight="1">
      <c r="A149" s="18" t="s">
        <v>58</v>
      </c>
      <c r="B149" s="18" t="s">
        <v>178</v>
      </c>
      <c r="C149" s="16">
        <v>0</v>
      </c>
      <c r="D149" s="17">
        <v>1</v>
      </c>
      <c r="E149" s="15">
        <v>0</v>
      </c>
      <c r="F149" s="15">
        <v>1</v>
      </c>
      <c r="G149" s="15">
        <v>0</v>
      </c>
      <c r="H149" s="15">
        <v>0</v>
      </c>
      <c r="I149" s="22">
        <v>2</v>
      </c>
      <c r="J149" s="240"/>
    </row>
    <row r="150" spans="1:10" ht="20.25" hidden="1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1</v>
      </c>
      <c r="D151" s="17">
        <v>2</v>
      </c>
      <c r="E151" s="15">
        <v>0</v>
      </c>
      <c r="F151" s="15">
        <v>0</v>
      </c>
      <c r="G151" s="15">
        <v>0</v>
      </c>
      <c r="H151" s="15">
        <v>2</v>
      </c>
      <c r="I151" s="21">
        <v>3</v>
      </c>
      <c r="J151" s="240"/>
    </row>
    <row r="152" spans="1:10" ht="20.25" hidden="1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3">
        <v>1</v>
      </c>
      <c r="J152" s="240"/>
    </row>
    <row r="153" spans="1:10" ht="20.25" hidden="1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hidden="1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hidden="1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hidden="1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3">
        <v>1</v>
      </c>
      <c r="J156" s="240"/>
    </row>
    <row r="157" spans="1:10" ht="20.25" hidden="1" customHeight="1">
      <c r="A157" s="18" t="s">
        <v>30</v>
      </c>
      <c r="B157" s="18" t="s">
        <v>302</v>
      </c>
      <c r="C157" s="16">
        <v>1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3">
        <v>1</v>
      </c>
      <c r="J157" s="240"/>
    </row>
    <row r="158" spans="1:10" ht="20.25" hidden="1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hidden="1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3">
        <v>1</v>
      </c>
      <c r="J159" s="240"/>
    </row>
    <row r="160" spans="1:10" ht="20.25" hidden="1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hidden="1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1</v>
      </c>
      <c r="D162" s="17">
        <v>14</v>
      </c>
      <c r="E162" s="15">
        <v>3</v>
      </c>
      <c r="F162" s="15">
        <v>2</v>
      </c>
      <c r="G162" s="15">
        <v>4</v>
      </c>
      <c r="H162" s="15">
        <v>5</v>
      </c>
      <c r="I162" s="21">
        <v>3</v>
      </c>
      <c r="J162" s="240"/>
    </row>
    <row r="163" spans="1:10" ht="20.25" hidden="1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hidden="1" customHeight="1">
      <c r="A164" s="18" t="s">
        <v>35</v>
      </c>
      <c r="B164" s="18" t="s">
        <v>306</v>
      </c>
      <c r="C164" s="16">
        <v>1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13">
        <v>1</v>
      </c>
      <c r="J164" s="240"/>
    </row>
    <row r="165" spans="1:10" ht="20.25" hidden="1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hidden="1" customHeight="1">
      <c r="A166" s="18" t="s">
        <v>59</v>
      </c>
      <c r="B166" s="18" t="s">
        <v>59</v>
      </c>
      <c r="C166" s="16">
        <v>1</v>
      </c>
      <c r="D166" s="17">
        <v>1</v>
      </c>
      <c r="E166" s="15">
        <v>0</v>
      </c>
      <c r="F166" s="15">
        <v>1</v>
      </c>
      <c r="G166" s="15">
        <v>0</v>
      </c>
      <c r="H166" s="15">
        <v>0</v>
      </c>
      <c r="I166" s="22">
        <v>2</v>
      </c>
      <c r="J166" s="240"/>
    </row>
    <row r="167" spans="1:10" ht="20.25" hidden="1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hidden="1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2</v>
      </c>
      <c r="D169" s="17">
        <v>1</v>
      </c>
      <c r="E169" s="15">
        <v>0</v>
      </c>
      <c r="F169" s="15">
        <v>0</v>
      </c>
      <c r="G169" s="15">
        <v>1</v>
      </c>
      <c r="H169" s="15">
        <v>0</v>
      </c>
      <c r="I169" s="21">
        <v>3</v>
      </c>
      <c r="J169" s="240"/>
    </row>
    <row r="170" spans="1:10" ht="20.25" hidden="1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hidden="1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hidden="1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hidden="1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hidden="1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hidden="1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hidden="1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3">
        <v>1</v>
      </c>
      <c r="J176" s="240"/>
    </row>
    <row r="177" spans="1:10" ht="20.25" hidden="1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hidden="1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hidden="1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3">
        <v>1</v>
      </c>
      <c r="J179" s="240"/>
    </row>
    <row r="180" spans="1:10" ht="20.25" hidden="1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hidden="1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hidden="1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hidden="1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3">
        <v>1</v>
      </c>
      <c r="J183" s="240"/>
    </row>
    <row r="184" spans="1:10" ht="20.25" hidden="1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3">
        <v>1</v>
      </c>
      <c r="J184" s="240"/>
    </row>
    <row r="185" spans="1:10" ht="20.25" hidden="1" customHeight="1">
      <c r="A185" s="18" t="s">
        <v>61</v>
      </c>
      <c r="B185" s="18" t="s">
        <v>317</v>
      </c>
      <c r="C185" s="16">
        <v>1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13">
        <v>1</v>
      </c>
      <c r="J185" s="240"/>
    </row>
    <row r="186" spans="1:10" ht="20.25" hidden="1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3">
        <v>1</v>
      </c>
      <c r="J186" s="240"/>
    </row>
    <row r="187" spans="1:10" ht="20.25" hidden="1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hidden="1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hidden="1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hidden="1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hidden="1" customHeight="1">
      <c r="A191" s="18" t="s">
        <v>63</v>
      </c>
      <c r="B191" s="18" t="s">
        <v>63</v>
      </c>
      <c r="C191" s="16">
        <v>1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3">
        <v>1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1</v>
      </c>
      <c r="E192" s="15">
        <v>0</v>
      </c>
      <c r="F192" s="15">
        <v>0</v>
      </c>
      <c r="G192" s="15">
        <v>1</v>
      </c>
      <c r="H192" s="15">
        <v>0</v>
      </c>
      <c r="I192" s="21">
        <v>3</v>
      </c>
      <c r="J192" s="240"/>
    </row>
    <row r="193" spans="1:10" ht="20.25" hidden="1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3">
        <v>1</v>
      </c>
      <c r="J193" s="240"/>
    </row>
    <row r="194" spans="1:10" ht="20.25" hidden="1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3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2</v>
      </c>
      <c r="D195" s="17">
        <v>1</v>
      </c>
      <c r="E195" s="15">
        <v>0</v>
      </c>
      <c r="F195" s="15">
        <v>0</v>
      </c>
      <c r="G195" s="15">
        <v>0</v>
      </c>
      <c r="H195" s="15">
        <v>1</v>
      </c>
      <c r="I195" s="21">
        <v>3</v>
      </c>
      <c r="J195" s="240"/>
    </row>
    <row r="196" spans="1:10" hidden="1">
      <c r="A196" s="6" t="s">
        <v>325</v>
      </c>
      <c r="B196" s="7"/>
      <c r="C196" s="8">
        <f>SUM(C3:C195)</f>
        <v>163</v>
      </c>
      <c r="D196" s="245">
        <f>E196+F196+G196+H196</f>
        <v>220</v>
      </c>
      <c r="E196" s="9">
        <f>SUM(E3:E195)</f>
        <v>50</v>
      </c>
      <c r="F196" s="9">
        <f>SUM(F3:F195)</f>
        <v>53</v>
      </c>
      <c r="G196" s="9">
        <f>SUM(G3:G195)</f>
        <v>79</v>
      </c>
      <c r="H196" s="9">
        <f>SUM(H3:H195)</f>
        <v>38</v>
      </c>
      <c r="I196" s="241"/>
      <c r="J196" s="10"/>
    </row>
    <row r="197" spans="1:10" hidden="1">
      <c r="A197" s="11" t="s">
        <v>680</v>
      </c>
      <c r="B197" s="12"/>
      <c r="C197" s="342">
        <f>C196+D196</f>
        <v>383</v>
      </c>
      <c r="D197" s="343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>
      <filters>
        <filter val="3"/>
      </filters>
    </filterColumn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F334"/>
  <sheetViews>
    <sheetView zoomScale="90" zoomScaleNormal="90" workbookViewId="0">
      <selection activeCell="A3" sqref="A3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10.5" style="307" customWidth="1"/>
    <col min="4" max="30" width="4" style="307" customWidth="1"/>
    <col min="31" max="31" width="4.69921875" style="307" customWidth="1"/>
    <col min="32" max="32" width="10.09765625" style="307" bestFit="1" customWidth="1"/>
    <col min="33" max="49" width="4.69921875" style="307" customWidth="1"/>
    <col min="50" max="50" width="16.296875" style="307" bestFit="1" customWidth="1"/>
    <col min="51" max="16384" width="9.09765625" style="307"/>
  </cols>
  <sheetData>
    <row r="1" spans="1:32">
      <c r="A1" s="306" t="s">
        <v>348</v>
      </c>
      <c r="B1" s="306"/>
    </row>
    <row r="2" spans="1:32">
      <c r="B2" s="308" t="s">
        <v>684</v>
      </c>
    </row>
    <row r="3" spans="1:3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>
      <c r="A4" s="314" t="s">
        <v>327</v>
      </c>
      <c r="B4" s="315"/>
      <c r="C4" s="315"/>
      <c r="D4" s="314" t="s">
        <v>328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6"/>
    </row>
    <row r="5" spans="1:32">
      <c r="A5" s="314" t="s">
        <v>9</v>
      </c>
      <c r="B5" s="314" t="s">
        <v>42</v>
      </c>
      <c r="C5" s="314" t="s">
        <v>326</v>
      </c>
      <c r="D5" s="314">
        <v>1</v>
      </c>
      <c r="E5" s="317">
        <v>2</v>
      </c>
      <c r="F5" s="317">
        <v>3</v>
      </c>
      <c r="G5" s="317">
        <v>4</v>
      </c>
      <c r="H5" s="317">
        <v>5</v>
      </c>
      <c r="I5" s="317">
        <v>6</v>
      </c>
      <c r="J5" s="317">
        <v>7</v>
      </c>
      <c r="K5" s="317">
        <v>8</v>
      </c>
      <c r="L5" s="317">
        <v>9</v>
      </c>
      <c r="M5" s="317">
        <v>10</v>
      </c>
      <c r="N5" s="317">
        <v>11</v>
      </c>
      <c r="O5" s="317">
        <v>12</v>
      </c>
      <c r="P5" s="317">
        <v>13</v>
      </c>
      <c r="Q5" s="317">
        <v>14</v>
      </c>
      <c r="R5" s="317">
        <v>15</v>
      </c>
      <c r="S5" s="317">
        <v>16</v>
      </c>
      <c r="T5" s="317">
        <v>17</v>
      </c>
      <c r="U5" s="317">
        <v>18</v>
      </c>
      <c r="V5" s="317">
        <v>19</v>
      </c>
      <c r="W5" s="317">
        <v>20</v>
      </c>
      <c r="X5" s="317">
        <v>21</v>
      </c>
      <c r="Y5" s="317">
        <v>22</v>
      </c>
      <c r="Z5" s="317">
        <v>23</v>
      </c>
      <c r="AA5" s="317">
        <v>24</v>
      </c>
      <c r="AB5" s="317">
        <v>25</v>
      </c>
      <c r="AC5" s="317">
        <v>26</v>
      </c>
      <c r="AD5" s="317">
        <v>27</v>
      </c>
      <c r="AE5" s="317">
        <v>28</v>
      </c>
      <c r="AF5" s="318" t="s">
        <v>501</v>
      </c>
    </row>
    <row r="6" spans="1:32">
      <c r="A6" s="345" t="s">
        <v>23</v>
      </c>
      <c r="B6" s="345" t="s">
        <v>215</v>
      </c>
      <c r="C6" s="345" t="s">
        <v>489</v>
      </c>
      <c r="D6" s="346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>
        <v>2</v>
      </c>
      <c r="Y6" s="347"/>
      <c r="Z6" s="347"/>
      <c r="AA6" s="347"/>
      <c r="AB6" s="347"/>
      <c r="AC6" s="347">
        <v>1</v>
      </c>
      <c r="AD6" s="347">
        <v>2</v>
      </c>
      <c r="AE6" s="347">
        <v>1</v>
      </c>
      <c r="AF6" s="348">
        <v>6</v>
      </c>
    </row>
    <row r="7" spans="1:32">
      <c r="A7" s="349"/>
      <c r="B7" s="349"/>
      <c r="C7" s="350" t="s">
        <v>647</v>
      </c>
      <c r="D7" s="351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>
        <v>2</v>
      </c>
      <c r="AD7" s="352"/>
      <c r="AE7" s="352"/>
      <c r="AF7" s="353">
        <v>2</v>
      </c>
    </row>
    <row r="8" spans="1:32">
      <c r="A8" s="349"/>
      <c r="B8" s="356" t="s">
        <v>504</v>
      </c>
      <c r="C8" s="357"/>
      <c r="D8" s="358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>
        <v>2</v>
      </c>
      <c r="Y8" s="359"/>
      <c r="Z8" s="359"/>
      <c r="AA8" s="359"/>
      <c r="AB8" s="359"/>
      <c r="AC8" s="359">
        <v>3</v>
      </c>
      <c r="AD8" s="359">
        <v>2</v>
      </c>
      <c r="AE8" s="359">
        <v>1</v>
      </c>
      <c r="AF8" s="360">
        <v>8</v>
      </c>
    </row>
    <row r="9" spans="1:32">
      <c r="A9" s="349"/>
      <c r="B9" s="345" t="s">
        <v>211</v>
      </c>
      <c r="C9" s="345" t="s">
        <v>211</v>
      </c>
      <c r="D9" s="346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>
        <v>1</v>
      </c>
      <c r="AC9" s="347"/>
      <c r="AD9" s="347"/>
      <c r="AE9" s="347"/>
      <c r="AF9" s="348">
        <v>1</v>
      </c>
    </row>
    <row r="10" spans="1:32">
      <c r="A10" s="349"/>
      <c r="B10" s="349"/>
      <c r="C10" s="350" t="s">
        <v>497</v>
      </c>
      <c r="D10" s="351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>
        <v>1</v>
      </c>
      <c r="Y10" s="352">
        <v>1</v>
      </c>
      <c r="Z10" s="352">
        <v>3</v>
      </c>
      <c r="AA10" s="352">
        <v>1</v>
      </c>
      <c r="AB10" s="352"/>
      <c r="AC10" s="352"/>
      <c r="AD10" s="352">
        <v>1</v>
      </c>
      <c r="AE10" s="352"/>
      <c r="AF10" s="353">
        <v>7</v>
      </c>
    </row>
    <row r="11" spans="1:32">
      <c r="A11" s="349"/>
      <c r="B11" s="356" t="s">
        <v>502</v>
      </c>
      <c r="C11" s="357"/>
      <c r="D11" s="358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>
        <v>1</v>
      </c>
      <c r="Y11" s="359">
        <v>1</v>
      </c>
      <c r="Z11" s="359">
        <v>3</v>
      </c>
      <c r="AA11" s="359">
        <v>1</v>
      </c>
      <c r="AB11" s="359">
        <v>1</v>
      </c>
      <c r="AC11" s="359"/>
      <c r="AD11" s="359">
        <v>1</v>
      </c>
      <c r="AE11" s="359"/>
      <c r="AF11" s="360">
        <v>8</v>
      </c>
    </row>
    <row r="12" spans="1:32">
      <c r="A12" s="349"/>
      <c r="B12" s="345" t="s">
        <v>216</v>
      </c>
      <c r="C12" s="345" t="s">
        <v>382</v>
      </c>
      <c r="D12" s="346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>
        <v>1</v>
      </c>
      <c r="S12" s="347"/>
      <c r="T12" s="347"/>
      <c r="U12" s="347"/>
      <c r="V12" s="347"/>
      <c r="W12" s="347"/>
      <c r="X12" s="347"/>
      <c r="Y12" s="347"/>
      <c r="Z12" s="347">
        <v>1</v>
      </c>
      <c r="AA12" s="347">
        <v>1</v>
      </c>
      <c r="AB12" s="347">
        <v>1</v>
      </c>
      <c r="AC12" s="347">
        <v>2</v>
      </c>
      <c r="AD12" s="347"/>
      <c r="AE12" s="347"/>
      <c r="AF12" s="348">
        <v>6</v>
      </c>
    </row>
    <row r="13" spans="1:32">
      <c r="A13" s="349"/>
      <c r="B13" s="349"/>
      <c r="C13" s="350" t="s">
        <v>617</v>
      </c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>
        <v>1</v>
      </c>
      <c r="AB13" s="352"/>
      <c r="AC13" s="352"/>
      <c r="AD13" s="352"/>
      <c r="AE13" s="352"/>
      <c r="AF13" s="353">
        <v>1</v>
      </c>
    </row>
    <row r="14" spans="1:32">
      <c r="A14" s="349"/>
      <c r="B14" s="356" t="s">
        <v>505</v>
      </c>
      <c r="C14" s="357"/>
      <c r="D14" s="358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>
        <v>1</v>
      </c>
      <c r="S14" s="359"/>
      <c r="T14" s="359"/>
      <c r="U14" s="359"/>
      <c r="V14" s="359"/>
      <c r="W14" s="359"/>
      <c r="X14" s="359"/>
      <c r="Y14" s="359"/>
      <c r="Z14" s="359">
        <v>1</v>
      </c>
      <c r="AA14" s="359">
        <v>2</v>
      </c>
      <c r="AB14" s="359">
        <v>1</v>
      </c>
      <c r="AC14" s="359">
        <v>2</v>
      </c>
      <c r="AD14" s="359"/>
      <c r="AE14" s="359"/>
      <c r="AF14" s="360">
        <v>7</v>
      </c>
    </row>
    <row r="15" spans="1:32">
      <c r="A15" s="349"/>
      <c r="B15" s="345" t="s">
        <v>23</v>
      </c>
      <c r="C15" s="345" t="s">
        <v>23</v>
      </c>
      <c r="D15" s="346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>
        <v>1</v>
      </c>
      <c r="W15" s="347"/>
      <c r="X15" s="347"/>
      <c r="Y15" s="347"/>
      <c r="Z15" s="347"/>
      <c r="AA15" s="347"/>
      <c r="AB15" s="347"/>
      <c r="AC15" s="347"/>
      <c r="AD15" s="347"/>
      <c r="AE15" s="347"/>
      <c r="AF15" s="348">
        <v>1</v>
      </c>
    </row>
    <row r="16" spans="1:32">
      <c r="A16" s="349"/>
      <c r="B16" s="349"/>
      <c r="C16" s="350" t="s">
        <v>171</v>
      </c>
      <c r="D16" s="351"/>
      <c r="E16" s="352">
        <v>1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>
        <v>1</v>
      </c>
      <c r="AE16" s="352"/>
      <c r="AF16" s="353">
        <v>2</v>
      </c>
    </row>
    <row r="17" spans="1:32">
      <c r="A17" s="349"/>
      <c r="B17" s="349"/>
      <c r="C17" s="350" t="s">
        <v>393</v>
      </c>
      <c r="D17" s="351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>
        <v>1</v>
      </c>
      <c r="U17" s="352"/>
      <c r="V17" s="352"/>
      <c r="W17" s="352"/>
      <c r="X17" s="352"/>
      <c r="Y17" s="352"/>
      <c r="Z17" s="352"/>
      <c r="AA17" s="352"/>
      <c r="AB17" s="352"/>
      <c r="AC17" s="352"/>
      <c r="AD17" s="352">
        <v>1</v>
      </c>
      <c r="AE17" s="352"/>
      <c r="AF17" s="353">
        <v>2</v>
      </c>
    </row>
    <row r="18" spans="1:32">
      <c r="A18" s="349"/>
      <c r="B18" s="356" t="s">
        <v>503</v>
      </c>
      <c r="C18" s="357"/>
      <c r="D18" s="358"/>
      <c r="E18" s="359">
        <v>1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>
        <v>1</v>
      </c>
      <c r="U18" s="359"/>
      <c r="V18" s="359">
        <v>1</v>
      </c>
      <c r="W18" s="359"/>
      <c r="X18" s="359"/>
      <c r="Y18" s="359"/>
      <c r="Z18" s="359"/>
      <c r="AA18" s="359"/>
      <c r="AB18" s="359"/>
      <c r="AC18" s="359"/>
      <c r="AD18" s="359">
        <v>2</v>
      </c>
      <c r="AE18" s="359"/>
      <c r="AF18" s="360">
        <v>5</v>
      </c>
    </row>
    <row r="19" spans="1:32">
      <c r="A19" s="349"/>
      <c r="B19" s="345" t="s">
        <v>212</v>
      </c>
      <c r="C19" s="345" t="s">
        <v>648</v>
      </c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>
        <v>1</v>
      </c>
      <c r="AD19" s="347"/>
      <c r="AE19" s="347"/>
      <c r="AF19" s="348">
        <v>1</v>
      </c>
    </row>
    <row r="20" spans="1:32">
      <c r="A20" s="349"/>
      <c r="B20" s="349"/>
      <c r="C20" s="350" t="s">
        <v>685</v>
      </c>
      <c r="D20" s="351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>
        <v>1</v>
      </c>
      <c r="AE20" s="352"/>
      <c r="AF20" s="353">
        <v>1</v>
      </c>
    </row>
    <row r="21" spans="1:32">
      <c r="A21" s="349"/>
      <c r="B21" s="349"/>
      <c r="C21" s="350" t="s">
        <v>618</v>
      </c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>
        <v>1</v>
      </c>
      <c r="AC21" s="352"/>
      <c r="AD21" s="352">
        <v>1</v>
      </c>
      <c r="AE21" s="352"/>
      <c r="AF21" s="353">
        <v>2</v>
      </c>
    </row>
    <row r="22" spans="1:32">
      <c r="A22" s="349"/>
      <c r="B22" s="356" t="s">
        <v>629</v>
      </c>
      <c r="C22" s="357"/>
      <c r="D22" s="358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>
        <v>1</v>
      </c>
      <c r="AC22" s="359">
        <v>1</v>
      </c>
      <c r="AD22" s="359">
        <v>2</v>
      </c>
      <c r="AE22" s="359"/>
      <c r="AF22" s="360">
        <v>4</v>
      </c>
    </row>
    <row r="23" spans="1:32">
      <c r="A23" s="349"/>
      <c r="B23" s="345" t="s">
        <v>214</v>
      </c>
      <c r="C23" s="345" t="s">
        <v>649</v>
      </c>
      <c r="D23" s="346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>
        <v>1</v>
      </c>
      <c r="AE23" s="347"/>
      <c r="AF23" s="348">
        <v>1</v>
      </c>
    </row>
    <row r="24" spans="1:32">
      <c r="A24" s="349"/>
      <c r="B24" s="349"/>
      <c r="C24" s="350" t="s">
        <v>686</v>
      </c>
      <c r="D24" s="351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>
        <v>1</v>
      </c>
      <c r="AE24" s="352"/>
      <c r="AF24" s="353">
        <v>1</v>
      </c>
    </row>
    <row r="25" spans="1:32">
      <c r="A25" s="349"/>
      <c r="B25" s="356" t="s">
        <v>650</v>
      </c>
      <c r="C25" s="357"/>
      <c r="D25" s="358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>
        <v>2</v>
      </c>
      <c r="AE25" s="359"/>
      <c r="AF25" s="360">
        <v>2</v>
      </c>
    </row>
    <row r="26" spans="1:32">
      <c r="A26" s="349"/>
      <c r="B26" s="345" t="s">
        <v>213</v>
      </c>
      <c r="C26" s="345" t="s">
        <v>687</v>
      </c>
      <c r="D26" s="346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>
        <v>1</v>
      </c>
      <c r="AE26" s="347"/>
      <c r="AF26" s="348">
        <v>1</v>
      </c>
    </row>
    <row r="27" spans="1:32">
      <c r="A27" s="349"/>
      <c r="B27" s="349"/>
      <c r="C27" s="350" t="s">
        <v>653</v>
      </c>
      <c r="D27" s="351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>
        <v>1</v>
      </c>
      <c r="AD27" s="352"/>
      <c r="AE27" s="352"/>
      <c r="AF27" s="353">
        <v>1</v>
      </c>
    </row>
    <row r="28" spans="1:32">
      <c r="A28" s="349"/>
      <c r="B28" s="356" t="s">
        <v>654</v>
      </c>
      <c r="C28" s="357"/>
      <c r="D28" s="358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>
        <v>1</v>
      </c>
      <c r="AD28" s="359">
        <v>1</v>
      </c>
      <c r="AE28" s="359"/>
      <c r="AF28" s="360">
        <v>2</v>
      </c>
    </row>
    <row r="29" spans="1:32">
      <c r="A29" s="349"/>
      <c r="B29" s="345" t="s">
        <v>173</v>
      </c>
      <c r="C29" s="345" t="s">
        <v>688</v>
      </c>
      <c r="D29" s="346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>
        <v>1</v>
      </c>
      <c r="AE29" s="347"/>
      <c r="AF29" s="348">
        <v>1</v>
      </c>
    </row>
    <row r="30" spans="1:32">
      <c r="A30" s="349"/>
      <c r="B30" s="356" t="s">
        <v>689</v>
      </c>
      <c r="C30" s="357"/>
      <c r="D30" s="358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>
        <v>1</v>
      </c>
      <c r="AE30" s="359"/>
      <c r="AF30" s="360">
        <v>1</v>
      </c>
    </row>
    <row r="31" spans="1:32">
      <c r="A31" s="349"/>
      <c r="B31" s="345" t="s">
        <v>209</v>
      </c>
      <c r="C31" s="345" t="s">
        <v>651</v>
      </c>
      <c r="D31" s="346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>
        <v>1</v>
      </c>
      <c r="AC31" s="347"/>
      <c r="AD31" s="347"/>
      <c r="AE31" s="347"/>
      <c r="AF31" s="348">
        <v>1</v>
      </c>
    </row>
    <row r="32" spans="1:32">
      <c r="A32" s="349"/>
      <c r="B32" s="356" t="s">
        <v>652</v>
      </c>
      <c r="C32" s="357"/>
      <c r="D32" s="358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>
        <v>1</v>
      </c>
      <c r="AC32" s="359"/>
      <c r="AD32" s="359"/>
      <c r="AE32" s="359"/>
      <c r="AF32" s="360">
        <v>1</v>
      </c>
    </row>
    <row r="33" spans="1:32">
      <c r="A33" s="327" t="s">
        <v>503</v>
      </c>
      <c r="B33" s="328"/>
      <c r="C33" s="328"/>
      <c r="D33" s="329"/>
      <c r="E33" s="330">
        <v>1</v>
      </c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>
        <v>1</v>
      </c>
      <c r="S33" s="330"/>
      <c r="T33" s="330">
        <v>1</v>
      </c>
      <c r="U33" s="330"/>
      <c r="V33" s="330">
        <v>1</v>
      </c>
      <c r="W33" s="330"/>
      <c r="X33" s="330">
        <v>3</v>
      </c>
      <c r="Y33" s="330">
        <v>1</v>
      </c>
      <c r="Z33" s="330">
        <v>4</v>
      </c>
      <c r="AA33" s="330">
        <v>3</v>
      </c>
      <c r="AB33" s="330">
        <v>4</v>
      </c>
      <c r="AC33" s="330">
        <v>7</v>
      </c>
      <c r="AD33" s="330">
        <v>11</v>
      </c>
      <c r="AE33" s="330">
        <v>1</v>
      </c>
      <c r="AF33" s="331">
        <v>38</v>
      </c>
    </row>
    <row r="34" spans="1:32">
      <c r="A34" s="345" t="s">
        <v>24</v>
      </c>
      <c r="B34" s="345" t="s">
        <v>229</v>
      </c>
      <c r="C34" s="345" t="s">
        <v>389</v>
      </c>
      <c r="D34" s="346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>
        <v>1</v>
      </c>
      <c r="U34" s="347"/>
      <c r="V34" s="347"/>
      <c r="W34" s="347"/>
      <c r="X34" s="347">
        <v>2</v>
      </c>
      <c r="Y34" s="347">
        <v>1</v>
      </c>
      <c r="Z34" s="347"/>
      <c r="AA34" s="347"/>
      <c r="AB34" s="347"/>
      <c r="AC34" s="347"/>
      <c r="AD34" s="347"/>
      <c r="AE34" s="347"/>
      <c r="AF34" s="348">
        <v>4</v>
      </c>
    </row>
    <row r="35" spans="1:32">
      <c r="A35" s="349"/>
      <c r="B35" s="349"/>
      <c r="C35" s="350" t="s">
        <v>655</v>
      </c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>
        <v>1</v>
      </c>
      <c r="AC35" s="352">
        <v>1</v>
      </c>
      <c r="AD35" s="352">
        <v>2</v>
      </c>
      <c r="AE35" s="352"/>
      <c r="AF35" s="353">
        <v>4</v>
      </c>
    </row>
    <row r="36" spans="1:32">
      <c r="A36" s="349"/>
      <c r="B36" s="349"/>
      <c r="C36" s="350" t="s">
        <v>490</v>
      </c>
      <c r="D36" s="351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>
        <v>1</v>
      </c>
      <c r="X36" s="352"/>
      <c r="Y36" s="352"/>
      <c r="Z36" s="352"/>
      <c r="AA36" s="352"/>
      <c r="AB36" s="352">
        <v>5</v>
      </c>
      <c r="AC36" s="352"/>
      <c r="AD36" s="352">
        <v>1</v>
      </c>
      <c r="AE36" s="352"/>
      <c r="AF36" s="353">
        <v>7</v>
      </c>
    </row>
    <row r="37" spans="1:32">
      <c r="A37" s="349"/>
      <c r="B37" s="349"/>
      <c r="C37" s="350" t="s">
        <v>630</v>
      </c>
      <c r="D37" s="351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>
        <v>2</v>
      </c>
      <c r="AC37" s="352">
        <v>1</v>
      </c>
      <c r="AD37" s="352"/>
      <c r="AE37" s="352"/>
      <c r="AF37" s="353">
        <v>3</v>
      </c>
    </row>
    <row r="38" spans="1:32">
      <c r="A38" s="349"/>
      <c r="B38" s="356" t="s">
        <v>506</v>
      </c>
      <c r="C38" s="357"/>
      <c r="D38" s="358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>
        <v>1</v>
      </c>
      <c r="U38" s="359"/>
      <c r="V38" s="359"/>
      <c r="W38" s="359">
        <v>1</v>
      </c>
      <c r="X38" s="359">
        <v>2</v>
      </c>
      <c r="Y38" s="359">
        <v>1</v>
      </c>
      <c r="Z38" s="359"/>
      <c r="AA38" s="359"/>
      <c r="AB38" s="359">
        <v>8</v>
      </c>
      <c r="AC38" s="359">
        <v>2</v>
      </c>
      <c r="AD38" s="359">
        <v>3</v>
      </c>
      <c r="AE38" s="359"/>
      <c r="AF38" s="360">
        <v>18</v>
      </c>
    </row>
    <row r="39" spans="1:32">
      <c r="A39" s="349"/>
      <c r="B39" s="345" t="s">
        <v>226</v>
      </c>
      <c r="C39" s="345" t="s">
        <v>657</v>
      </c>
      <c r="D39" s="346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>
        <v>1</v>
      </c>
      <c r="AD39" s="347"/>
      <c r="AE39" s="347"/>
      <c r="AF39" s="348">
        <v>1</v>
      </c>
    </row>
    <row r="40" spans="1:32">
      <c r="A40" s="349"/>
      <c r="B40" s="349"/>
      <c r="C40" s="350" t="s">
        <v>655</v>
      </c>
      <c r="D40" s="351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>
        <v>1</v>
      </c>
      <c r="AD40" s="352"/>
      <c r="AE40" s="352"/>
      <c r="AF40" s="353">
        <v>1</v>
      </c>
    </row>
    <row r="41" spans="1:32">
      <c r="A41" s="349"/>
      <c r="B41" s="349"/>
      <c r="C41" s="350" t="s">
        <v>690</v>
      </c>
      <c r="D41" s="351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>
        <v>1</v>
      </c>
      <c r="AF41" s="353">
        <v>1</v>
      </c>
    </row>
    <row r="42" spans="1:32">
      <c r="A42" s="349"/>
      <c r="B42" s="349"/>
      <c r="C42" s="350" t="s">
        <v>498</v>
      </c>
      <c r="D42" s="351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>
        <v>1</v>
      </c>
      <c r="Z42" s="352"/>
      <c r="AA42" s="352"/>
      <c r="AB42" s="352">
        <v>1</v>
      </c>
      <c r="AC42" s="352">
        <v>1</v>
      </c>
      <c r="AD42" s="352">
        <v>1</v>
      </c>
      <c r="AE42" s="352"/>
      <c r="AF42" s="353">
        <v>4</v>
      </c>
    </row>
    <row r="43" spans="1:32">
      <c r="A43" s="349"/>
      <c r="B43" s="356" t="s">
        <v>509</v>
      </c>
      <c r="C43" s="357"/>
      <c r="D43" s="358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>
        <v>1</v>
      </c>
      <c r="Z43" s="359"/>
      <c r="AA43" s="359"/>
      <c r="AB43" s="359">
        <v>1</v>
      </c>
      <c r="AC43" s="359">
        <v>3</v>
      </c>
      <c r="AD43" s="359">
        <v>1</v>
      </c>
      <c r="AE43" s="359">
        <v>1</v>
      </c>
      <c r="AF43" s="360">
        <v>7</v>
      </c>
    </row>
    <row r="44" spans="1:32">
      <c r="A44" s="349"/>
      <c r="B44" s="345" t="s">
        <v>228</v>
      </c>
      <c r="C44" s="345" t="s">
        <v>656</v>
      </c>
      <c r="D44" s="346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>
        <v>1</v>
      </c>
      <c r="AC44" s="347">
        <v>1</v>
      </c>
      <c r="AD44" s="347"/>
      <c r="AE44" s="347"/>
      <c r="AF44" s="348">
        <v>2</v>
      </c>
    </row>
    <row r="45" spans="1:32">
      <c r="A45" s="349"/>
      <c r="B45" s="349"/>
      <c r="C45" s="350" t="s">
        <v>619</v>
      </c>
      <c r="D45" s="351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>
        <v>2</v>
      </c>
      <c r="AB45" s="352"/>
      <c r="AC45" s="352"/>
      <c r="AD45" s="352"/>
      <c r="AE45" s="352"/>
      <c r="AF45" s="353">
        <v>2</v>
      </c>
    </row>
    <row r="46" spans="1:32">
      <c r="A46" s="349"/>
      <c r="B46" s="349"/>
      <c r="C46" s="350" t="s">
        <v>394</v>
      </c>
      <c r="D46" s="351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>
        <v>1</v>
      </c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3">
        <v>1</v>
      </c>
    </row>
    <row r="47" spans="1:32">
      <c r="A47" s="349"/>
      <c r="B47" s="356" t="s">
        <v>511</v>
      </c>
      <c r="C47" s="357"/>
      <c r="D47" s="358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>
        <v>1</v>
      </c>
      <c r="V47" s="359"/>
      <c r="W47" s="359"/>
      <c r="X47" s="359"/>
      <c r="Y47" s="359"/>
      <c r="Z47" s="359"/>
      <c r="AA47" s="359">
        <v>2</v>
      </c>
      <c r="AB47" s="359">
        <v>1</v>
      </c>
      <c r="AC47" s="359">
        <v>1</v>
      </c>
      <c r="AD47" s="359"/>
      <c r="AE47" s="359"/>
      <c r="AF47" s="360">
        <v>5</v>
      </c>
    </row>
    <row r="48" spans="1:32">
      <c r="A48" s="349"/>
      <c r="B48" s="345" t="s">
        <v>149</v>
      </c>
      <c r="C48" s="345" t="s">
        <v>375</v>
      </c>
      <c r="D48" s="346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>
        <v>1</v>
      </c>
      <c r="AD48" s="347"/>
      <c r="AE48" s="347"/>
      <c r="AF48" s="348">
        <v>1</v>
      </c>
    </row>
    <row r="49" spans="1:32">
      <c r="A49" s="349"/>
      <c r="B49" s="349"/>
      <c r="C49" s="350" t="s">
        <v>379</v>
      </c>
      <c r="D49" s="351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>
        <v>1</v>
      </c>
      <c r="AD49" s="352">
        <v>1</v>
      </c>
      <c r="AE49" s="352"/>
      <c r="AF49" s="353">
        <v>2</v>
      </c>
    </row>
    <row r="50" spans="1:32">
      <c r="A50" s="349"/>
      <c r="B50" s="349"/>
      <c r="C50" s="350" t="s">
        <v>149</v>
      </c>
      <c r="D50" s="351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>
        <v>2</v>
      </c>
      <c r="AC50" s="352"/>
      <c r="AD50" s="352"/>
      <c r="AE50" s="352"/>
      <c r="AF50" s="353">
        <v>2</v>
      </c>
    </row>
    <row r="51" spans="1:32">
      <c r="A51" s="349"/>
      <c r="B51" s="356" t="s">
        <v>658</v>
      </c>
      <c r="C51" s="357"/>
      <c r="D51" s="358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>
        <v>2</v>
      </c>
      <c r="AC51" s="359">
        <v>2</v>
      </c>
      <c r="AD51" s="359">
        <v>1</v>
      </c>
      <c r="AE51" s="359"/>
      <c r="AF51" s="360">
        <v>5</v>
      </c>
    </row>
    <row r="52" spans="1:32">
      <c r="A52" s="349"/>
      <c r="B52" s="345" t="s">
        <v>148</v>
      </c>
      <c r="C52" s="345" t="s">
        <v>171</v>
      </c>
      <c r="D52" s="346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>
        <v>1</v>
      </c>
      <c r="AD52" s="347"/>
      <c r="AE52" s="347"/>
      <c r="AF52" s="348">
        <v>1</v>
      </c>
    </row>
    <row r="53" spans="1:32">
      <c r="A53" s="349"/>
      <c r="B53" s="349"/>
      <c r="C53" s="350" t="s">
        <v>659</v>
      </c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>
        <v>1</v>
      </c>
      <c r="AC53" s="352"/>
      <c r="AD53" s="352"/>
      <c r="AE53" s="352"/>
      <c r="AF53" s="353">
        <v>1</v>
      </c>
    </row>
    <row r="54" spans="1:32">
      <c r="A54" s="349"/>
      <c r="B54" s="356" t="s">
        <v>660</v>
      </c>
      <c r="C54" s="357"/>
      <c r="D54" s="358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>
        <v>1</v>
      </c>
      <c r="AC54" s="359">
        <v>1</v>
      </c>
      <c r="AD54" s="359"/>
      <c r="AE54" s="359"/>
      <c r="AF54" s="360">
        <v>2</v>
      </c>
    </row>
    <row r="55" spans="1:32">
      <c r="A55" s="349"/>
      <c r="B55" s="345" t="s">
        <v>165</v>
      </c>
      <c r="C55" s="345" t="s">
        <v>165</v>
      </c>
      <c r="D55" s="34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>
        <v>1</v>
      </c>
      <c r="X55" s="347"/>
      <c r="Y55" s="347"/>
      <c r="Z55" s="347"/>
      <c r="AA55" s="347"/>
      <c r="AB55" s="347"/>
      <c r="AC55" s="347"/>
      <c r="AD55" s="347"/>
      <c r="AE55" s="347"/>
      <c r="AF55" s="348">
        <v>1</v>
      </c>
    </row>
    <row r="56" spans="1:32">
      <c r="A56" s="349"/>
      <c r="B56" s="349"/>
      <c r="C56" s="350" t="s">
        <v>482</v>
      </c>
      <c r="D56" s="351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>
        <v>1</v>
      </c>
      <c r="W56" s="352"/>
      <c r="X56" s="352"/>
      <c r="Y56" s="352"/>
      <c r="Z56" s="352"/>
      <c r="AA56" s="352"/>
      <c r="AB56" s="352"/>
      <c r="AC56" s="352"/>
      <c r="AD56" s="352"/>
      <c r="AE56" s="352"/>
      <c r="AF56" s="353">
        <v>1</v>
      </c>
    </row>
    <row r="57" spans="1:32">
      <c r="A57" s="349"/>
      <c r="B57" s="356" t="s">
        <v>508</v>
      </c>
      <c r="C57" s="357"/>
      <c r="D57" s="358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>
        <v>1</v>
      </c>
      <c r="W57" s="359">
        <v>1</v>
      </c>
      <c r="X57" s="359"/>
      <c r="Y57" s="359"/>
      <c r="Z57" s="359"/>
      <c r="AA57" s="359"/>
      <c r="AB57" s="359"/>
      <c r="AC57" s="359"/>
      <c r="AD57" s="359"/>
      <c r="AE57" s="359"/>
      <c r="AF57" s="360">
        <v>2</v>
      </c>
    </row>
    <row r="58" spans="1:32">
      <c r="A58" s="349"/>
      <c r="B58" s="345" t="s">
        <v>224</v>
      </c>
      <c r="C58" s="345" t="s">
        <v>224</v>
      </c>
      <c r="D58" s="346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>
        <v>1</v>
      </c>
      <c r="AD58" s="347">
        <v>1</v>
      </c>
      <c r="AE58" s="347"/>
      <c r="AF58" s="348">
        <v>2</v>
      </c>
    </row>
    <row r="59" spans="1:32">
      <c r="A59" s="349"/>
      <c r="B59" s="356" t="s">
        <v>661</v>
      </c>
      <c r="C59" s="357"/>
      <c r="D59" s="358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>
        <v>1</v>
      </c>
      <c r="AD59" s="359">
        <v>1</v>
      </c>
      <c r="AE59" s="359"/>
      <c r="AF59" s="360">
        <v>2</v>
      </c>
    </row>
    <row r="60" spans="1:32">
      <c r="A60" s="349"/>
      <c r="B60" s="345" t="s">
        <v>166</v>
      </c>
      <c r="C60" s="345" t="s">
        <v>166</v>
      </c>
      <c r="D60" s="346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>
        <v>1</v>
      </c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8">
        <v>1</v>
      </c>
    </row>
    <row r="61" spans="1:32">
      <c r="A61" s="349"/>
      <c r="B61" s="349"/>
      <c r="C61" s="350" t="s">
        <v>491</v>
      </c>
      <c r="D61" s="351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>
        <v>1</v>
      </c>
      <c r="Y61" s="352"/>
      <c r="Z61" s="352"/>
      <c r="AA61" s="352"/>
      <c r="AB61" s="352"/>
      <c r="AC61" s="352"/>
      <c r="AD61" s="352"/>
      <c r="AE61" s="352"/>
      <c r="AF61" s="353">
        <v>1</v>
      </c>
    </row>
    <row r="62" spans="1:32">
      <c r="A62" s="349"/>
      <c r="B62" s="356" t="s">
        <v>507</v>
      </c>
      <c r="C62" s="357"/>
      <c r="D62" s="358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>
        <v>1</v>
      </c>
      <c r="R62" s="359"/>
      <c r="S62" s="359"/>
      <c r="T62" s="359"/>
      <c r="U62" s="359"/>
      <c r="V62" s="359"/>
      <c r="W62" s="359"/>
      <c r="X62" s="359">
        <v>1</v>
      </c>
      <c r="Y62" s="359"/>
      <c r="Z62" s="359"/>
      <c r="AA62" s="359"/>
      <c r="AB62" s="359"/>
      <c r="AC62" s="359"/>
      <c r="AD62" s="359"/>
      <c r="AE62" s="359"/>
      <c r="AF62" s="360">
        <v>2</v>
      </c>
    </row>
    <row r="63" spans="1:32">
      <c r="A63" s="349"/>
      <c r="B63" s="345" t="s">
        <v>159</v>
      </c>
      <c r="C63" s="345" t="s">
        <v>483</v>
      </c>
      <c r="D63" s="346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>
        <v>1</v>
      </c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8">
        <v>1</v>
      </c>
    </row>
    <row r="64" spans="1:32">
      <c r="A64" s="349"/>
      <c r="B64" s="349"/>
      <c r="C64" s="350" t="s">
        <v>159</v>
      </c>
      <c r="D64" s="351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>
        <v>1</v>
      </c>
      <c r="AE64" s="352"/>
      <c r="AF64" s="353">
        <v>1</v>
      </c>
    </row>
    <row r="65" spans="1:32">
      <c r="A65" s="349"/>
      <c r="B65" s="356" t="s">
        <v>510</v>
      </c>
      <c r="C65" s="357"/>
      <c r="D65" s="358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>
        <v>1</v>
      </c>
      <c r="V65" s="359"/>
      <c r="W65" s="359"/>
      <c r="X65" s="359"/>
      <c r="Y65" s="359"/>
      <c r="Z65" s="359"/>
      <c r="AA65" s="359"/>
      <c r="AB65" s="359"/>
      <c r="AC65" s="359"/>
      <c r="AD65" s="359">
        <v>1</v>
      </c>
      <c r="AE65" s="359"/>
      <c r="AF65" s="360">
        <v>2</v>
      </c>
    </row>
    <row r="66" spans="1:32">
      <c r="A66" s="349"/>
      <c r="B66" s="345" t="s">
        <v>227</v>
      </c>
      <c r="C66" s="345" t="s">
        <v>187</v>
      </c>
      <c r="D66" s="346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>
        <v>2</v>
      </c>
      <c r="AE66" s="347"/>
      <c r="AF66" s="348">
        <v>2</v>
      </c>
    </row>
    <row r="67" spans="1:32">
      <c r="A67" s="349"/>
      <c r="B67" s="356" t="s">
        <v>691</v>
      </c>
      <c r="C67" s="357"/>
      <c r="D67" s="358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>
        <v>2</v>
      </c>
      <c r="AE67" s="359"/>
      <c r="AF67" s="360">
        <v>2</v>
      </c>
    </row>
    <row r="68" spans="1:32">
      <c r="A68" s="349"/>
      <c r="B68" s="345" t="s">
        <v>230</v>
      </c>
      <c r="C68" s="345" t="s">
        <v>692</v>
      </c>
      <c r="D68" s="346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>
        <v>1</v>
      </c>
      <c r="AD68" s="347"/>
      <c r="AE68" s="347"/>
      <c r="AF68" s="348">
        <v>1</v>
      </c>
    </row>
    <row r="69" spans="1:32">
      <c r="A69" s="349"/>
      <c r="B69" s="356" t="s">
        <v>693</v>
      </c>
      <c r="C69" s="357"/>
      <c r="D69" s="358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>
        <v>1</v>
      </c>
      <c r="AD69" s="359"/>
      <c r="AE69" s="359"/>
      <c r="AF69" s="360">
        <v>1</v>
      </c>
    </row>
    <row r="70" spans="1:32">
      <c r="A70" s="327" t="s">
        <v>512</v>
      </c>
      <c r="B70" s="328"/>
      <c r="C70" s="328"/>
      <c r="D70" s="329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>
        <v>1</v>
      </c>
      <c r="R70" s="330"/>
      <c r="S70" s="330"/>
      <c r="T70" s="330">
        <v>1</v>
      </c>
      <c r="U70" s="330">
        <v>2</v>
      </c>
      <c r="V70" s="330">
        <v>1</v>
      </c>
      <c r="W70" s="330">
        <v>2</v>
      </c>
      <c r="X70" s="330">
        <v>3</v>
      </c>
      <c r="Y70" s="330">
        <v>2</v>
      </c>
      <c r="Z70" s="330"/>
      <c r="AA70" s="330">
        <v>2</v>
      </c>
      <c r="AB70" s="330">
        <v>13</v>
      </c>
      <c r="AC70" s="330">
        <v>11</v>
      </c>
      <c r="AD70" s="330">
        <v>9</v>
      </c>
      <c r="AE70" s="330">
        <v>1</v>
      </c>
      <c r="AF70" s="331">
        <v>48</v>
      </c>
    </row>
    <row r="71" spans="1:32">
      <c r="A71" s="345" t="s">
        <v>60</v>
      </c>
      <c r="B71" s="345" t="s">
        <v>313</v>
      </c>
      <c r="C71" s="345" t="s">
        <v>313</v>
      </c>
      <c r="D71" s="346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>
        <v>1</v>
      </c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8">
        <v>1</v>
      </c>
    </row>
    <row r="72" spans="1:32">
      <c r="A72" s="349"/>
      <c r="B72" s="356" t="s">
        <v>513</v>
      </c>
      <c r="C72" s="357"/>
      <c r="D72" s="358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>
        <v>1</v>
      </c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60">
        <v>1</v>
      </c>
    </row>
    <row r="73" spans="1:32">
      <c r="A73" s="349"/>
      <c r="B73" s="345" t="s">
        <v>60</v>
      </c>
      <c r="C73" s="345" t="s">
        <v>662</v>
      </c>
      <c r="D73" s="346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>
        <v>1</v>
      </c>
      <c r="Z73" s="347"/>
      <c r="AA73" s="347"/>
      <c r="AB73" s="347"/>
      <c r="AC73" s="347"/>
      <c r="AD73" s="347"/>
      <c r="AE73" s="347"/>
      <c r="AF73" s="348">
        <v>1</v>
      </c>
    </row>
    <row r="74" spans="1:32">
      <c r="A74" s="349"/>
      <c r="B74" s="356" t="s">
        <v>514</v>
      </c>
      <c r="C74" s="357"/>
      <c r="D74" s="358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>
        <v>1</v>
      </c>
      <c r="Z74" s="359"/>
      <c r="AA74" s="359"/>
      <c r="AB74" s="359"/>
      <c r="AC74" s="359"/>
      <c r="AD74" s="359"/>
      <c r="AE74" s="359"/>
      <c r="AF74" s="360">
        <v>1</v>
      </c>
    </row>
    <row r="75" spans="1:32">
      <c r="A75" s="327" t="s">
        <v>514</v>
      </c>
      <c r="B75" s="328"/>
      <c r="C75" s="328"/>
      <c r="D75" s="329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>
        <v>1</v>
      </c>
      <c r="S75" s="330"/>
      <c r="T75" s="330"/>
      <c r="U75" s="330"/>
      <c r="V75" s="330"/>
      <c r="W75" s="330"/>
      <c r="X75" s="330"/>
      <c r="Y75" s="330">
        <v>1</v>
      </c>
      <c r="Z75" s="330"/>
      <c r="AA75" s="330"/>
      <c r="AB75" s="330"/>
      <c r="AC75" s="330"/>
      <c r="AD75" s="330"/>
      <c r="AE75" s="330"/>
      <c r="AF75" s="331">
        <v>2</v>
      </c>
    </row>
    <row r="76" spans="1:32">
      <c r="A76" s="345" t="s">
        <v>61</v>
      </c>
      <c r="B76" s="345" t="s">
        <v>318</v>
      </c>
      <c r="C76" s="345" t="s">
        <v>266</v>
      </c>
      <c r="D76" s="346"/>
      <c r="E76" s="347"/>
      <c r="F76" s="347"/>
      <c r="G76" s="347"/>
      <c r="H76" s="347"/>
      <c r="I76" s="347"/>
      <c r="J76" s="347"/>
      <c r="K76" s="347"/>
      <c r="L76" s="347"/>
      <c r="M76" s="347">
        <v>1</v>
      </c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8">
        <v>1</v>
      </c>
    </row>
    <row r="77" spans="1:32">
      <c r="A77" s="349"/>
      <c r="B77" s="349"/>
      <c r="C77" s="350" t="s">
        <v>358</v>
      </c>
      <c r="D77" s="351"/>
      <c r="E77" s="352"/>
      <c r="F77" s="352"/>
      <c r="G77" s="352"/>
      <c r="H77" s="352"/>
      <c r="I77" s="352"/>
      <c r="J77" s="352"/>
      <c r="K77" s="352">
        <v>1</v>
      </c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3">
        <v>1</v>
      </c>
    </row>
    <row r="78" spans="1:32">
      <c r="A78" s="349"/>
      <c r="B78" s="356" t="s">
        <v>515</v>
      </c>
      <c r="C78" s="357"/>
      <c r="D78" s="358"/>
      <c r="E78" s="359"/>
      <c r="F78" s="359"/>
      <c r="G78" s="359"/>
      <c r="H78" s="359"/>
      <c r="I78" s="359"/>
      <c r="J78" s="359"/>
      <c r="K78" s="359">
        <v>1</v>
      </c>
      <c r="L78" s="359"/>
      <c r="M78" s="359">
        <v>1</v>
      </c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60">
        <v>2</v>
      </c>
    </row>
    <row r="79" spans="1:32">
      <c r="A79" s="349"/>
      <c r="B79" s="345" t="s">
        <v>316</v>
      </c>
      <c r="C79" s="345" t="s">
        <v>364</v>
      </c>
      <c r="D79" s="346"/>
      <c r="E79" s="347"/>
      <c r="F79" s="347"/>
      <c r="G79" s="347"/>
      <c r="H79" s="347"/>
      <c r="I79" s="347"/>
      <c r="J79" s="347"/>
      <c r="K79" s="347"/>
      <c r="L79" s="347"/>
      <c r="M79" s="347"/>
      <c r="N79" s="347">
        <v>1</v>
      </c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8">
        <v>1</v>
      </c>
    </row>
    <row r="80" spans="1:32">
      <c r="A80" s="349"/>
      <c r="B80" s="356" t="s">
        <v>517</v>
      </c>
      <c r="C80" s="357"/>
      <c r="D80" s="358"/>
      <c r="E80" s="359"/>
      <c r="F80" s="359"/>
      <c r="G80" s="359"/>
      <c r="H80" s="359"/>
      <c r="I80" s="359"/>
      <c r="J80" s="359"/>
      <c r="K80" s="359"/>
      <c r="L80" s="359"/>
      <c r="M80" s="359"/>
      <c r="N80" s="359">
        <v>1</v>
      </c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60">
        <v>1</v>
      </c>
    </row>
    <row r="81" spans="1:32">
      <c r="A81" s="349"/>
      <c r="B81" s="345" t="s">
        <v>317</v>
      </c>
      <c r="C81" s="345" t="s">
        <v>317</v>
      </c>
      <c r="D81" s="346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>
        <v>1</v>
      </c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7"/>
      <c r="AF81" s="348">
        <v>1</v>
      </c>
    </row>
    <row r="82" spans="1:32">
      <c r="A82" s="349"/>
      <c r="B82" s="356" t="s">
        <v>516</v>
      </c>
      <c r="C82" s="357"/>
      <c r="D82" s="358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>
        <v>1</v>
      </c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60">
        <v>1</v>
      </c>
    </row>
    <row r="83" spans="1:32">
      <c r="A83" s="349"/>
      <c r="B83" s="345" t="s">
        <v>177</v>
      </c>
      <c r="C83" s="345" t="s">
        <v>395</v>
      </c>
      <c r="D83" s="346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>
        <v>1</v>
      </c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8">
        <v>1</v>
      </c>
    </row>
    <row r="84" spans="1:32">
      <c r="A84" s="349"/>
      <c r="B84" s="356" t="s">
        <v>518</v>
      </c>
      <c r="C84" s="357"/>
      <c r="D84" s="358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>
        <v>1</v>
      </c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60">
        <v>1</v>
      </c>
    </row>
    <row r="85" spans="1:32">
      <c r="A85" s="327" t="s">
        <v>519</v>
      </c>
      <c r="B85" s="328"/>
      <c r="C85" s="328"/>
      <c r="D85" s="329"/>
      <c r="E85" s="330"/>
      <c r="F85" s="330"/>
      <c r="G85" s="330"/>
      <c r="H85" s="330"/>
      <c r="I85" s="330"/>
      <c r="J85" s="330"/>
      <c r="K85" s="330">
        <v>1</v>
      </c>
      <c r="L85" s="330"/>
      <c r="M85" s="330">
        <v>1</v>
      </c>
      <c r="N85" s="330">
        <v>1</v>
      </c>
      <c r="O85" s="330"/>
      <c r="P85" s="330"/>
      <c r="Q85" s="330"/>
      <c r="R85" s="330"/>
      <c r="S85" s="330"/>
      <c r="T85" s="330">
        <v>1</v>
      </c>
      <c r="U85" s="330">
        <v>1</v>
      </c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1">
        <v>5</v>
      </c>
    </row>
    <row r="86" spans="1:32">
      <c r="A86" s="345" t="s">
        <v>63</v>
      </c>
      <c r="B86" s="345" t="s">
        <v>324</v>
      </c>
      <c r="C86" s="345" t="s">
        <v>694</v>
      </c>
      <c r="D86" s="346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>
        <v>1</v>
      </c>
      <c r="AE86" s="347"/>
      <c r="AF86" s="348">
        <v>1</v>
      </c>
    </row>
    <row r="87" spans="1:32">
      <c r="A87" s="349"/>
      <c r="B87" s="349"/>
      <c r="C87" s="350" t="s">
        <v>492</v>
      </c>
      <c r="D87" s="351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>
        <v>1</v>
      </c>
      <c r="W87" s="352"/>
      <c r="X87" s="352"/>
      <c r="Y87" s="352"/>
      <c r="Z87" s="352"/>
      <c r="AA87" s="352"/>
      <c r="AB87" s="352"/>
      <c r="AC87" s="352"/>
      <c r="AD87" s="352"/>
      <c r="AE87" s="352"/>
      <c r="AF87" s="353">
        <v>1</v>
      </c>
    </row>
    <row r="88" spans="1:32">
      <c r="A88" s="349"/>
      <c r="B88" s="349"/>
      <c r="C88" s="350" t="s">
        <v>520</v>
      </c>
      <c r="D88" s="351"/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352"/>
      <c r="Z88" s="352">
        <v>1</v>
      </c>
      <c r="AA88" s="352"/>
      <c r="AB88" s="352"/>
      <c r="AC88" s="352"/>
      <c r="AD88" s="352"/>
      <c r="AE88" s="352"/>
      <c r="AF88" s="353">
        <v>1</v>
      </c>
    </row>
    <row r="89" spans="1:32">
      <c r="A89" s="349"/>
      <c r="B89" s="356" t="s">
        <v>521</v>
      </c>
      <c r="C89" s="357"/>
      <c r="D89" s="358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>
        <v>1</v>
      </c>
      <c r="W89" s="359"/>
      <c r="X89" s="359"/>
      <c r="Y89" s="359"/>
      <c r="Z89" s="359">
        <v>1</v>
      </c>
      <c r="AA89" s="359"/>
      <c r="AB89" s="359"/>
      <c r="AC89" s="359"/>
      <c r="AD89" s="359">
        <v>1</v>
      </c>
      <c r="AE89" s="359"/>
      <c r="AF89" s="360">
        <v>3</v>
      </c>
    </row>
    <row r="90" spans="1:32">
      <c r="A90" s="349"/>
      <c r="B90" s="345" t="s">
        <v>267</v>
      </c>
      <c r="C90" s="345" t="s">
        <v>274</v>
      </c>
      <c r="D90" s="346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>
        <v>1</v>
      </c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8">
        <v>1</v>
      </c>
    </row>
    <row r="91" spans="1:32">
      <c r="A91" s="349"/>
      <c r="B91" s="349"/>
      <c r="C91" s="350" t="s">
        <v>354</v>
      </c>
      <c r="D91" s="351"/>
      <c r="E91" s="352"/>
      <c r="F91" s="352"/>
      <c r="G91" s="352"/>
      <c r="H91" s="352"/>
      <c r="I91" s="352"/>
      <c r="J91" s="352">
        <v>1</v>
      </c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3">
        <v>1</v>
      </c>
    </row>
    <row r="92" spans="1:32">
      <c r="A92" s="349"/>
      <c r="B92" s="356" t="s">
        <v>522</v>
      </c>
      <c r="C92" s="357"/>
      <c r="D92" s="358"/>
      <c r="E92" s="359"/>
      <c r="F92" s="359"/>
      <c r="G92" s="359"/>
      <c r="H92" s="359"/>
      <c r="I92" s="359"/>
      <c r="J92" s="359">
        <v>1</v>
      </c>
      <c r="K92" s="359"/>
      <c r="L92" s="359"/>
      <c r="M92" s="359"/>
      <c r="N92" s="359"/>
      <c r="O92" s="359">
        <v>1</v>
      </c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60">
        <v>2</v>
      </c>
    </row>
    <row r="93" spans="1:32">
      <c r="A93" s="349"/>
      <c r="B93" s="345" t="s">
        <v>322</v>
      </c>
      <c r="C93" s="345" t="s">
        <v>695</v>
      </c>
      <c r="D93" s="346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>
        <v>1</v>
      </c>
      <c r="AE93" s="347"/>
      <c r="AF93" s="348">
        <v>1</v>
      </c>
    </row>
    <row r="94" spans="1:32">
      <c r="A94" s="349"/>
      <c r="B94" s="356" t="s">
        <v>696</v>
      </c>
      <c r="C94" s="357"/>
      <c r="D94" s="358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>
        <v>1</v>
      </c>
      <c r="AE94" s="359"/>
      <c r="AF94" s="360">
        <v>1</v>
      </c>
    </row>
    <row r="95" spans="1:32">
      <c r="A95" s="349"/>
      <c r="B95" s="345" t="s">
        <v>63</v>
      </c>
      <c r="C95" s="345" t="s">
        <v>523</v>
      </c>
      <c r="D95" s="346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>
        <v>1</v>
      </c>
      <c r="AA95" s="347"/>
      <c r="AB95" s="347"/>
      <c r="AC95" s="347"/>
      <c r="AD95" s="347"/>
      <c r="AE95" s="347"/>
      <c r="AF95" s="348">
        <v>1</v>
      </c>
    </row>
    <row r="96" spans="1:32">
      <c r="A96" s="349"/>
      <c r="B96" s="356" t="s">
        <v>524</v>
      </c>
      <c r="C96" s="357"/>
      <c r="D96" s="358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>
        <v>1</v>
      </c>
      <c r="AA96" s="359"/>
      <c r="AB96" s="359"/>
      <c r="AC96" s="359"/>
      <c r="AD96" s="359"/>
      <c r="AE96" s="359"/>
      <c r="AF96" s="360">
        <v>1</v>
      </c>
    </row>
    <row r="97" spans="1:32">
      <c r="A97" s="349"/>
      <c r="B97" s="345" t="s">
        <v>323</v>
      </c>
      <c r="C97" s="345" t="s">
        <v>370</v>
      </c>
      <c r="D97" s="346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>
        <v>1</v>
      </c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8">
        <v>1</v>
      </c>
    </row>
    <row r="98" spans="1:32">
      <c r="A98" s="349"/>
      <c r="B98" s="356" t="s">
        <v>525</v>
      </c>
      <c r="C98" s="357"/>
      <c r="D98" s="358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>
        <v>1</v>
      </c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60">
        <v>1</v>
      </c>
    </row>
    <row r="99" spans="1:32">
      <c r="A99" s="327" t="s">
        <v>524</v>
      </c>
      <c r="B99" s="328"/>
      <c r="C99" s="328"/>
      <c r="D99" s="329"/>
      <c r="E99" s="330"/>
      <c r="F99" s="330"/>
      <c r="G99" s="330"/>
      <c r="H99" s="330"/>
      <c r="I99" s="330"/>
      <c r="J99" s="330">
        <v>1</v>
      </c>
      <c r="K99" s="330"/>
      <c r="L99" s="330"/>
      <c r="M99" s="330"/>
      <c r="N99" s="330"/>
      <c r="O99" s="330">
        <v>2</v>
      </c>
      <c r="P99" s="330"/>
      <c r="Q99" s="330"/>
      <c r="R99" s="330"/>
      <c r="S99" s="330"/>
      <c r="T99" s="330"/>
      <c r="U99" s="330"/>
      <c r="V99" s="330">
        <v>1</v>
      </c>
      <c r="W99" s="330"/>
      <c r="X99" s="330"/>
      <c r="Y99" s="330"/>
      <c r="Z99" s="330">
        <v>2</v>
      </c>
      <c r="AA99" s="330"/>
      <c r="AB99" s="330"/>
      <c r="AC99" s="330"/>
      <c r="AD99" s="330">
        <v>2</v>
      </c>
      <c r="AE99" s="330"/>
      <c r="AF99" s="331">
        <v>8</v>
      </c>
    </row>
    <row r="100" spans="1:32">
      <c r="A100" s="345" t="s">
        <v>25</v>
      </c>
      <c r="B100" s="345" t="s">
        <v>158</v>
      </c>
      <c r="C100" s="345" t="s">
        <v>332</v>
      </c>
      <c r="D100" s="346"/>
      <c r="E100" s="347"/>
      <c r="F100" s="347">
        <v>1</v>
      </c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8">
        <v>1</v>
      </c>
    </row>
    <row r="101" spans="1:32">
      <c r="A101" s="349"/>
      <c r="B101" s="349"/>
      <c r="C101" s="350" t="s">
        <v>697</v>
      </c>
      <c r="D101" s="351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>
        <v>1</v>
      </c>
      <c r="AD101" s="352"/>
      <c r="AE101" s="352"/>
      <c r="AF101" s="353">
        <v>1</v>
      </c>
    </row>
    <row r="102" spans="1:32">
      <c r="A102" s="349"/>
      <c r="B102" s="356" t="s">
        <v>527</v>
      </c>
      <c r="C102" s="357"/>
      <c r="D102" s="358"/>
      <c r="E102" s="359"/>
      <c r="F102" s="359">
        <v>1</v>
      </c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>
        <v>1</v>
      </c>
      <c r="AD102" s="359"/>
      <c r="AE102" s="359"/>
      <c r="AF102" s="360">
        <v>2</v>
      </c>
    </row>
    <row r="103" spans="1:32">
      <c r="A103" s="349"/>
      <c r="B103" s="345" t="s">
        <v>233</v>
      </c>
      <c r="C103" s="345" t="s">
        <v>383</v>
      </c>
      <c r="D103" s="346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>
        <v>1</v>
      </c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8">
        <v>1</v>
      </c>
    </row>
    <row r="104" spans="1:32">
      <c r="A104" s="349"/>
      <c r="B104" s="356" t="s">
        <v>526</v>
      </c>
      <c r="C104" s="357"/>
      <c r="D104" s="358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>
        <v>1</v>
      </c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60">
        <v>1</v>
      </c>
    </row>
    <row r="105" spans="1:32">
      <c r="A105" s="349"/>
      <c r="B105" s="345" t="s">
        <v>231</v>
      </c>
      <c r="C105" s="345" t="s">
        <v>620</v>
      </c>
      <c r="D105" s="346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>
        <v>1</v>
      </c>
      <c r="AB105" s="347"/>
      <c r="AC105" s="347"/>
      <c r="AD105" s="347"/>
      <c r="AE105" s="347"/>
      <c r="AF105" s="348">
        <v>1</v>
      </c>
    </row>
    <row r="106" spans="1:32">
      <c r="A106" s="349"/>
      <c r="B106" s="356" t="s">
        <v>621</v>
      </c>
      <c r="C106" s="357"/>
      <c r="D106" s="358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>
        <v>1</v>
      </c>
      <c r="AB106" s="359"/>
      <c r="AC106" s="359"/>
      <c r="AD106" s="359"/>
      <c r="AE106" s="359"/>
      <c r="AF106" s="360">
        <v>1</v>
      </c>
    </row>
    <row r="107" spans="1:32">
      <c r="A107" s="327" t="s">
        <v>528</v>
      </c>
      <c r="B107" s="328"/>
      <c r="C107" s="328"/>
      <c r="D107" s="329"/>
      <c r="E107" s="330"/>
      <c r="F107" s="330">
        <v>1</v>
      </c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>
        <v>1</v>
      </c>
      <c r="S107" s="330"/>
      <c r="T107" s="330"/>
      <c r="U107" s="330"/>
      <c r="V107" s="330"/>
      <c r="W107" s="330"/>
      <c r="X107" s="330"/>
      <c r="Y107" s="330"/>
      <c r="Z107" s="330"/>
      <c r="AA107" s="330">
        <v>1</v>
      </c>
      <c r="AB107" s="330"/>
      <c r="AC107" s="330">
        <v>1</v>
      </c>
      <c r="AD107" s="330"/>
      <c r="AE107" s="330"/>
      <c r="AF107" s="331">
        <v>4</v>
      </c>
    </row>
    <row r="108" spans="1:32">
      <c r="A108" s="345" t="s">
        <v>31</v>
      </c>
      <c r="B108" s="345" t="s">
        <v>220</v>
      </c>
      <c r="C108" s="345" t="s">
        <v>550</v>
      </c>
      <c r="D108" s="346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7">
        <v>1</v>
      </c>
      <c r="AE108" s="347"/>
      <c r="AF108" s="348">
        <v>1</v>
      </c>
    </row>
    <row r="109" spans="1:32">
      <c r="A109" s="349"/>
      <c r="B109" s="349"/>
      <c r="C109" s="350" t="s">
        <v>278</v>
      </c>
      <c r="D109" s="351"/>
      <c r="E109" s="352"/>
      <c r="F109" s="352"/>
      <c r="G109" s="352"/>
      <c r="H109" s="352"/>
      <c r="I109" s="352"/>
      <c r="J109" s="352">
        <v>1</v>
      </c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>
        <v>1</v>
      </c>
      <c r="AE109" s="352"/>
      <c r="AF109" s="353">
        <v>2</v>
      </c>
    </row>
    <row r="110" spans="1:32">
      <c r="A110" s="349"/>
      <c r="B110" s="349"/>
      <c r="C110" s="350" t="s">
        <v>220</v>
      </c>
      <c r="D110" s="351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>
        <v>1</v>
      </c>
      <c r="V110" s="352"/>
      <c r="W110" s="352"/>
      <c r="X110" s="352"/>
      <c r="Y110" s="352"/>
      <c r="Z110" s="352"/>
      <c r="AA110" s="352">
        <v>3</v>
      </c>
      <c r="AB110" s="352">
        <v>1</v>
      </c>
      <c r="AC110" s="352">
        <v>2</v>
      </c>
      <c r="AD110" s="352">
        <v>2</v>
      </c>
      <c r="AE110" s="352"/>
      <c r="AF110" s="353">
        <v>9</v>
      </c>
    </row>
    <row r="111" spans="1:32">
      <c r="A111" s="349"/>
      <c r="B111" s="349"/>
      <c r="C111" s="350" t="s">
        <v>156</v>
      </c>
      <c r="D111" s="351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>
        <v>2</v>
      </c>
      <c r="AB111" s="352">
        <v>1</v>
      </c>
      <c r="AC111" s="352"/>
      <c r="AD111" s="352"/>
      <c r="AE111" s="352"/>
      <c r="AF111" s="353">
        <v>3</v>
      </c>
    </row>
    <row r="112" spans="1:32">
      <c r="A112" s="349"/>
      <c r="B112" s="356" t="s">
        <v>531</v>
      </c>
      <c r="C112" s="357"/>
      <c r="D112" s="358"/>
      <c r="E112" s="359"/>
      <c r="F112" s="359"/>
      <c r="G112" s="359"/>
      <c r="H112" s="359"/>
      <c r="I112" s="359"/>
      <c r="J112" s="359">
        <v>1</v>
      </c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>
        <v>1</v>
      </c>
      <c r="V112" s="359"/>
      <c r="W112" s="359"/>
      <c r="X112" s="359"/>
      <c r="Y112" s="359"/>
      <c r="Z112" s="359"/>
      <c r="AA112" s="359">
        <v>5</v>
      </c>
      <c r="AB112" s="359">
        <v>2</v>
      </c>
      <c r="AC112" s="359">
        <v>2</v>
      </c>
      <c r="AD112" s="359">
        <v>4</v>
      </c>
      <c r="AE112" s="359"/>
      <c r="AF112" s="360">
        <v>15</v>
      </c>
    </row>
    <row r="113" spans="1:32">
      <c r="A113" s="349"/>
      <c r="B113" s="345" t="s">
        <v>223</v>
      </c>
      <c r="C113" s="345" t="s">
        <v>223</v>
      </c>
      <c r="D113" s="346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47">
        <v>1</v>
      </c>
      <c r="AD113" s="347"/>
      <c r="AE113" s="347"/>
      <c r="AF113" s="348">
        <v>1</v>
      </c>
    </row>
    <row r="114" spans="1:32">
      <c r="A114" s="349"/>
      <c r="B114" s="349"/>
      <c r="C114" s="350" t="s">
        <v>27</v>
      </c>
      <c r="D114" s="351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>
        <v>2</v>
      </c>
      <c r="Y114" s="352"/>
      <c r="Z114" s="352"/>
      <c r="AA114" s="352"/>
      <c r="AB114" s="352">
        <v>1</v>
      </c>
      <c r="AC114" s="352">
        <v>3</v>
      </c>
      <c r="AD114" s="352">
        <v>5</v>
      </c>
      <c r="AE114" s="352">
        <v>1</v>
      </c>
      <c r="AF114" s="353">
        <v>12</v>
      </c>
    </row>
    <row r="115" spans="1:32">
      <c r="A115" s="349"/>
      <c r="B115" s="356" t="s">
        <v>532</v>
      </c>
      <c r="C115" s="357"/>
      <c r="D115" s="358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>
        <v>2</v>
      </c>
      <c r="Y115" s="359"/>
      <c r="Z115" s="359"/>
      <c r="AA115" s="359"/>
      <c r="AB115" s="359">
        <v>1</v>
      </c>
      <c r="AC115" s="359">
        <v>4</v>
      </c>
      <c r="AD115" s="359">
        <v>5</v>
      </c>
      <c r="AE115" s="359">
        <v>1</v>
      </c>
      <c r="AF115" s="360">
        <v>13</v>
      </c>
    </row>
    <row r="116" spans="1:32">
      <c r="A116" s="349"/>
      <c r="B116" s="345" t="s">
        <v>222</v>
      </c>
      <c r="C116" s="345" t="s">
        <v>360</v>
      </c>
      <c r="D116" s="346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>
        <v>1</v>
      </c>
      <c r="O116" s="347"/>
      <c r="P116" s="347"/>
      <c r="Q116" s="347"/>
      <c r="R116" s="347"/>
      <c r="S116" s="347">
        <v>1</v>
      </c>
      <c r="T116" s="347"/>
      <c r="U116" s="347"/>
      <c r="V116" s="347"/>
      <c r="W116" s="347">
        <v>2</v>
      </c>
      <c r="X116" s="347"/>
      <c r="Y116" s="347"/>
      <c r="Z116" s="347"/>
      <c r="AA116" s="347">
        <v>1</v>
      </c>
      <c r="AB116" s="347"/>
      <c r="AC116" s="347"/>
      <c r="AD116" s="347"/>
      <c r="AE116" s="347"/>
      <c r="AF116" s="348">
        <v>5</v>
      </c>
    </row>
    <row r="117" spans="1:32">
      <c r="A117" s="349"/>
      <c r="B117" s="349"/>
      <c r="C117" s="350" t="s">
        <v>663</v>
      </c>
      <c r="D117" s="351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>
        <v>2</v>
      </c>
      <c r="AD117" s="352"/>
      <c r="AE117" s="352"/>
      <c r="AF117" s="353">
        <v>2</v>
      </c>
    </row>
    <row r="118" spans="1:32">
      <c r="A118" s="349"/>
      <c r="B118" s="349"/>
      <c r="C118" s="350" t="s">
        <v>623</v>
      </c>
      <c r="D118" s="351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>
        <v>1</v>
      </c>
      <c r="AC118" s="352"/>
      <c r="AD118" s="352"/>
      <c r="AE118" s="352"/>
      <c r="AF118" s="353">
        <v>1</v>
      </c>
    </row>
    <row r="119" spans="1:32">
      <c r="A119" s="349"/>
      <c r="B119" s="349"/>
      <c r="C119" s="350" t="s">
        <v>222</v>
      </c>
      <c r="D119" s="351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>
        <v>2</v>
      </c>
      <c r="AE119" s="352"/>
      <c r="AF119" s="353">
        <v>2</v>
      </c>
    </row>
    <row r="120" spans="1:32">
      <c r="A120" s="349"/>
      <c r="B120" s="356" t="s">
        <v>529</v>
      </c>
      <c r="C120" s="357"/>
      <c r="D120" s="358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>
        <v>1</v>
      </c>
      <c r="O120" s="359"/>
      <c r="P120" s="359"/>
      <c r="Q120" s="359"/>
      <c r="R120" s="359"/>
      <c r="S120" s="359">
        <v>1</v>
      </c>
      <c r="T120" s="359"/>
      <c r="U120" s="359"/>
      <c r="V120" s="359"/>
      <c r="W120" s="359">
        <v>2</v>
      </c>
      <c r="X120" s="359"/>
      <c r="Y120" s="359"/>
      <c r="Z120" s="359"/>
      <c r="AA120" s="359">
        <v>1</v>
      </c>
      <c r="AB120" s="359">
        <v>1</v>
      </c>
      <c r="AC120" s="359">
        <v>2</v>
      </c>
      <c r="AD120" s="359">
        <v>2</v>
      </c>
      <c r="AE120" s="359"/>
      <c r="AF120" s="360">
        <v>10</v>
      </c>
    </row>
    <row r="121" spans="1:32">
      <c r="A121" s="349"/>
      <c r="B121" s="345" t="s">
        <v>218</v>
      </c>
      <c r="C121" s="345" t="s">
        <v>698</v>
      </c>
      <c r="D121" s="346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>
        <v>1</v>
      </c>
      <c r="AE121" s="347"/>
      <c r="AF121" s="348">
        <v>1</v>
      </c>
    </row>
    <row r="122" spans="1:32">
      <c r="A122" s="349"/>
      <c r="B122" s="349"/>
      <c r="C122" s="350" t="s">
        <v>349</v>
      </c>
      <c r="D122" s="351">
        <v>1</v>
      </c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>
        <v>1</v>
      </c>
      <c r="AA122" s="352"/>
      <c r="AB122" s="352"/>
      <c r="AC122" s="352"/>
      <c r="AD122" s="352"/>
      <c r="AE122" s="352"/>
      <c r="AF122" s="353">
        <v>2</v>
      </c>
    </row>
    <row r="123" spans="1:32">
      <c r="A123" s="349"/>
      <c r="B123" s="349"/>
      <c r="C123" s="350" t="s">
        <v>301</v>
      </c>
      <c r="D123" s="351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>
        <v>1</v>
      </c>
      <c r="AC123" s="352"/>
      <c r="AD123" s="352"/>
      <c r="AE123" s="352"/>
      <c r="AF123" s="353">
        <v>1</v>
      </c>
    </row>
    <row r="124" spans="1:32">
      <c r="A124" s="349"/>
      <c r="B124" s="349"/>
      <c r="C124" s="350" t="s">
        <v>699</v>
      </c>
      <c r="D124" s="351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>
        <v>1</v>
      </c>
      <c r="AE124" s="352"/>
      <c r="AF124" s="353">
        <v>1</v>
      </c>
    </row>
    <row r="125" spans="1:32">
      <c r="A125" s="349"/>
      <c r="B125" s="356" t="s">
        <v>530</v>
      </c>
      <c r="C125" s="357"/>
      <c r="D125" s="358">
        <v>1</v>
      </c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>
        <v>1</v>
      </c>
      <c r="AA125" s="359"/>
      <c r="AB125" s="359">
        <v>1</v>
      </c>
      <c r="AC125" s="359"/>
      <c r="AD125" s="359">
        <v>2</v>
      </c>
      <c r="AE125" s="359"/>
      <c r="AF125" s="360">
        <v>5</v>
      </c>
    </row>
    <row r="126" spans="1:32">
      <c r="A126" s="349"/>
      <c r="B126" s="345" t="s">
        <v>219</v>
      </c>
      <c r="C126" s="345" t="s">
        <v>631</v>
      </c>
      <c r="D126" s="346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>
        <v>1</v>
      </c>
      <c r="AB126" s="347">
        <v>1</v>
      </c>
      <c r="AC126" s="347"/>
      <c r="AD126" s="347">
        <v>1</v>
      </c>
      <c r="AE126" s="347"/>
      <c r="AF126" s="348">
        <v>3</v>
      </c>
    </row>
    <row r="127" spans="1:32">
      <c r="A127" s="349"/>
      <c r="B127" s="356" t="s">
        <v>632</v>
      </c>
      <c r="C127" s="357"/>
      <c r="D127" s="358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>
        <v>1</v>
      </c>
      <c r="AB127" s="359">
        <v>1</v>
      </c>
      <c r="AC127" s="359"/>
      <c r="AD127" s="359">
        <v>1</v>
      </c>
      <c r="AE127" s="359"/>
      <c r="AF127" s="360">
        <v>3</v>
      </c>
    </row>
    <row r="128" spans="1:32">
      <c r="A128" s="349"/>
      <c r="B128" s="345" t="s">
        <v>190</v>
      </c>
      <c r="C128" s="345" t="s">
        <v>190</v>
      </c>
      <c r="D128" s="346"/>
      <c r="E128" s="347"/>
      <c r="F128" s="347"/>
      <c r="G128" s="347"/>
      <c r="H128" s="347"/>
      <c r="I128" s="347"/>
      <c r="J128" s="347"/>
      <c r="K128" s="347"/>
      <c r="L128" s="347"/>
      <c r="M128" s="347">
        <v>1</v>
      </c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  <c r="AA128" s="347"/>
      <c r="AB128" s="347"/>
      <c r="AC128" s="347"/>
      <c r="AD128" s="347"/>
      <c r="AE128" s="347"/>
      <c r="AF128" s="348">
        <v>1</v>
      </c>
    </row>
    <row r="129" spans="1:32">
      <c r="A129" s="349"/>
      <c r="B129" s="356" t="s">
        <v>534</v>
      </c>
      <c r="C129" s="357"/>
      <c r="D129" s="358"/>
      <c r="E129" s="359"/>
      <c r="F129" s="359"/>
      <c r="G129" s="359"/>
      <c r="H129" s="359"/>
      <c r="I129" s="359"/>
      <c r="J129" s="359"/>
      <c r="K129" s="359"/>
      <c r="L129" s="359"/>
      <c r="M129" s="359">
        <v>1</v>
      </c>
      <c r="N129" s="359"/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  <c r="AE129" s="359"/>
      <c r="AF129" s="360">
        <v>1</v>
      </c>
    </row>
    <row r="130" spans="1:32">
      <c r="A130" s="349"/>
      <c r="B130" s="345" t="s">
        <v>185</v>
      </c>
      <c r="C130" s="345" t="s">
        <v>355</v>
      </c>
      <c r="D130" s="346"/>
      <c r="E130" s="347"/>
      <c r="F130" s="347"/>
      <c r="G130" s="347"/>
      <c r="H130" s="347"/>
      <c r="I130" s="347"/>
      <c r="J130" s="347"/>
      <c r="K130" s="347">
        <v>1</v>
      </c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  <c r="AA130" s="347"/>
      <c r="AB130" s="347"/>
      <c r="AC130" s="347"/>
      <c r="AD130" s="347"/>
      <c r="AE130" s="347"/>
      <c r="AF130" s="348">
        <v>1</v>
      </c>
    </row>
    <row r="131" spans="1:32">
      <c r="A131" s="349"/>
      <c r="B131" s="356" t="s">
        <v>533</v>
      </c>
      <c r="C131" s="357"/>
      <c r="D131" s="358"/>
      <c r="E131" s="359"/>
      <c r="F131" s="359"/>
      <c r="G131" s="359"/>
      <c r="H131" s="359"/>
      <c r="I131" s="359"/>
      <c r="J131" s="359"/>
      <c r="K131" s="359">
        <v>1</v>
      </c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359"/>
      <c r="AD131" s="359"/>
      <c r="AE131" s="359"/>
      <c r="AF131" s="360">
        <v>1</v>
      </c>
    </row>
    <row r="132" spans="1:32">
      <c r="A132" s="327" t="s">
        <v>535</v>
      </c>
      <c r="B132" s="328"/>
      <c r="C132" s="328"/>
      <c r="D132" s="329">
        <v>1</v>
      </c>
      <c r="E132" s="330"/>
      <c r="F132" s="330"/>
      <c r="G132" s="330"/>
      <c r="H132" s="330"/>
      <c r="I132" s="330"/>
      <c r="J132" s="330">
        <v>1</v>
      </c>
      <c r="K132" s="330">
        <v>1</v>
      </c>
      <c r="L132" s="330"/>
      <c r="M132" s="330">
        <v>1</v>
      </c>
      <c r="N132" s="330">
        <v>1</v>
      </c>
      <c r="O132" s="330"/>
      <c r="P132" s="330"/>
      <c r="Q132" s="330"/>
      <c r="R132" s="330"/>
      <c r="S132" s="330">
        <v>1</v>
      </c>
      <c r="T132" s="330"/>
      <c r="U132" s="330">
        <v>1</v>
      </c>
      <c r="V132" s="330"/>
      <c r="W132" s="330">
        <v>2</v>
      </c>
      <c r="X132" s="330">
        <v>2</v>
      </c>
      <c r="Y132" s="330"/>
      <c r="Z132" s="330">
        <v>1</v>
      </c>
      <c r="AA132" s="330">
        <v>7</v>
      </c>
      <c r="AB132" s="330">
        <v>6</v>
      </c>
      <c r="AC132" s="330">
        <v>8</v>
      </c>
      <c r="AD132" s="330">
        <v>14</v>
      </c>
      <c r="AE132" s="330">
        <v>1</v>
      </c>
      <c r="AF132" s="331">
        <v>48</v>
      </c>
    </row>
    <row r="133" spans="1:32">
      <c r="A133" s="345" t="s">
        <v>26</v>
      </c>
      <c r="B133" s="345" t="s">
        <v>248</v>
      </c>
      <c r="C133" s="345" t="s">
        <v>248</v>
      </c>
      <c r="D133" s="346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>
        <v>1</v>
      </c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  <c r="AB133" s="347"/>
      <c r="AC133" s="347"/>
      <c r="AD133" s="347"/>
      <c r="AE133" s="347"/>
      <c r="AF133" s="348">
        <v>1</v>
      </c>
    </row>
    <row r="134" spans="1:32">
      <c r="A134" s="349"/>
      <c r="B134" s="349"/>
      <c r="C134" s="350" t="s">
        <v>365</v>
      </c>
      <c r="D134" s="351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>
        <v>1</v>
      </c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3">
        <v>1</v>
      </c>
    </row>
    <row r="135" spans="1:32">
      <c r="A135" s="349"/>
      <c r="B135" s="349"/>
      <c r="C135" s="350" t="s">
        <v>371</v>
      </c>
      <c r="D135" s="351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>
        <v>1</v>
      </c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3">
        <v>1</v>
      </c>
    </row>
    <row r="136" spans="1:32">
      <c r="A136" s="349"/>
      <c r="B136" s="349"/>
      <c r="C136" s="350" t="s">
        <v>366</v>
      </c>
      <c r="D136" s="351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>
        <v>2</v>
      </c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3">
        <v>2</v>
      </c>
    </row>
    <row r="137" spans="1:32">
      <c r="A137" s="349"/>
      <c r="B137" s="349"/>
      <c r="C137" s="350" t="s">
        <v>160</v>
      </c>
      <c r="D137" s="351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>
        <v>1</v>
      </c>
      <c r="P137" s="352"/>
      <c r="Q137" s="352">
        <v>1</v>
      </c>
      <c r="R137" s="352">
        <v>2</v>
      </c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>
        <v>1</v>
      </c>
      <c r="AE137" s="352"/>
      <c r="AF137" s="353">
        <v>5</v>
      </c>
    </row>
    <row r="138" spans="1:32">
      <c r="A138" s="349"/>
      <c r="B138" s="356" t="s">
        <v>536</v>
      </c>
      <c r="C138" s="357"/>
      <c r="D138" s="358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>
        <v>4</v>
      </c>
      <c r="P138" s="359">
        <v>1</v>
      </c>
      <c r="Q138" s="359">
        <v>2</v>
      </c>
      <c r="R138" s="359">
        <v>2</v>
      </c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>
        <v>1</v>
      </c>
      <c r="AE138" s="359"/>
      <c r="AF138" s="360">
        <v>10</v>
      </c>
    </row>
    <row r="139" spans="1:32">
      <c r="A139" s="349"/>
      <c r="B139" s="345" t="s">
        <v>239</v>
      </c>
      <c r="C139" s="345" t="s">
        <v>359</v>
      </c>
      <c r="D139" s="346"/>
      <c r="E139" s="347"/>
      <c r="F139" s="347"/>
      <c r="G139" s="347"/>
      <c r="H139" s="347"/>
      <c r="I139" s="347"/>
      <c r="J139" s="347"/>
      <c r="K139" s="347"/>
      <c r="L139" s="347">
        <v>1</v>
      </c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8">
        <v>1</v>
      </c>
    </row>
    <row r="140" spans="1:32">
      <c r="A140" s="349"/>
      <c r="B140" s="349"/>
      <c r="C140" s="350" t="s">
        <v>537</v>
      </c>
      <c r="D140" s="351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>
        <v>1</v>
      </c>
      <c r="AA140" s="352"/>
      <c r="AB140" s="352">
        <v>1</v>
      </c>
      <c r="AC140" s="352"/>
      <c r="AD140" s="352"/>
      <c r="AE140" s="352"/>
      <c r="AF140" s="353">
        <v>2</v>
      </c>
    </row>
    <row r="141" spans="1:32">
      <c r="A141" s="349"/>
      <c r="B141" s="349"/>
      <c r="C141" s="350" t="s">
        <v>633</v>
      </c>
      <c r="D141" s="351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>
        <v>2</v>
      </c>
      <c r="AC141" s="352">
        <v>2</v>
      </c>
      <c r="AD141" s="352"/>
      <c r="AE141" s="352"/>
      <c r="AF141" s="353">
        <v>4</v>
      </c>
    </row>
    <row r="142" spans="1:32">
      <c r="A142" s="349"/>
      <c r="B142" s="356" t="s">
        <v>538</v>
      </c>
      <c r="C142" s="357"/>
      <c r="D142" s="358"/>
      <c r="E142" s="359"/>
      <c r="F142" s="359"/>
      <c r="G142" s="359"/>
      <c r="H142" s="359"/>
      <c r="I142" s="359"/>
      <c r="J142" s="359"/>
      <c r="K142" s="359"/>
      <c r="L142" s="359">
        <v>1</v>
      </c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>
        <v>1</v>
      </c>
      <c r="AA142" s="359"/>
      <c r="AB142" s="359">
        <v>3</v>
      </c>
      <c r="AC142" s="359">
        <v>2</v>
      </c>
      <c r="AD142" s="359"/>
      <c r="AE142" s="359"/>
      <c r="AF142" s="360">
        <v>7</v>
      </c>
    </row>
    <row r="143" spans="1:32">
      <c r="A143" s="349"/>
      <c r="B143" s="345" t="s">
        <v>238</v>
      </c>
      <c r="C143" s="345" t="s">
        <v>700</v>
      </c>
      <c r="D143" s="346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  <c r="AB143" s="347"/>
      <c r="AC143" s="347"/>
      <c r="AD143" s="347">
        <v>1</v>
      </c>
      <c r="AE143" s="347"/>
      <c r="AF143" s="348">
        <v>1</v>
      </c>
    </row>
    <row r="144" spans="1:32">
      <c r="A144" s="349"/>
      <c r="B144" s="349"/>
      <c r="C144" s="350" t="s">
        <v>238</v>
      </c>
      <c r="D144" s="351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52"/>
      <c r="AC144" s="352"/>
      <c r="AD144" s="352">
        <v>1</v>
      </c>
      <c r="AE144" s="352">
        <v>1</v>
      </c>
      <c r="AF144" s="353">
        <v>2</v>
      </c>
    </row>
    <row r="145" spans="1:32">
      <c r="A145" s="349"/>
      <c r="B145" s="356" t="s">
        <v>701</v>
      </c>
      <c r="C145" s="357"/>
      <c r="D145" s="358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>
        <v>2</v>
      </c>
      <c r="AE145" s="359">
        <v>1</v>
      </c>
      <c r="AF145" s="360">
        <v>3</v>
      </c>
    </row>
    <row r="146" spans="1:32">
      <c r="A146" s="349"/>
      <c r="B146" s="345" t="s">
        <v>34</v>
      </c>
      <c r="C146" s="345" t="s">
        <v>384</v>
      </c>
      <c r="D146" s="346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>
        <v>1</v>
      </c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8">
        <v>1</v>
      </c>
    </row>
    <row r="147" spans="1:32">
      <c r="A147" s="349"/>
      <c r="B147" s="356" t="s">
        <v>539</v>
      </c>
      <c r="C147" s="357"/>
      <c r="D147" s="358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>
        <v>1</v>
      </c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60">
        <v>1</v>
      </c>
    </row>
    <row r="148" spans="1:32">
      <c r="A148" s="349"/>
      <c r="B148" s="345" t="s">
        <v>246</v>
      </c>
      <c r="C148" s="345" t="s">
        <v>246</v>
      </c>
      <c r="D148" s="346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>
        <v>1</v>
      </c>
      <c r="AC148" s="347"/>
      <c r="AD148" s="347"/>
      <c r="AE148" s="347"/>
      <c r="AF148" s="348">
        <v>1</v>
      </c>
    </row>
    <row r="149" spans="1:32">
      <c r="A149" s="349"/>
      <c r="B149" s="356" t="s">
        <v>634</v>
      </c>
      <c r="C149" s="357"/>
      <c r="D149" s="358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>
        <v>1</v>
      </c>
      <c r="AC149" s="359"/>
      <c r="AD149" s="359"/>
      <c r="AE149" s="359"/>
      <c r="AF149" s="360">
        <v>1</v>
      </c>
    </row>
    <row r="150" spans="1:32">
      <c r="A150" s="349"/>
      <c r="B150" s="345" t="s">
        <v>26</v>
      </c>
      <c r="C150" s="345" t="s">
        <v>702</v>
      </c>
      <c r="D150" s="346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>
        <v>1</v>
      </c>
      <c r="AF150" s="348">
        <v>1</v>
      </c>
    </row>
    <row r="151" spans="1:32">
      <c r="A151" s="349"/>
      <c r="B151" s="356" t="s">
        <v>540</v>
      </c>
      <c r="C151" s="357"/>
      <c r="D151" s="358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>
        <v>1</v>
      </c>
      <c r="AF151" s="360">
        <v>1</v>
      </c>
    </row>
    <row r="152" spans="1:32">
      <c r="A152" s="327" t="s">
        <v>540</v>
      </c>
      <c r="B152" s="328"/>
      <c r="C152" s="328"/>
      <c r="D152" s="329"/>
      <c r="E152" s="330"/>
      <c r="F152" s="330"/>
      <c r="G152" s="330"/>
      <c r="H152" s="330"/>
      <c r="I152" s="330"/>
      <c r="J152" s="330"/>
      <c r="K152" s="330"/>
      <c r="L152" s="330">
        <v>1</v>
      </c>
      <c r="M152" s="330"/>
      <c r="N152" s="330"/>
      <c r="O152" s="330">
        <v>4</v>
      </c>
      <c r="P152" s="330">
        <v>1</v>
      </c>
      <c r="Q152" s="330">
        <v>2</v>
      </c>
      <c r="R152" s="330">
        <v>2</v>
      </c>
      <c r="S152" s="330">
        <v>1</v>
      </c>
      <c r="T152" s="330"/>
      <c r="U152" s="330"/>
      <c r="V152" s="330"/>
      <c r="W152" s="330"/>
      <c r="X152" s="330"/>
      <c r="Y152" s="330"/>
      <c r="Z152" s="330">
        <v>1</v>
      </c>
      <c r="AA152" s="330"/>
      <c r="AB152" s="330">
        <v>4</v>
      </c>
      <c r="AC152" s="330">
        <v>2</v>
      </c>
      <c r="AD152" s="330">
        <v>3</v>
      </c>
      <c r="AE152" s="330">
        <v>2</v>
      </c>
      <c r="AF152" s="331">
        <v>23</v>
      </c>
    </row>
    <row r="153" spans="1:32">
      <c r="A153" s="345" t="s">
        <v>34</v>
      </c>
      <c r="B153" s="345" t="s">
        <v>258</v>
      </c>
      <c r="C153" s="345" t="s">
        <v>484</v>
      </c>
      <c r="D153" s="346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>
        <v>1</v>
      </c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8">
        <v>1</v>
      </c>
    </row>
    <row r="154" spans="1:32">
      <c r="A154" s="349"/>
      <c r="B154" s="349"/>
      <c r="C154" s="350" t="s">
        <v>635</v>
      </c>
      <c r="D154" s="351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>
        <v>1</v>
      </c>
      <c r="AC154" s="352"/>
      <c r="AD154" s="352"/>
      <c r="AE154" s="352"/>
      <c r="AF154" s="353">
        <v>1</v>
      </c>
    </row>
    <row r="155" spans="1:32">
      <c r="A155" s="349"/>
      <c r="B155" s="349"/>
      <c r="C155" s="350" t="s">
        <v>391</v>
      </c>
      <c r="D155" s="351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>
        <v>1</v>
      </c>
      <c r="U155" s="352"/>
      <c r="V155" s="352"/>
      <c r="W155" s="352"/>
      <c r="X155" s="352"/>
      <c r="Y155" s="352"/>
      <c r="Z155" s="352">
        <v>3</v>
      </c>
      <c r="AA155" s="352">
        <v>3</v>
      </c>
      <c r="AB155" s="352">
        <v>1</v>
      </c>
      <c r="AC155" s="352"/>
      <c r="AD155" s="352">
        <v>1</v>
      </c>
      <c r="AE155" s="352"/>
      <c r="AF155" s="353">
        <v>9</v>
      </c>
    </row>
    <row r="156" spans="1:32">
      <c r="A156" s="349"/>
      <c r="B156" s="356" t="s">
        <v>541</v>
      </c>
      <c r="C156" s="357"/>
      <c r="D156" s="358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>
        <v>1</v>
      </c>
      <c r="U156" s="359"/>
      <c r="V156" s="359">
        <v>1</v>
      </c>
      <c r="W156" s="359"/>
      <c r="X156" s="359"/>
      <c r="Y156" s="359"/>
      <c r="Z156" s="359">
        <v>3</v>
      </c>
      <c r="AA156" s="359">
        <v>3</v>
      </c>
      <c r="AB156" s="359">
        <v>2</v>
      </c>
      <c r="AC156" s="359"/>
      <c r="AD156" s="359">
        <v>1</v>
      </c>
      <c r="AE156" s="359"/>
      <c r="AF156" s="360">
        <v>11</v>
      </c>
    </row>
    <row r="157" spans="1:32">
      <c r="A157" s="349"/>
      <c r="B157" s="345" t="s">
        <v>259</v>
      </c>
      <c r="C157" s="345" t="s">
        <v>639</v>
      </c>
      <c r="D157" s="346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>
        <v>1</v>
      </c>
      <c r="AE157" s="347"/>
      <c r="AF157" s="348">
        <v>1</v>
      </c>
    </row>
    <row r="158" spans="1:32">
      <c r="A158" s="349"/>
      <c r="B158" s="349"/>
      <c r="C158" s="350" t="s">
        <v>636</v>
      </c>
      <c r="D158" s="351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>
        <v>1</v>
      </c>
      <c r="AC158" s="352"/>
      <c r="AD158" s="352"/>
      <c r="AE158" s="352"/>
      <c r="AF158" s="353">
        <v>1</v>
      </c>
    </row>
    <row r="159" spans="1:32">
      <c r="A159" s="349"/>
      <c r="B159" s="349"/>
      <c r="C159" s="350" t="s">
        <v>664</v>
      </c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>
        <v>1</v>
      </c>
      <c r="AD159" s="352"/>
      <c r="AE159" s="352"/>
      <c r="AF159" s="353">
        <v>1</v>
      </c>
    </row>
    <row r="160" spans="1:32">
      <c r="A160" s="349"/>
      <c r="B160" s="356" t="s">
        <v>637</v>
      </c>
      <c r="C160" s="357"/>
      <c r="D160" s="358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>
        <v>1</v>
      </c>
      <c r="AC160" s="359">
        <v>1</v>
      </c>
      <c r="AD160" s="359">
        <v>1</v>
      </c>
      <c r="AE160" s="359"/>
      <c r="AF160" s="360">
        <v>3</v>
      </c>
    </row>
    <row r="161" spans="1:32">
      <c r="A161" s="349"/>
      <c r="B161" s="345" t="s">
        <v>263</v>
      </c>
      <c r="C161" s="345" t="s">
        <v>486</v>
      </c>
      <c r="D161" s="346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>
        <v>1</v>
      </c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8">
        <v>1</v>
      </c>
    </row>
    <row r="162" spans="1:32">
      <c r="A162" s="349"/>
      <c r="B162" s="356" t="s">
        <v>542</v>
      </c>
      <c r="C162" s="357"/>
      <c r="D162" s="358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>
        <v>1</v>
      </c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60">
        <v>1</v>
      </c>
    </row>
    <row r="163" spans="1:32">
      <c r="A163" s="349"/>
      <c r="B163" s="345" t="s">
        <v>262</v>
      </c>
      <c r="C163" s="345" t="s">
        <v>262</v>
      </c>
      <c r="D163" s="346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>
        <v>1</v>
      </c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8">
        <v>1</v>
      </c>
    </row>
    <row r="164" spans="1:32">
      <c r="A164" s="349"/>
      <c r="B164" s="356" t="s">
        <v>543</v>
      </c>
      <c r="C164" s="357"/>
      <c r="D164" s="358"/>
      <c r="E164" s="359"/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>
        <v>1</v>
      </c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60">
        <v>1</v>
      </c>
    </row>
    <row r="165" spans="1:32">
      <c r="A165" s="349"/>
      <c r="B165" s="345" t="s">
        <v>261</v>
      </c>
      <c r="C165" s="345" t="s">
        <v>390</v>
      </c>
      <c r="D165" s="346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>
        <v>1</v>
      </c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8">
        <v>1</v>
      </c>
    </row>
    <row r="166" spans="1:32">
      <c r="A166" s="349"/>
      <c r="B166" s="356" t="s">
        <v>545</v>
      </c>
      <c r="C166" s="357"/>
      <c r="D166" s="358"/>
      <c r="E166" s="359"/>
      <c r="F166" s="359"/>
      <c r="G166" s="359"/>
      <c r="H166" s="359"/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>
        <v>1</v>
      </c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60">
        <v>1</v>
      </c>
    </row>
    <row r="167" spans="1:32">
      <c r="A167" s="349"/>
      <c r="B167" s="345" t="s">
        <v>260</v>
      </c>
      <c r="C167" s="345" t="s">
        <v>260</v>
      </c>
      <c r="D167" s="346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>
        <v>1</v>
      </c>
      <c r="V167" s="347"/>
      <c r="W167" s="347"/>
      <c r="X167" s="347"/>
      <c r="Y167" s="347"/>
      <c r="Z167" s="347"/>
      <c r="AA167" s="347"/>
      <c r="AB167" s="347"/>
      <c r="AC167" s="347"/>
      <c r="AD167" s="347"/>
      <c r="AE167" s="347"/>
      <c r="AF167" s="348">
        <v>1</v>
      </c>
    </row>
    <row r="168" spans="1:32">
      <c r="A168" s="349"/>
      <c r="B168" s="356" t="s">
        <v>544</v>
      </c>
      <c r="C168" s="357"/>
      <c r="D168" s="358"/>
      <c r="E168" s="359"/>
      <c r="F168" s="359"/>
      <c r="G168" s="35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>
        <v>1</v>
      </c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60">
        <v>1</v>
      </c>
    </row>
    <row r="169" spans="1:32">
      <c r="A169" s="327" t="s">
        <v>539</v>
      </c>
      <c r="B169" s="328"/>
      <c r="C169" s="328"/>
      <c r="D169" s="329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>
        <v>1</v>
      </c>
      <c r="T169" s="330">
        <v>2</v>
      </c>
      <c r="U169" s="330">
        <v>1</v>
      </c>
      <c r="V169" s="330">
        <v>2</v>
      </c>
      <c r="W169" s="330"/>
      <c r="X169" s="330"/>
      <c r="Y169" s="330"/>
      <c r="Z169" s="330">
        <v>3</v>
      </c>
      <c r="AA169" s="330">
        <v>3</v>
      </c>
      <c r="AB169" s="330">
        <v>3</v>
      </c>
      <c r="AC169" s="330">
        <v>1</v>
      </c>
      <c r="AD169" s="330">
        <v>2</v>
      </c>
      <c r="AE169" s="330"/>
      <c r="AF169" s="331">
        <v>18</v>
      </c>
    </row>
    <row r="170" spans="1:32">
      <c r="A170" s="345" t="s">
        <v>58</v>
      </c>
      <c r="B170" s="345" t="s">
        <v>296</v>
      </c>
      <c r="C170" s="345" t="s">
        <v>358</v>
      </c>
      <c r="D170" s="346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  <c r="AB170" s="347">
        <v>2</v>
      </c>
      <c r="AC170" s="347"/>
      <c r="AD170" s="347"/>
      <c r="AE170" s="347"/>
      <c r="AF170" s="348">
        <v>2</v>
      </c>
    </row>
    <row r="171" spans="1:32">
      <c r="A171" s="349"/>
      <c r="B171" s="356" t="s">
        <v>703</v>
      </c>
      <c r="C171" s="357"/>
      <c r="D171" s="358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>
        <v>2</v>
      </c>
      <c r="AC171" s="359"/>
      <c r="AD171" s="359"/>
      <c r="AE171" s="359"/>
      <c r="AF171" s="360">
        <v>2</v>
      </c>
    </row>
    <row r="172" spans="1:32">
      <c r="A172" s="349"/>
      <c r="B172" s="345" t="s">
        <v>178</v>
      </c>
      <c r="C172" s="345" t="s">
        <v>223</v>
      </c>
      <c r="D172" s="346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  <c r="AB172" s="347"/>
      <c r="AC172" s="347">
        <v>1</v>
      </c>
      <c r="AD172" s="347"/>
      <c r="AE172" s="347"/>
      <c r="AF172" s="348">
        <v>1</v>
      </c>
    </row>
    <row r="173" spans="1:32">
      <c r="A173" s="349"/>
      <c r="B173" s="356" t="s">
        <v>704</v>
      </c>
      <c r="C173" s="357"/>
      <c r="D173" s="358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>
        <v>1</v>
      </c>
      <c r="AD173" s="359"/>
      <c r="AE173" s="359"/>
      <c r="AF173" s="360">
        <v>1</v>
      </c>
    </row>
    <row r="174" spans="1:32">
      <c r="A174" s="327" t="s">
        <v>705</v>
      </c>
      <c r="B174" s="328"/>
      <c r="C174" s="328"/>
      <c r="D174" s="329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>
        <v>2</v>
      </c>
      <c r="AC174" s="330">
        <v>1</v>
      </c>
      <c r="AD174" s="330"/>
      <c r="AE174" s="330"/>
      <c r="AF174" s="331">
        <v>3</v>
      </c>
    </row>
    <row r="175" spans="1:32">
      <c r="A175" s="345" t="s">
        <v>27</v>
      </c>
      <c r="B175" s="345" t="s">
        <v>162</v>
      </c>
      <c r="C175" s="345" t="s">
        <v>622</v>
      </c>
      <c r="D175" s="346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>
        <v>1</v>
      </c>
      <c r="AB175" s="347"/>
      <c r="AC175" s="347"/>
      <c r="AD175" s="347"/>
      <c r="AE175" s="347"/>
      <c r="AF175" s="348">
        <v>1</v>
      </c>
    </row>
    <row r="176" spans="1:32">
      <c r="A176" s="349"/>
      <c r="B176" s="349"/>
      <c r="C176" s="350" t="s">
        <v>165</v>
      </c>
      <c r="D176" s="351"/>
      <c r="E176" s="352"/>
      <c r="F176" s="35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>
        <v>3</v>
      </c>
      <c r="AC176" s="352">
        <v>4</v>
      </c>
      <c r="AD176" s="352">
        <v>1</v>
      </c>
      <c r="AE176" s="352"/>
      <c r="AF176" s="353">
        <v>8</v>
      </c>
    </row>
    <row r="177" spans="1:32">
      <c r="A177" s="349"/>
      <c r="B177" s="349"/>
      <c r="C177" s="350" t="s">
        <v>665</v>
      </c>
      <c r="D177" s="351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>
        <v>1</v>
      </c>
      <c r="AD177" s="352"/>
      <c r="AE177" s="352"/>
      <c r="AF177" s="353">
        <v>1</v>
      </c>
    </row>
    <row r="178" spans="1:32">
      <c r="A178" s="349"/>
      <c r="B178" s="349"/>
      <c r="C178" s="350" t="s">
        <v>546</v>
      </c>
      <c r="D178" s="351"/>
      <c r="E178" s="352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>
        <v>1</v>
      </c>
      <c r="AA178" s="352"/>
      <c r="AB178" s="352"/>
      <c r="AC178" s="352"/>
      <c r="AD178" s="352"/>
      <c r="AE178" s="352"/>
      <c r="AF178" s="353">
        <v>1</v>
      </c>
    </row>
    <row r="179" spans="1:32">
      <c r="A179" s="349"/>
      <c r="B179" s="349"/>
      <c r="C179" s="350" t="s">
        <v>623</v>
      </c>
      <c r="D179" s="351"/>
      <c r="E179" s="352"/>
      <c r="F179" s="35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>
        <v>1</v>
      </c>
      <c r="AB179" s="352"/>
      <c r="AC179" s="352">
        <v>2</v>
      </c>
      <c r="AD179" s="352">
        <v>2</v>
      </c>
      <c r="AE179" s="352"/>
      <c r="AF179" s="353">
        <v>5</v>
      </c>
    </row>
    <row r="180" spans="1:32">
      <c r="A180" s="349"/>
      <c r="B180" s="349"/>
      <c r="C180" s="350" t="s">
        <v>374</v>
      </c>
      <c r="D180" s="351"/>
      <c r="E180" s="352"/>
      <c r="F180" s="352"/>
      <c r="G180" s="352"/>
      <c r="H180" s="352"/>
      <c r="I180" s="352"/>
      <c r="J180" s="352"/>
      <c r="K180" s="352"/>
      <c r="L180" s="352"/>
      <c r="M180" s="352"/>
      <c r="N180" s="352"/>
      <c r="O180" s="352"/>
      <c r="P180" s="352"/>
      <c r="Q180" s="352">
        <v>2</v>
      </c>
      <c r="R180" s="352"/>
      <c r="S180" s="352"/>
      <c r="T180" s="352"/>
      <c r="U180" s="352"/>
      <c r="V180" s="352"/>
      <c r="W180" s="352">
        <v>1</v>
      </c>
      <c r="X180" s="352"/>
      <c r="Y180" s="352"/>
      <c r="Z180" s="352"/>
      <c r="AA180" s="352"/>
      <c r="AB180" s="352">
        <v>1</v>
      </c>
      <c r="AC180" s="352"/>
      <c r="AD180" s="352"/>
      <c r="AE180" s="352"/>
      <c r="AF180" s="353">
        <v>4</v>
      </c>
    </row>
    <row r="181" spans="1:32">
      <c r="A181" s="349"/>
      <c r="B181" s="349"/>
      <c r="C181" s="350" t="s">
        <v>367</v>
      </c>
      <c r="D181" s="351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>
        <v>1</v>
      </c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>
        <v>1</v>
      </c>
      <c r="AD181" s="352">
        <v>5</v>
      </c>
      <c r="AE181" s="352"/>
      <c r="AF181" s="353">
        <v>7</v>
      </c>
    </row>
    <row r="182" spans="1:32">
      <c r="A182" s="349"/>
      <c r="B182" s="349"/>
      <c r="C182" s="350" t="s">
        <v>372</v>
      </c>
      <c r="D182" s="351"/>
      <c r="E182" s="352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>
        <v>1</v>
      </c>
      <c r="Q182" s="352">
        <v>1</v>
      </c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>
        <v>2</v>
      </c>
      <c r="AB182" s="352">
        <v>3</v>
      </c>
      <c r="AC182" s="352">
        <v>3</v>
      </c>
      <c r="AD182" s="352"/>
      <c r="AE182" s="352"/>
      <c r="AF182" s="353">
        <v>10</v>
      </c>
    </row>
    <row r="183" spans="1:32">
      <c r="A183" s="349"/>
      <c r="B183" s="356" t="s">
        <v>547</v>
      </c>
      <c r="C183" s="357"/>
      <c r="D183" s="358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>
        <v>1</v>
      </c>
      <c r="P183" s="359">
        <v>1</v>
      </c>
      <c r="Q183" s="359">
        <v>3</v>
      </c>
      <c r="R183" s="359"/>
      <c r="S183" s="359"/>
      <c r="T183" s="359"/>
      <c r="U183" s="359"/>
      <c r="V183" s="359"/>
      <c r="W183" s="359">
        <v>1</v>
      </c>
      <c r="X183" s="359"/>
      <c r="Y183" s="359"/>
      <c r="Z183" s="359">
        <v>1</v>
      </c>
      <c r="AA183" s="359">
        <v>4</v>
      </c>
      <c r="AB183" s="359">
        <v>7</v>
      </c>
      <c r="AC183" s="359">
        <v>11</v>
      </c>
      <c r="AD183" s="359">
        <v>8</v>
      </c>
      <c r="AE183" s="359"/>
      <c r="AF183" s="360">
        <v>37</v>
      </c>
    </row>
    <row r="184" spans="1:32">
      <c r="A184" s="349"/>
      <c r="B184" s="345" t="s">
        <v>256</v>
      </c>
      <c r="C184" s="345" t="s">
        <v>706</v>
      </c>
      <c r="D184" s="346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  <c r="AB184" s="347"/>
      <c r="AC184" s="347"/>
      <c r="AD184" s="347">
        <v>1</v>
      </c>
      <c r="AE184" s="347"/>
      <c r="AF184" s="348">
        <v>1</v>
      </c>
    </row>
    <row r="185" spans="1:32">
      <c r="A185" s="349"/>
      <c r="B185" s="349"/>
      <c r="C185" s="350" t="s">
        <v>350</v>
      </c>
      <c r="D185" s="351"/>
      <c r="E185" s="352"/>
      <c r="F185" s="35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>
        <v>2</v>
      </c>
      <c r="AC185" s="352">
        <v>1</v>
      </c>
      <c r="AD185" s="352">
        <v>1</v>
      </c>
      <c r="AE185" s="352"/>
      <c r="AF185" s="353">
        <v>4</v>
      </c>
    </row>
    <row r="186" spans="1:32">
      <c r="A186" s="349"/>
      <c r="B186" s="349"/>
      <c r="C186" s="350" t="s">
        <v>639</v>
      </c>
      <c r="D186" s="351"/>
      <c r="E186" s="352"/>
      <c r="F186" s="35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>
        <v>2</v>
      </c>
      <c r="AD186" s="352"/>
      <c r="AE186" s="352"/>
      <c r="AF186" s="353">
        <v>2</v>
      </c>
    </row>
    <row r="187" spans="1:32">
      <c r="A187" s="349"/>
      <c r="B187" s="349"/>
      <c r="C187" s="350" t="s">
        <v>256</v>
      </c>
      <c r="D187" s="351"/>
      <c r="E187" s="352"/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>
        <v>1</v>
      </c>
      <c r="AA187" s="352"/>
      <c r="AB187" s="352"/>
      <c r="AC187" s="352"/>
      <c r="AD187" s="352"/>
      <c r="AE187" s="352"/>
      <c r="AF187" s="353">
        <v>1</v>
      </c>
    </row>
    <row r="188" spans="1:32">
      <c r="A188" s="349"/>
      <c r="B188" s="349"/>
      <c r="C188" s="350" t="s">
        <v>707</v>
      </c>
      <c r="D188" s="351"/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>
        <v>1</v>
      </c>
      <c r="AE188" s="352"/>
      <c r="AF188" s="353">
        <v>1</v>
      </c>
    </row>
    <row r="189" spans="1:32">
      <c r="A189" s="349"/>
      <c r="B189" s="356" t="s">
        <v>555</v>
      </c>
      <c r="C189" s="357"/>
      <c r="D189" s="358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>
        <v>1</v>
      </c>
      <c r="AA189" s="359"/>
      <c r="AB189" s="359">
        <v>2</v>
      </c>
      <c r="AC189" s="359">
        <v>3</v>
      </c>
      <c r="AD189" s="359">
        <v>3</v>
      </c>
      <c r="AE189" s="359"/>
      <c r="AF189" s="360">
        <v>9</v>
      </c>
    </row>
    <row r="190" spans="1:32">
      <c r="A190" s="349"/>
      <c r="B190" s="345" t="s">
        <v>251</v>
      </c>
      <c r="C190" s="345" t="s">
        <v>550</v>
      </c>
      <c r="D190" s="346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>
        <v>1</v>
      </c>
      <c r="AA190" s="347"/>
      <c r="AB190" s="347">
        <v>1</v>
      </c>
      <c r="AC190" s="347"/>
      <c r="AD190" s="347"/>
      <c r="AE190" s="347"/>
      <c r="AF190" s="348">
        <v>2</v>
      </c>
    </row>
    <row r="191" spans="1:32">
      <c r="A191" s="349"/>
      <c r="B191" s="349"/>
      <c r="C191" s="350" t="s">
        <v>624</v>
      </c>
      <c r="D191" s="351"/>
      <c r="E191" s="352"/>
      <c r="F191" s="35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>
        <v>1</v>
      </c>
      <c r="AB191" s="352"/>
      <c r="AC191" s="352"/>
      <c r="AD191" s="352"/>
      <c r="AE191" s="352"/>
      <c r="AF191" s="353">
        <v>1</v>
      </c>
    </row>
    <row r="192" spans="1:32">
      <c r="A192" s="349"/>
      <c r="B192" s="349"/>
      <c r="C192" s="350" t="s">
        <v>708</v>
      </c>
      <c r="D192" s="351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>
        <v>1</v>
      </c>
      <c r="AD192" s="352"/>
      <c r="AE192" s="352"/>
      <c r="AF192" s="353">
        <v>1</v>
      </c>
    </row>
    <row r="193" spans="1:32">
      <c r="A193" s="349"/>
      <c r="B193" s="349"/>
      <c r="C193" s="350" t="s">
        <v>487</v>
      </c>
      <c r="D193" s="351"/>
      <c r="E193" s="352"/>
      <c r="F193" s="35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>
        <v>1</v>
      </c>
      <c r="X193" s="352"/>
      <c r="Y193" s="352">
        <v>1</v>
      </c>
      <c r="Z193" s="352"/>
      <c r="AA193" s="352"/>
      <c r="AB193" s="352"/>
      <c r="AC193" s="352"/>
      <c r="AD193" s="352">
        <v>1</v>
      </c>
      <c r="AE193" s="352"/>
      <c r="AF193" s="353">
        <v>3</v>
      </c>
    </row>
    <row r="194" spans="1:32">
      <c r="A194" s="349"/>
      <c r="B194" s="349"/>
      <c r="C194" s="350" t="s">
        <v>666</v>
      </c>
      <c r="D194" s="351"/>
      <c r="E194" s="352"/>
      <c r="F194" s="352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>
        <v>1</v>
      </c>
      <c r="AD194" s="352"/>
      <c r="AE194" s="352"/>
      <c r="AF194" s="353">
        <v>1</v>
      </c>
    </row>
    <row r="195" spans="1:32">
      <c r="A195" s="349"/>
      <c r="B195" s="356" t="s">
        <v>551</v>
      </c>
      <c r="C195" s="357"/>
      <c r="D195" s="358"/>
      <c r="E195" s="359"/>
      <c r="F195" s="359"/>
      <c r="G195" s="359"/>
      <c r="H195" s="359"/>
      <c r="I195" s="359"/>
      <c r="J195" s="359"/>
      <c r="K195" s="359"/>
      <c r="L195" s="359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>
        <v>1</v>
      </c>
      <c r="X195" s="359"/>
      <c r="Y195" s="359">
        <v>1</v>
      </c>
      <c r="Z195" s="359">
        <v>1</v>
      </c>
      <c r="AA195" s="359">
        <v>1</v>
      </c>
      <c r="AB195" s="359">
        <v>1</v>
      </c>
      <c r="AC195" s="359">
        <v>2</v>
      </c>
      <c r="AD195" s="359">
        <v>1</v>
      </c>
      <c r="AE195" s="359"/>
      <c r="AF195" s="360">
        <v>8</v>
      </c>
    </row>
    <row r="196" spans="1:32">
      <c r="A196" s="349"/>
      <c r="B196" s="345" t="s">
        <v>254</v>
      </c>
      <c r="C196" s="345" t="s">
        <v>254</v>
      </c>
      <c r="D196" s="346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  <c r="AB196" s="347"/>
      <c r="AC196" s="347">
        <v>1</v>
      </c>
      <c r="AD196" s="347"/>
      <c r="AE196" s="347"/>
      <c r="AF196" s="348">
        <v>1</v>
      </c>
    </row>
    <row r="197" spans="1:32">
      <c r="A197" s="349"/>
      <c r="B197" s="349"/>
      <c r="C197" s="350" t="s">
        <v>638</v>
      </c>
      <c r="D197" s="351"/>
      <c r="E197" s="352"/>
      <c r="F197" s="35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>
        <v>1</v>
      </c>
      <c r="AC197" s="352"/>
      <c r="AD197" s="352"/>
      <c r="AE197" s="352"/>
      <c r="AF197" s="353">
        <v>1</v>
      </c>
    </row>
    <row r="198" spans="1:32">
      <c r="A198" s="349"/>
      <c r="B198" s="349"/>
      <c r="C198" s="350" t="s">
        <v>500</v>
      </c>
      <c r="D198" s="351"/>
      <c r="E198" s="352"/>
      <c r="F198" s="35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>
        <v>1</v>
      </c>
      <c r="Z198" s="352"/>
      <c r="AA198" s="352"/>
      <c r="AB198" s="352"/>
      <c r="AC198" s="352"/>
      <c r="AD198" s="352"/>
      <c r="AE198" s="352"/>
      <c r="AF198" s="353">
        <v>1</v>
      </c>
    </row>
    <row r="199" spans="1:32">
      <c r="A199" s="349"/>
      <c r="B199" s="349"/>
      <c r="C199" s="350" t="s">
        <v>548</v>
      </c>
      <c r="D199" s="351"/>
      <c r="E199" s="352"/>
      <c r="F199" s="35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>
        <v>3</v>
      </c>
      <c r="AA199" s="352">
        <v>1</v>
      </c>
      <c r="AB199" s="352"/>
      <c r="AC199" s="352"/>
      <c r="AD199" s="352"/>
      <c r="AE199" s="352"/>
      <c r="AF199" s="353">
        <v>4</v>
      </c>
    </row>
    <row r="200" spans="1:32">
      <c r="A200" s="349"/>
      <c r="B200" s="356" t="s">
        <v>549</v>
      </c>
      <c r="C200" s="357"/>
      <c r="D200" s="358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>
        <v>1</v>
      </c>
      <c r="Z200" s="359">
        <v>3</v>
      </c>
      <c r="AA200" s="359">
        <v>1</v>
      </c>
      <c r="AB200" s="359">
        <v>1</v>
      </c>
      <c r="AC200" s="359">
        <v>1</v>
      </c>
      <c r="AD200" s="359"/>
      <c r="AE200" s="359"/>
      <c r="AF200" s="360">
        <v>7</v>
      </c>
    </row>
    <row r="201" spans="1:32">
      <c r="A201" s="349"/>
      <c r="B201" s="345" t="s">
        <v>192</v>
      </c>
      <c r="C201" s="345" t="s">
        <v>385</v>
      </c>
      <c r="D201" s="346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>
        <v>1</v>
      </c>
      <c r="T201" s="347"/>
      <c r="U201" s="347"/>
      <c r="V201" s="347"/>
      <c r="W201" s="347"/>
      <c r="X201" s="347"/>
      <c r="Y201" s="347"/>
      <c r="Z201" s="347"/>
      <c r="AA201" s="347"/>
      <c r="AB201" s="347"/>
      <c r="AC201" s="347"/>
      <c r="AD201" s="347"/>
      <c r="AE201" s="347"/>
      <c r="AF201" s="348">
        <v>1</v>
      </c>
    </row>
    <row r="202" spans="1:32">
      <c r="A202" s="349"/>
      <c r="B202" s="349"/>
      <c r="C202" s="350" t="s">
        <v>625</v>
      </c>
      <c r="D202" s="351"/>
      <c r="E202" s="352"/>
      <c r="F202" s="352"/>
      <c r="G202" s="352"/>
      <c r="H202" s="352"/>
      <c r="I202" s="352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>
        <v>1</v>
      </c>
      <c r="AB202" s="352">
        <v>1</v>
      </c>
      <c r="AC202" s="352"/>
      <c r="AD202" s="352"/>
      <c r="AE202" s="352"/>
      <c r="AF202" s="353">
        <v>2</v>
      </c>
    </row>
    <row r="203" spans="1:32">
      <c r="A203" s="349"/>
      <c r="B203" s="349"/>
      <c r="C203" s="350" t="s">
        <v>221</v>
      </c>
      <c r="D203" s="351"/>
      <c r="E203" s="352"/>
      <c r="F203" s="352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>
        <v>1</v>
      </c>
      <c r="AD203" s="352"/>
      <c r="AE203" s="352"/>
      <c r="AF203" s="353">
        <v>1</v>
      </c>
    </row>
    <row r="204" spans="1:32">
      <c r="A204" s="349"/>
      <c r="B204" s="349"/>
      <c r="C204" s="350" t="s">
        <v>709</v>
      </c>
      <c r="D204" s="351"/>
      <c r="E204" s="352"/>
      <c r="F204" s="352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>
        <v>1</v>
      </c>
      <c r="AE204" s="352"/>
      <c r="AF204" s="353">
        <v>1</v>
      </c>
    </row>
    <row r="205" spans="1:32">
      <c r="A205" s="349"/>
      <c r="B205" s="349"/>
      <c r="C205" s="350" t="s">
        <v>626</v>
      </c>
      <c r="D205" s="351"/>
      <c r="E205" s="352"/>
      <c r="F205" s="352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>
        <v>1</v>
      </c>
      <c r="X205" s="352"/>
      <c r="Y205" s="352"/>
      <c r="Z205" s="352"/>
      <c r="AA205" s="352"/>
      <c r="AB205" s="352"/>
      <c r="AC205" s="352">
        <v>1</v>
      </c>
      <c r="AD205" s="352"/>
      <c r="AE205" s="352"/>
      <c r="AF205" s="353">
        <v>2</v>
      </c>
    </row>
    <row r="206" spans="1:32">
      <c r="A206" s="349"/>
      <c r="B206" s="356" t="s">
        <v>554</v>
      </c>
      <c r="C206" s="357"/>
      <c r="D206" s="358"/>
      <c r="E206" s="359"/>
      <c r="F206" s="359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>
        <v>1</v>
      </c>
      <c r="T206" s="359"/>
      <c r="U206" s="359"/>
      <c r="V206" s="359"/>
      <c r="W206" s="359">
        <v>1</v>
      </c>
      <c r="X206" s="359"/>
      <c r="Y206" s="359"/>
      <c r="Z206" s="359"/>
      <c r="AA206" s="359">
        <v>1</v>
      </c>
      <c r="AB206" s="359">
        <v>1</v>
      </c>
      <c r="AC206" s="359">
        <v>2</v>
      </c>
      <c r="AD206" s="359">
        <v>1</v>
      </c>
      <c r="AE206" s="359"/>
      <c r="AF206" s="360">
        <v>7</v>
      </c>
    </row>
    <row r="207" spans="1:32">
      <c r="A207" s="349"/>
      <c r="B207" s="345" t="s">
        <v>257</v>
      </c>
      <c r="C207" s="345" t="s">
        <v>499</v>
      </c>
      <c r="D207" s="346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>
        <v>1</v>
      </c>
      <c r="Z207" s="347"/>
      <c r="AA207" s="347"/>
      <c r="AB207" s="347"/>
      <c r="AC207" s="347"/>
      <c r="AD207" s="347"/>
      <c r="AE207" s="347"/>
      <c r="AF207" s="348">
        <v>1</v>
      </c>
    </row>
    <row r="208" spans="1:32">
      <c r="A208" s="349"/>
      <c r="B208" s="349"/>
      <c r="C208" s="350" t="s">
        <v>667</v>
      </c>
      <c r="D208" s="351"/>
      <c r="E208" s="352"/>
      <c r="F208" s="35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>
        <v>1</v>
      </c>
      <c r="AD208" s="352"/>
      <c r="AE208" s="352"/>
      <c r="AF208" s="353">
        <v>1</v>
      </c>
    </row>
    <row r="209" spans="1:32">
      <c r="A209" s="349"/>
      <c r="B209" s="349"/>
      <c r="C209" s="350" t="s">
        <v>280</v>
      </c>
      <c r="D209" s="351"/>
      <c r="E209" s="352"/>
      <c r="F209" s="352"/>
      <c r="G209" s="352"/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>
        <v>1</v>
      </c>
      <c r="Z209" s="352"/>
      <c r="AA209" s="352"/>
      <c r="AB209" s="352"/>
      <c r="AC209" s="352"/>
      <c r="AD209" s="352"/>
      <c r="AE209" s="352"/>
      <c r="AF209" s="353">
        <v>1</v>
      </c>
    </row>
    <row r="210" spans="1:32">
      <c r="A210" s="349"/>
      <c r="B210" s="356" t="s">
        <v>552</v>
      </c>
      <c r="C210" s="357"/>
      <c r="D210" s="358"/>
      <c r="E210" s="359"/>
      <c r="F210" s="359"/>
      <c r="G210" s="359"/>
      <c r="H210" s="359"/>
      <c r="I210" s="359"/>
      <c r="J210" s="359"/>
      <c r="K210" s="359"/>
      <c r="L210" s="359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>
        <v>2</v>
      </c>
      <c r="Z210" s="359"/>
      <c r="AA210" s="359"/>
      <c r="AB210" s="359"/>
      <c r="AC210" s="359">
        <v>1</v>
      </c>
      <c r="AD210" s="359"/>
      <c r="AE210" s="359"/>
      <c r="AF210" s="360">
        <v>3</v>
      </c>
    </row>
    <row r="211" spans="1:32">
      <c r="A211" s="349"/>
      <c r="B211" s="345" t="s">
        <v>255</v>
      </c>
      <c r="C211" s="345" t="s">
        <v>148</v>
      </c>
      <c r="D211" s="346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>
        <v>1</v>
      </c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  <c r="AB211" s="347"/>
      <c r="AC211" s="347"/>
      <c r="AD211" s="347"/>
      <c r="AE211" s="347"/>
      <c r="AF211" s="348">
        <v>1</v>
      </c>
    </row>
    <row r="212" spans="1:32">
      <c r="A212" s="349"/>
      <c r="B212" s="356" t="s">
        <v>557</v>
      </c>
      <c r="C212" s="357"/>
      <c r="D212" s="358"/>
      <c r="E212" s="359"/>
      <c r="F212" s="359"/>
      <c r="G212" s="359"/>
      <c r="H212" s="359"/>
      <c r="I212" s="359"/>
      <c r="J212" s="359"/>
      <c r="K212" s="359"/>
      <c r="L212" s="359"/>
      <c r="M212" s="359"/>
      <c r="N212" s="359"/>
      <c r="O212" s="359"/>
      <c r="P212" s="359"/>
      <c r="Q212" s="359">
        <v>1</v>
      </c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60">
        <v>1</v>
      </c>
    </row>
    <row r="213" spans="1:32">
      <c r="A213" s="349"/>
      <c r="B213" s="345" t="s">
        <v>250</v>
      </c>
      <c r="C213" s="345" t="s">
        <v>710</v>
      </c>
      <c r="D213" s="346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  <c r="AA213" s="347"/>
      <c r="AB213" s="347"/>
      <c r="AC213" s="347"/>
      <c r="AD213" s="347">
        <v>1</v>
      </c>
      <c r="AE213" s="347"/>
      <c r="AF213" s="348">
        <v>1</v>
      </c>
    </row>
    <row r="214" spans="1:32">
      <c r="A214" s="349"/>
      <c r="B214" s="356" t="s">
        <v>711</v>
      </c>
      <c r="C214" s="357"/>
      <c r="D214" s="358"/>
      <c r="E214" s="359"/>
      <c r="F214" s="359"/>
      <c r="G214" s="359"/>
      <c r="H214" s="359"/>
      <c r="I214" s="359"/>
      <c r="J214" s="359"/>
      <c r="K214" s="359"/>
      <c r="L214" s="359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>
        <v>1</v>
      </c>
      <c r="AE214" s="359"/>
      <c r="AF214" s="360">
        <v>1</v>
      </c>
    </row>
    <row r="215" spans="1:32">
      <c r="A215" s="349"/>
      <c r="B215" s="345" t="s">
        <v>253</v>
      </c>
      <c r="C215" s="345" t="s">
        <v>668</v>
      </c>
      <c r="D215" s="346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  <c r="AA215" s="347"/>
      <c r="AB215" s="347"/>
      <c r="AC215" s="347">
        <v>1</v>
      </c>
      <c r="AD215" s="347"/>
      <c r="AE215" s="347"/>
      <c r="AF215" s="348">
        <v>1</v>
      </c>
    </row>
    <row r="216" spans="1:32">
      <c r="A216" s="349"/>
      <c r="B216" s="356" t="s">
        <v>669</v>
      </c>
      <c r="C216" s="357"/>
      <c r="D216" s="358"/>
      <c r="E216" s="359"/>
      <c r="F216" s="359"/>
      <c r="G216" s="359"/>
      <c r="H216" s="359"/>
      <c r="I216" s="359"/>
      <c r="J216" s="359"/>
      <c r="K216" s="359"/>
      <c r="L216" s="359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>
        <v>1</v>
      </c>
      <c r="AD216" s="359"/>
      <c r="AE216" s="359"/>
      <c r="AF216" s="360">
        <v>1</v>
      </c>
    </row>
    <row r="217" spans="1:32">
      <c r="A217" s="349"/>
      <c r="B217" s="345" t="s">
        <v>154</v>
      </c>
      <c r="C217" s="345" t="s">
        <v>154</v>
      </c>
      <c r="D217" s="346"/>
      <c r="E217" s="347"/>
      <c r="F217" s="347"/>
      <c r="G217" s="347"/>
      <c r="H217" s="347"/>
      <c r="I217" s="347"/>
      <c r="J217" s="347">
        <v>1</v>
      </c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  <c r="AB217" s="347"/>
      <c r="AC217" s="347"/>
      <c r="AD217" s="347"/>
      <c r="AE217" s="347"/>
      <c r="AF217" s="348">
        <v>1</v>
      </c>
    </row>
    <row r="218" spans="1:32">
      <c r="A218" s="349"/>
      <c r="B218" s="356" t="s">
        <v>553</v>
      </c>
      <c r="C218" s="357"/>
      <c r="D218" s="358"/>
      <c r="E218" s="359"/>
      <c r="F218" s="359"/>
      <c r="G218" s="359"/>
      <c r="H218" s="359"/>
      <c r="I218" s="359"/>
      <c r="J218" s="359">
        <v>1</v>
      </c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60">
        <v>1</v>
      </c>
    </row>
    <row r="219" spans="1:32">
      <c r="A219" s="349"/>
      <c r="B219" s="345" t="s">
        <v>183</v>
      </c>
      <c r="C219" s="345" t="s">
        <v>386</v>
      </c>
      <c r="D219" s="346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>
        <v>1</v>
      </c>
      <c r="S219" s="347"/>
      <c r="T219" s="347"/>
      <c r="U219" s="347"/>
      <c r="V219" s="347"/>
      <c r="W219" s="347"/>
      <c r="X219" s="347"/>
      <c r="Y219" s="347"/>
      <c r="Z219" s="347"/>
      <c r="AA219" s="347"/>
      <c r="AB219" s="347"/>
      <c r="AC219" s="347"/>
      <c r="AD219" s="347"/>
      <c r="AE219" s="347"/>
      <c r="AF219" s="348">
        <v>1</v>
      </c>
    </row>
    <row r="220" spans="1:32">
      <c r="A220" s="349"/>
      <c r="B220" s="356" t="s">
        <v>556</v>
      </c>
      <c r="C220" s="357"/>
      <c r="D220" s="358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>
        <v>1</v>
      </c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60">
        <v>1</v>
      </c>
    </row>
    <row r="221" spans="1:32">
      <c r="A221" s="327" t="s">
        <v>558</v>
      </c>
      <c r="B221" s="328"/>
      <c r="C221" s="328"/>
      <c r="D221" s="329"/>
      <c r="E221" s="330"/>
      <c r="F221" s="330"/>
      <c r="G221" s="330"/>
      <c r="H221" s="330"/>
      <c r="I221" s="330"/>
      <c r="J221" s="330">
        <v>1</v>
      </c>
      <c r="K221" s="330"/>
      <c r="L221" s="330"/>
      <c r="M221" s="330"/>
      <c r="N221" s="330"/>
      <c r="O221" s="330">
        <v>1</v>
      </c>
      <c r="P221" s="330">
        <v>1</v>
      </c>
      <c r="Q221" s="330">
        <v>4</v>
      </c>
      <c r="R221" s="330">
        <v>1</v>
      </c>
      <c r="S221" s="330">
        <v>1</v>
      </c>
      <c r="T221" s="330"/>
      <c r="U221" s="330"/>
      <c r="V221" s="330"/>
      <c r="W221" s="330">
        <v>3</v>
      </c>
      <c r="X221" s="330"/>
      <c r="Y221" s="330">
        <v>4</v>
      </c>
      <c r="Z221" s="330">
        <v>6</v>
      </c>
      <c r="AA221" s="330">
        <v>7</v>
      </c>
      <c r="AB221" s="330">
        <v>12</v>
      </c>
      <c r="AC221" s="330">
        <v>21</v>
      </c>
      <c r="AD221" s="330">
        <v>14</v>
      </c>
      <c r="AE221" s="330"/>
      <c r="AF221" s="331">
        <v>76</v>
      </c>
    </row>
    <row r="222" spans="1:32">
      <c r="A222" s="345" t="s">
        <v>35</v>
      </c>
      <c r="B222" s="345" t="s">
        <v>304</v>
      </c>
      <c r="C222" s="345" t="s">
        <v>712</v>
      </c>
      <c r="D222" s="346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  <c r="AB222" s="347"/>
      <c r="AC222" s="347"/>
      <c r="AD222" s="347">
        <v>1</v>
      </c>
      <c r="AE222" s="347"/>
      <c r="AF222" s="348">
        <v>1</v>
      </c>
    </row>
    <row r="223" spans="1:32">
      <c r="A223" s="349"/>
      <c r="B223" s="349"/>
      <c r="C223" s="350" t="s">
        <v>559</v>
      </c>
      <c r="D223" s="351"/>
      <c r="E223" s="352"/>
      <c r="F223" s="352"/>
      <c r="G223" s="352"/>
      <c r="H223" s="352"/>
      <c r="I223" s="352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>
        <v>1</v>
      </c>
      <c r="AA223" s="352">
        <v>1</v>
      </c>
      <c r="AB223" s="352">
        <v>4</v>
      </c>
      <c r="AC223" s="352">
        <v>2</v>
      </c>
      <c r="AD223" s="352">
        <v>5</v>
      </c>
      <c r="AE223" s="352">
        <v>1</v>
      </c>
      <c r="AF223" s="353">
        <v>14</v>
      </c>
    </row>
    <row r="224" spans="1:32">
      <c r="A224" s="349"/>
      <c r="B224" s="356" t="s">
        <v>560</v>
      </c>
      <c r="C224" s="357"/>
      <c r="D224" s="358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>
        <v>1</v>
      </c>
      <c r="AA224" s="359">
        <v>1</v>
      </c>
      <c r="AB224" s="359">
        <v>4</v>
      </c>
      <c r="AC224" s="359">
        <v>2</v>
      </c>
      <c r="AD224" s="359">
        <v>6</v>
      </c>
      <c r="AE224" s="359">
        <v>1</v>
      </c>
      <c r="AF224" s="360">
        <v>15</v>
      </c>
    </row>
    <row r="225" spans="1:32">
      <c r="A225" s="349"/>
      <c r="B225" s="345" t="s">
        <v>306</v>
      </c>
      <c r="C225" s="345" t="s">
        <v>493</v>
      </c>
      <c r="D225" s="346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>
        <v>1</v>
      </c>
      <c r="X225" s="347"/>
      <c r="Y225" s="347"/>
      <c r="Z225" s="347"/>
      <c r="AA225" s="347"/>
      <c r="AB225" s="347"/>
      <c r="AC225" s="347"/>
      <c r="AD225" s="347"/>
      <c r="AE225" s="347"/>
      <c r="AF225" s="348">
        <v>1</v>
      </c>
    </row>
    <row r="226" spans="1:32">
      <c r="A226" s="349"/>
      <c r="B226" s="356" t="s">
        <v>561</v>
      </c>
      <c r="C226" s="357"/>
      <c r="D226" s="358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>
        <v>1</v>
      </c>
      <c r="X226" s="359"/>
      <c r="Y226" s="359"/>
      <c r="Z226" s="359"/>
      <c r="AA226" s="359"/>
      <c r="AB226" s="359"/>
      <c r="AC226" s="359"/>
      <c r="AD226" s="359"/>
      <c r="AE226" s="359"/>
      <c r="AF226" s="360">
        <v>1</v>
      </c>
    </row>
    <row r="227" spans="1:32">
      <c r="A227" s="327" t="s">
        <v>562</v>
      </c>
      <c r="B227" s="328"/>
      <c r="C227" s="328"/>
      <c r="D227" s="329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>
        <v>1</v>
      </c>
      <c r="X227" s="330"/>
      <c r="Y227" s="330"/>
      <c r="Z227" s="330">
        <v>1</v>
      </c>
      <c r="AA227" s="330">
        <v>1</v>
      </c>
      <c r="AB227" s="330">
        <v>4</v>
      </c>
      <c r="AC227" s="330">
        <v>2</v>
      </c>
      <c r="AD227" s="330">
        <v>6</v>
      </c>
      <c r="AE227" s="330">
        <v>1</v>
      </c>
      <c r="AF227" s="331">
        <v>16</v>
      </c>
    </row>
    <row r="228" spans="1:32">
      <c r="A228" s="345" t="s">
        <v>21</v>
      </c>
      <c r="B228" s="345" t="s">
        <v>146</v>
      </c>
      <c r="C228" s="345" t="s">
        <v>670</v>
      </c>
      <c r="D228" s="346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  <c r="AB228" s="347"/>
      <c r="AC228" s="347">
        <v>5</v>
      </c>
      <c r="AD228" s="347"/>
      <c r="AE228" s="347"/>
      <c r="AF228" s="348">
        <v>5</v>
      </c>
    </row>
    <row r="229" spans="1:32">
      <c r="A229" s="349"/>
      <c r="B229" s="349"/>
      <c r="C229" s="350" t="s">
        <v>375</v>
      </c>
      <c r="D229" s="351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>
        <v>1</v>
      </c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3">
        <v>1</v>
      </c>
    </row>
    <row r="230" spans="1:32">
      <c r="A230" s="349"/>
      <c r="B230" s="349"/>
      <c r="C230" s="350" t="s">
        <v>379</v>
      </c>
      <c r="D230" s="351"/>
      <c r="E230" s="352"/>
      <c r="F230" s="352"/>
      <c r="G230" s="352"/>
      <c r="H230" s="352"/>
      <c r="I230" s="352"/>
      <c r="J230" s="352"/>
      <c r="K230" s="352"/>
      <c r="L230" s="352"/>
      <c r="M230" s="352"/>
      <c r="N230" s="352"/>
      <c r="O230" s="352"/>
      <c r="P230" s="352"/>
      <c r="Q230" s="352"/>
      <c r="R230" s="352">
        <v>1</v>
      </c>
      <c r="S230" s="352"/>
      <c r="T230" s="352"/>
      <c r="U230" s="352"/>
      <c r="V230" s="352"/>
      <c r="W230" s="352"/>
      <c r="X230" s="352"/>
      <c r="Y230" s="352"/>
      <c r="Z230" s="352"/>
      <c r="AA230" s="352"/>
      <c r="AB230" s="352"/>
      <c r="AC230" s="352">
        <v>1</v>
      </c>
      <c r="AD230" s="352"/>
      <c r="AE230" s="352"/>
      <c r="AF230" s="353">
        <v>2</v>
      </c>
    </row>
    <row r="231" spans="1:32">
      <c r="A231" s="349"/>
      <c r="B231" s="349"/>
      <c r="C231" s="350" t="s">
        <v>381</v>
      </c>
      <c r="D231" s="351"/>
      <c r="E231" s="352"/>
      <c r="F231" s="352"/>
      <c r="G231" s="352"/>
      <c r="H231" s="352"/>
      <c r="I231" s="352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  <c r="T231" s="352"/>
      <c r="U231" s="352"/>
      <c r="V231" s="352"/>
      <c r="W231" s="352"/>
      <c r="X231" s="352"/>
      <c r="Y231" s="352"/>
      <c r="Z231" s="352"/>
      <c r="AA231" s="352"/>
      <c r="AB231" s="352">
        <v>1</v>
      </c>
      <c r="AC231" s="352"/>
      <c r="AD231" s="352"/>
      <c r="AE231" s="352"/>
      <c r="AF231" s="353">
        <v>1</v>
      </c>
    </row>
    <row r="232" spans="1:32">
      <c r="A232" s="349"/>
      <c r="B232" s="349"/>
      <c r="C232" s="350" t="s">
        <v>158</v>
      </c>
      <c r="D232" s="351"/>
      <c r="E232" s="352"/>
      <c r="F232" s="352"/>
      <c r="G232" s="352"/>
      <c r="H232" s="352"/>
      <c r="I232" s="352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>
        <v>1</v>
      </c>
      <c r="T232" s="352"/>
      <c r="U232" s="352"/>
      <c r="V232" s="352"/>
      <c r="W232" s="352"/>
      <c r="X232" s="352"/>
      <c r="Y232" s="352"/>
      <c r="Z232" s="352"/>
      <c r="AA232" s="352"/>
      <c r="AB232" s="352"/>
      <c r="AC232" s="352"/>
      <c r="AD232" s="352"/>
      <c r="AE232" s="352"/>
      <c r="AF232" s="353">
        <v>1</v>
      </c>
    </row>
    <row r="233" spans="1:32">
      <c r="A233" s="349"/>
      <c r="B233" s="349"/>
      <c r="C233" s="350" t="s">
        <v>376</v>
      </c>
      <c r="D233" s="351"/>
      <c r="E233" s="352"/>
      <c r="F233" s="352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>
        <v>1</v>
      </c>
      <c r="R233" s="352"/>
      <c r="S233" s="352"/>
      <c r="T233" s="352"/>
      <c r="U233" s="352"/>
      <c r="V233" s="352"/>
      <c r="W233" s="352"/>
      <c r="X233" s="352"/>
      <c r="Y233" s="352"/>
      <c r="Z233" s="352"/>
      <c r="AA233" s="352"/>
      <c r="AB233" s="352"/>
      <c r="AC233" s="352"/>
      <c r="AD233" s="352"/>
      <c r="AE233" s="352"/>
      <c r="AF233" s="353">
        <v>1</v>
      </c>
    </row>
    <row r="234" spans="1:32">
      <c r="A234" s="349"/>
      <c r="B234" s="356" t="s">
        <v>563</v>
      </c>
      <c r="C234" s="357"/>
      <c r="D234" s="358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>
        <v>2</v>
      </c>
      <c r="R234" s="359">
        <v>1</v>
      </c>
      <c r="S234" s="359">
        <v>1</v>
      </c>
      <c r="T234" s="359"/>
      <c r="U234" s="359"/>
      <c r="V234" s="359"/>
      <c r="W234" s="359"/>
      <c r="X234" s="359"/>
      <c r="Y234" s="359"/>
      <c r="Z234" s="359"/>
      <c r="AA234" s="359"/>
      <c r="AB234" s="359">
        <v>1</v>
      </c>
      <c r="AC234" s="359">
        <v>6</v>
      </c>
      <c r="AD234" s="359"/>
      <c r="AE234" s="359"/>
      <c r="AF234" s="360">
        <v>11</v>
      </c>
    </row>
    <row r="235" spans="1:32">
      <c r="A235" s="349"/>
      <c r="B235" s="345" t="s">
        <v>170</v>
      </c>
      <c r="C235" s="345" t="s">
        <v>640</v>
      </c>
      <c r="D235" s="346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  <c r="AB235" s="347">
        <v>1</v>
      </c>
      <c r="AC235" s="347"/>
      <c r="AD235" s="347"/>
      <c r="AE235" s="347"/>
      <c r="AF235" s="348">
        <v>1</v>
      </c>
    </row>
    <row r="236" spans="1:32">
      <c r="A236" s="349"/>
      <c r="B236" s="349"/>
      <c r="C236" s="350" t="s">
        <v>713</v>
      </c>
      <c r="D236" s="351"/>
      <c r="E236" s="352"/>
      <c r="F236" s="352"/>
      <c r="G236" s="352"/>
      <c r="H236" s="352"/>
      <c r="I236" s="352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  <c r="T236" s="352"/>
      <c r="U236" s="352"/>
      <c r="V236" s="352"/>
      <c r="W236" s="352"/>
      <c r="X236" s="352"/>
      <c r="Y236" s="352"/>
      <c r="Z236" s="352"/>
      <c r="AA236" s="352"/>
      <c r="AB236" s="352"/>
      <c r="AC236" s="352"/>
      <c r="AD236" s="352">
        <v>1</v>
      </c>
      <c r="AE236" s="352"/>
      <c r="AF236" s="353">
        <v>1</v>
      </c>
    </row>
    <row r="237" spans="1:32">
      <c r="A237" s="349"/>
      <c r="B237" s="349"/>
      <c r="C237" s="350" t="s">
        <v>494</v>
      </c>
      <c r="D237" s="351"/>
      <c r="E237" s="352"/>
      <c r="F237" s="35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52">
        <v>1</v>
      </c>
      <c r="Y237" s="352"/>
      <c r="Z237" s="352"/>
      <c r="AA237" s="352"/>
      <c r="AB237" s="352"/>
      <c r="AC237" s="352"/>
      <c r="AD237" s="352"/>
      <c r="AE237" s="352"/>
      <c r="AF237" s="353">
        <v>1</v>
      </c>
    </row>
    <row r="238" spans="1:32">
      <c r="A238" s="349"/>
      <c r="B238" s="349"/>
      <c r="C238" s="350" t="s">
        <v>641</v>
      </c>
      <c r="D238" s="351"/>
      <c r="E238" s="352"/>
      <c r="F238" s="35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52"/>
      <c r="Y238" s="352"/>
      <c r="Z238" s="352"/>
      <c r="AA238" s="352"/>
      <c r="AB238" s="352">
        <v>1</v>
      </c>
      <c r="AC238" s="352"/>
      <c r="AD238" s="352"/>
      <c r="AE238" s="352"/>
      <c r="AF238" s="353">
        <v>1</v>
      </c>
    </row>
    <row r="239" spans="1:32">
      <c r="A239" s="349"/>
      <c r="B239" s="356" t="s">
        <v>568</v>
      </c>
      <c r="C239" s="357"/>
      <c r="D239" s="358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>
        <v>1</v>
      </c>
      <c r="Y239" s="359"/>
      <c r="Z239" s="359"/>
      <c r="AA239" s="359"/>
      <c r="AB239" s="359">
        <v>2</v>
      </c>
      <c r="AC239" s="359"/>
      <c r="AD239" s="359">
        <v>1</v>
      </c>
      <c r="AE239" s="359"/>
      <c r="AF239" s="360">
        <v>4</v>
      </c>
    </row>
    <row r="240" spans="1:32">
      <c r="A240" s="349"/>
      <c r="B240" s="345" t="s">
        <v>155</v>
      </c>
      <c r="C240" s="345" t="s">
        <v>569</v>
      </c>
      <c r="D240" s="346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>
        <v>1</v>
      </c>
      <c r="AA240" s="347"/>
      <c r="AB240" s="347"/>
      <c r="AC240" s="347"/>
      <c r="AD240" s="347">
        <v>1</v>
      </c>
      <c r="AE240" s="347"/>
      <c r="AF240" s="348">
        <v>2</v>
      </c>
    </row>
    <row r="241" spans="1:32">
      <c r="A241" s="349"/>
      <c r="B241" s="349"/>
      <c r="C241" s="350" t="s">
        <v>714</v>
      </c>
      <c r="D241" s="351"/>
      <c r="E241" s="352"/>
      <c r="F241" s="352"/>
      <c r="G241" s="352"/>
      <c r="H241" s="352"/>
      <c r="I241" s="352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  <c r="T241" s="352"/>
      <c r="U241" s="352"/>
      <c r="V241" s="352"/>
      <c r="W241" s="352"/>
      <c r="X241" s="352"/>
      <c r="Y241" s="352"/>
      <c r="Z241" s="352"/>
      <c r="AA241" s="352"/>
      <c r="AB241" s="352"/>
      <c r="AC241" s="352">
        <v>1</v>
      </c>
      <c r="AD241" s="352"/>
      <c r="AE241" s="352"/>
      <c r="AF241" s="353">
        <v>1</v>
      </c>
    </row>
    <row r="242" spans="1:32">
      <c r="A242" s="349"/>
      <c r="B242" s="356" t="s">
        <v>570</v>
      </c>
      <c r="C242" s="357"/>
      <c r="D242" s="358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>
        <v>1</v>
      </c>
      <c r="AA242" s="359"/>
      <c r="AB242" s="359"/>
      <c r="AC242" s="359">
        <v>1</v>
      </c>
      <c r="AD242" s="359">
        <v>1</v>
      </c>
      <c r="AE242" s="359"/>
      <c r="AF242" s="360">
        <v>3</v>
      </c>
    </row>
    <row r="243" spans="1:32">
      <c r="A243" s="349"/>
      <c r="B243" s="345" t="s">
        <v>171</v>
      </c>
      <c r="C243" s="345" t="s">
        <v>192</v>
      </c>
      <c r="D243" s="346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>
        <v>1</v>
      </c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  <c r="AA243" s="347"/>
      <c r="AB243" s="347"/>
      <c r="AC243" s="347"/>
      <c r="AD243" s="347"/>
      <c r="AE243" s="347"/>
      <c r="AF243" s="348">
        <v>1</v>
      </c>
    </row>
    <row r="244" spans="1:32">
      <c r="A244" s="349"/>
      <c r="B244" s="349"/>
      <c r="C244" s="350" t="s">
        <v>396</v>
      </c>
      <c r="D244" s="351"/>
      <c r="E244" s="352"/>
      <c r="F244" s="352"/>
      <c r="G244" s="352"/>
      <c r="H244" s="352"/>
      <c r="I244" s="352"/>
      <c r="J244" s="352"/>
      <c r="K244" s="352"/>
      <c r="L244" s="352"/>
      <c r="M244" s="352"/>
      <c r="N244" s="352"/>
      <c r="O244" s="352"/>
      <c r="P244" s="352"/>
      <c r="Q244" s="352"/>
      <c r="R244" s="352"/>
      <c r="S244" s="352"/>
      <c r="T244" s="352"/>
      <c r="U244" s="352">
        <v>1</v>
      </c>
      <c r="V244" s="352"/>
      <c r="W244" s="352"/>
      <c r="X244" s="352"/>
      <c r="Y244" s="352"/>
      <c r="Z244" s="352"/>
      <c r="AA244" s="352"/>
      <c r="AB244" s="352"/>
      <c r="AC244" s="352"/>
      <c r="AD244" s="352"/>
      <c r="AE244" s="352"/>
      <c r="AF244" s="353">
        <v>1</v>
      </c>
    </row>
    <row r="245" spans="1:32">
      <c r="A245" s="349"/>
      <c r="B245" s="349"/>
      <c r="C245" s="350" t="s">
        <v>160</v>
      </c>
      <c r="D245" s="351"/>
      <c r="E245" s="352"/>
      <c r="F245" s="352"/>
      <c r="G245" s="352"/>
      <c r="H245" s="352"/>
      <c r="I245" s="352"/>
      <c r="J245" s="352"/>
      <c r="K245" s="352"/>
      <c r="L245" s="352"/>
      <c r="M245" s="352"/>
      <c r="N245" s="352">
        <v>1</v>
      </c>
      <c r="O245" s="352"/>
      <c r="P245" s="352"/>
      <c r="Q245" s="352"/>
      <c r="R245" s="352"/>
      <c r="S245" s="352"/>
      <c r="T245" s="352"/>
      <c r="U245" s="352"/>
      <c r="V245" s="352"/>
      <c r="W245" s="352"/>
      <c r="X245" s="352"/>
      <c r="Y245" s="352"/>
      <c r="Z245" s="352"/>
      <c r="AA245" s="352"/>
      <c r="AB245" s="352"/>
      <c r="AC245" s="352"/>
      <c r="AD245" s="352"/>
      <c r="AE245" s="352"/>
      <c r="AF245" s="353">
        <v>1</v>
      </c>
    </row>
    <row r="246" spans="1:32">
      <c r="A246" s="349"/>
      <c r="B246" s="356" t="s">
        <v>564</v>
      </c>
      <c r="C246" s="357"/>
      <c r="D246" s="358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>
        <v>1</v>
      </c>
      <c r="O246" s="359"/>
      <c r="P246" s="359">
        <v>1</v>
      </c>
      <c r="Q246" s="359"/>
      <c r="R246" s="359"/>
      <c r="S246" s="359"/>
      <c r="T246" s="359"/>
      <c r="U246" s="359">
        <v>1</v>
      </c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60">
        <v>3</v>
      </c>
    </row>
    <row r="247" spans="1:32">
      <c r="A247" s="349"/>
      <c r="B247" s="345" t="s">
        <v>204</v>
      </c>
      <c r="C247" s="345" t="s">
        <v>332</v>
      </c>
      <c r="D247" s="346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>
        <v>1</v>
      </c>
      <c r="AB247" s="347"/>
      <c r="AC247" s="347"/>
      <c r="AD247" s="347"/>
      <c r="AE247" s="347"/>
      <c r="AF247" s="348">
        <v>1</v>
      </c>
    </row>
    <row r="248" spans="1:32">
      <c r="A248" s="349"/>
      <c r="B248" s="349"/>
      <c r="C248" s="350" t="s">
        <v>264</v>
      </c>
      <c r="D248" s="351"/>
      <c r="E248" s="352"/>
      <c r="F248" s="352"/>
      <c r="G248" s="352"/>
      <c r="H248" s="352"/>
      <c r="I248" s="352"/>
      <c r="J248" s="352"/>
      <c r="K248" s="352"/>
      <c r="L248" s="352"/>
      <c r="M248" s="352"/>
      <c r="N248" s="352"/>
      <c r="O248" s="352"/>
      <c r="P248" s="352"/>
      <c r="Q248" s="352"/>
      <c r="R248" s="352"/>
      <c r="S248" s="352"/>
      <c r="T248" s="352"/>
      <c r="U248" s="352"/>
      <c r="V248" s="352"/>
      <c r="W248" s="352">
        <v>1</v>
      </c>
      <c r="X248" s="352"/>
      <c r="Y248" s="352"/>
      <c r="Z248" s="352"/>
      <c r="AA248" s="352"/>
      <c r="AB248" s="352"/>
      <c r="AC248" s="352"/>
      <c r="AD248" s="352"/>
      <c r="AE248" s="352"/>
      <c r="AF248" s="353">
        <v>1</v>
      </c>
    </row>
    <row r="249" spans="1:32">
      <c r="A249" s="349"/>
      <c r="B249" s="356" t="s">
        <v>567</v>
      </c>
      <c r="C249" s="357"/>
      <c r="D249" s="358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>
        <v>1</v>
      </c>
      <c r="X249" s="359"/>
      <c r="Y249" s="359"/>
      <c r="Z249" s="359"/>
      <c r="AA249" s="359">
        <v>1</v>
      </c>
      <c r="AB249" s="359"/>
      <c r="AC249" s="359"/>
      <c r="AD249" s="359"/>
      <c r="AE249" s="359"/>
      <c r="AF249" s="360">
        <v>2</v>
      </c>
    </row>
    <row r="250" spans="1:32">
      <c r="A250" s="349"/>
      <c r="B250" s="345" t="s">
        <v>168</v>
      </c>
      <c r="C250" s="345" t="s">
        <v>168</v>
      </c>
      <c r="D250" s="346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  <c r="AA250" s="347">
        <v>1</v>
      </c>
      <c r="AB250" s="347"/>
      <c r="AC250" s="347"/>
      <c r="AD250" s="347"/>
      <c r="AE250" s="347"/>
      <c r="AF250" s="348">
        <v>1</v>
      </c>
    </row>
    <row r="251" spans="1:32">
      <c r="A251" s="349"/>
      <c r="B251" s="349"/>
      <c r="C251" s="350" t="s">
        <v>715</v>
      </c>
      <c r="D251" s="351"/>
      <c r="E251" s="352"/>
      <c r="F251" s="352"/>
      <c r="G251" s="352"/>
      <c r="H251" s="352"/>
      <c r="I251" s="352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  <c r="X251" s="352"/>
      <c r="Y251" s="352"/>
      <c r="Z251" s="352"/>
      <c r="AA251" s="352"/>
      <c r="AB251" s="352"/>
      <c r="AC251" s="352">
        <v>1</v>
      </c>
      <c r="AD251" s="352"/>
      <c r="AE251" s="352"/>
      <c r="AF251" s="353">
        <v>1</v>
      </c>
    </row>
    <row r="252" spans="1:32">
      <c r="A252" s="349"/>
      <c r="B252" s="356" t="s">
        <v>642</v>
      </c>
      <c r="C252" s="357"/>
      <c r="D252" s="358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>
        <v>1</v>
      </c>
      <c r="AB252" s="359"/>
      <c r="AC252" s="359">
        <v>1</v>
      </c>
      <c r="AD252" s="359"/>
      <c r="AE252" s="359"/>
      <c r="AF252" s="360">
        <v>2</v>
      </c>
    </row>
    <row r="253" spans="1:32">
      <c r="A253" s="349"/>
      <c r="B253" s="345" t="s">
        <v>147</v>
      </c>
      <c r="C253" s="345" t="s">
        <v>671</v>
      </c>
      <c r="D253" s="346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  <c r="AA253" s="347"/>
      <c r="AB253" s="347">
        <v>1</v>
      </c>
      <c r="AC253" s="347"/>
      <c r="AD253" s="347"/>
      <c r="AE253" s="347"/>
      <c r="AF253" s="348">
        <v>1</v>
      </c>
    </row>
    <row r="254" spans="1:32">
      <c r="A254" s="349"/>
      <c r="B254" s="349"/>
      <c r="C254" s="350" t="s">
        <v>672</v>
      </c>
      <c r="D254" s="351"/>
      <c r="E254" s="352"/>
      <c r="F254" s="352"/>
      <c r="G254" s="352"/>
      <c r="H254" s="352"/>
      <c r="I254" s="352"/>
      <c r="J254" s="352"/>
      <c r="K254" s="352"/>
      <c r="L254" s="352"/>
      <c r="M254" s="352"/>
      <c r="N254" s="352"/>
      <c r="O254" s="352"/>
      <c r="P254" s="352"/>
      <c r="Q254" s="352"/>
      <c r="R254" s="352"/>
      <c r="S254" s="352"/>
      <c r="T254" s="352"/>
      <c r="U254" s="352"/>
      <c r="V254" s="352"/>
      <c r="W254" s="352"/>
      <c r="X254" s="352"/>
      <c r="Y254" s="352"/>
      <c r="Z254" s="352"/>
      <c r="AA254" s="352"/>
      <c r="AB254" s="352">
        <v>1</v>
      </c>
      <c r="AC254" s="352"/>
      <c r="AD254" s="352"/>
      <c r="AE254" s="352"/>
      <c r="AF254" s="353">
        <v>1</v>
      </c>
    </row>
    <row r="255" spans="1:32">
      <c r="A255" s="349"/>
      <c r="B255" s="356" t="s">
        <v>673</v>
      </c>
      <c r="C255" s="357"/>
      <c r="D255" s="358"/>
      <c r="E255" s="359"/>
      <c r="F255" s="359"/>
      <c r="G255" s="359"/>
      <c r="H255" s="359"/>
      <c r="I255" s="35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>
        <v>2</v>
      </c>
      <c r="AC255" s="359"/>
      <c r="AD255" s="359"/>
      <c r="AE255" s="359"/>
      <c r="AF255" s="360">
        <v>2</v>
      </c>
    </row>
    <row r="256" spans="1:32">
      <c r="A256" s="349"/>
      <c r="B256" s="345" t="s">
        <v>207</v>
      </c>
      <c r="C256" s="345" t="s">
        <v>190</v>
      </c>
      <c r="D256" s="346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>
        <v>1</v>
      </c>
      <c r="S256" s="347"/>
      <c r="T256" s="347"/>
      <c r="U256" s="347"/>
      <c r="V256" s="347"/>
      <c r="W256" s="347"/>
      <c r="X256" s="347"/>
      <c r="Y256" s="347"/>
      <c r="Z256" s="347"/>
      <c r="AA256" s="347"/>
      <c r="AB256" s="347"/>
      <c r="AC256" s="347"/>
      <c r="AD256" s="347"/>
      <c r="AE256" s="347"/>
      <c r="AF256" s="348">
        <v>1</v>
      </c>
    </row>
    <row r="257" spans="1:32">
      <c r="A257" s="349"/>
      <c r="B257" s="349"/>
      <c r="C257" s="350" t="s">
        <v>397</v>
      </c>
      <c r="D257" s="351"/>
      <c r="E257" s="352"/>
      <c r="F257" s="352"/>
      <c r="G257" s="352"/>
      <c r="H257" s="352"/>
      <c r="I257" s="352"/>
      <c r="J257" s="352"/>
      <c r="K257" s="352"/>
      <c r="L257" s="352"/>
      <c r="M257" s="352"/>
      <c r="N257" s="352"/>
      <c r="O257" s="352"/>
      <c r="P257" s="352"/>
      <c r="Q257" s="352"/>
      <c r="R257" s="352"/>
      <c r="S257" s="352">
        <v>1</v>
      </c>
      <c r="T257" s="352"/>
      <c r="U257" s="352"/>
      <c r="V257" s="352"/>
      <c r="W257" s="352"/>
      <c r="X257" s="352"/>
      <c r="Y257" s="352"/>
      <c r="Z257" s="352"/>
      <c r="AA257" s="352"/>
      <c r="AB257" s="352"/>
      <c r="AC257" s="352"/>
      <c r="AD257" s="352"/>
      <c r="AE257" s="352"/>
      <c r="AF257" s="353">
        <v>1</v>
      </c>
    </row>
    <row r="258" spans="1:32">
      <c r="A258" s="349"/>
      <c r="B258" s="356" t="s">
        <v>565</v>
      </c>
      <c r="C258" s="357"/>
      <c r="D258" s="358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>
        <v>1</v>
      </c>
      <c r="S258" s="359">
        <v>1</v>
      </c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60">
        <v>2</v>
      </c>
    </row>
    <row r="259" spans="1:32">
      <c r="A259" s="349"/>
      <c r="B259" s="345" t="s">
        <v>206</v>
      </c>
      <c r="C259" s="345" t="s">
        <v>206</v>
      </c>
      <c r="D259" s="346"/>
      <c r="E259" s="347"/>
      <c r="F259" s="347"/>
      <c r="G259" s="347">
        <v>1</v>
      </c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47"/>
      <c r="AC259" s="347"/>
      <c r="AD259" s="347"/>
      <c r="AE259" s="347"/>
      <c r="AF259" s="348">
        <v>1</v>
      </c>
    </row>
    <row r="260" spans="1:32">
      <c r="A260" s="349"/>
      <c r="B260" s="356" t="s">
        <v>566</v>
      </c>
      <c r="C260" s="357"/>
      <c r="D260" s="358"/>
      <c r="E260" s="359"/>
      <c r="F260" s="359"/>
      <c r="G260" s="359">
        <v>1</v>
      </c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60">
        <v>1</v>
      </c>
    </row>
    <row r="261" spans="1:32">
      <c r="A261" s="349"/>
      <c r="B261" s="345" t="s">
        <v>205</v>
      </c>
      <c r="C261" s="345" t="s">
        <v>550</v>
      </c>
      <c r="D261" s="346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47"/>
      <c r="AC261" s="347">
        <v>1</v>
      </c>
      <c r="AD261" s="347"/>
      <c r="AE261" s="347"/>
      <c r="AF261" s="348">
        <v>1</v>
      </c>
    </row>
    <row r="262" spans="1:32">
      <c r="A262" s="349"/>
      <c r="B262" s="356" t="s">
        <v>716</v>
      </c>
      <c r="C262" s="357"/>
      <c r="D262" s="358"/>
      <c r="E262" s="359"/>
      <c r="F262" s="359"/>
      <c r="G262" s="359"/>
      <c r="H262" s="359"/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>
        <v>1</v>
      </c>
      <c r="AD262" s="359"/>
      <c r="AE262" s="359"/>
      <c r="AF262" s="360">
        <v>1</v>
      </c>
    </row>
    <row r="263" spans="1:32">
      <c r="A263" s="327" t="s">
        <v>571</v>
      </c>
      <c r="B263" s="328"/>
      <c r="C263" s="328"/>
      <c r="D263" s="329"/>
      <c r="E263" s="330"/>
      <c r="F263" s="330"/>
      <c r="G263" s="330">
        <v>1</v>
      </c>
      <c r="H263" s="330"/>
      <c r="I263" s="330"/>
      <c r="J263" s="330"/>
      <c r="K263" s="330"/>
      <c r="L263" s="330"/>
      <c r="M263" s="330"/>
      <c r="N263" s="330">
        <v>1</v>
      </c>
      <c r="O263" s="330"/>
      <c r="P263" s="330">
        <v>1</v>
      </c>
      <c r="Q263" s="330">
        <v>2</v>
      </c>
      <c r="R263" s="330">
        <v>2</v>
      </c>
      <c r="S263" s="330">
        <v>2</v>
      </c>
      <c r="T263" s="330"/>
      <c r="U263" s="330">
        <v>1</v>
      </c>
      <c r="V263" s="330"/>
      <c r="W263" s="330">
        <v>1</v>
      </c>
      <c r="X263" s="330">
        <v>1</v>
      </c>
      <c r="Y263" s="330"/>
      <c r="Z263" s="330">
        <v>1</v>
      </c>
      <c r="AA263" s="330">
        <v>2</v>
      </c>
      <c r="AB263" s="330">
        <v>5</v>
      </c>
      <c r="AC263" s="330">
        <v>9</v>
      </c>
      <c r="AD263" s="330">
        <v>2</v>
      </c>
      <c r="AE263" s="330"/>
      <c r="AF263" s="331">
        <v>31</v>
      </c>
    </row>
    <row r="264" spans="1:32">
      <c r="A264" s="345" t="s">
        <v>33</v>
      </c>
      <c r="B264" s="345" t="s">
        <v>295</v>
      </c>
      <c r="C264" s="345" t="s">
        <v>572</v>
      </c>
      <c r="D264" s="346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>
        <v>1</v>
      </c>
      <c r="AA264" s="347"/>
      <c r="AB264" s="347">
        <v>1</v>
      </c>
      <c r="AC264" s="347"/>
      <c r="AD264" s="347"/>
      <c r="AE264" s="347"/>
      <c r="AF264" s="348">
        <v>2</v>
      </c>
    </row>
    <row r="265" spans="1:32">
      <c r="A265" s="349"/>
      <c r="B265" s="356" t="s">
        <v>573</v>
      </c>
      <c r="C265" s="357"/>
      <c r="D265" s="358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>
        <v>1</v>
      </c>
      <c r="AA265" s="359"/>
      <c r="AB265" s="359">
        <v>1</v>
      </c>
      <c r="AC265" s="359"/>
      <c r="AD265" s="359"/>
      <c r="AE265" s="359"/>
      <c r="AF265" s="360">
        <v>2</v>
      </c>
    </row>
    <row r="266" spans="1:32">
      <c r="A266" s="327" t="s">
        <v>574</v>
      </c>
      <c r="B266" s="328"/>
      <c r="C266" s="328"/>
      <c r="D266" s="329"/>
      <c r="E266" s="330"/>
      <c r="F266" s="330"/>
      <c r="G266" s="330"/>
      <c r="H266" s="330"/>
      <c r="I266" s="330"/>
      <c r="J266" s="330"/>
      <c r="K266" s="330"/>
      <c r="L266" s="330"/>
      <c r="M266" s="330"/>
      <c r="N266" s="330"/>
      <c r="O266" s="330"/>
      <c r="P266" s="330"/>
      <c r="Q266" s="330"/>
      <c r="R266" s="330"/>
      <c r="S266" s="330"/>
      <c r="T266" s="330"/>
      <c r="U266" s="330"/>
      <c r="V266" s="330"/>
      <c r="W266" s="330"/>
      <c r="X266" s="330"/>
      <c r="Y266" s="330"/>
      <c r="Z266" s="330">
        <v>1</v>
      </c>
      <c r="AA266" s="330"/>
      <c r="AB266" s="330">
        <v>1</v>
      </c>
      <c r="AC266" s="330"/>
      <c r="AD266" s="330"/>
      <c r="AE266" s="330"/>
      <c r="AF266" s="331">
        <v>2</v>
      </c>
    </row>
    <row r="267" spans="1:32">
      <c r="A267" s="345" t="s">
        <v>59</v>
      </c>
      <c r="B267" s="345" t="s">
        <v>179</v>
      </c>
      <c r="C267" s="345" t="s">
        <v>717</v>
      </c>
      <c r="D267" s="346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  <c r="AB267" s="347"/>
      <c r="AC267" s="347">
        <v>1</v>
      </c>
      <c r="AD267" s="347"/>
      <c r="AE267" s="347"/>
      <c r="AF267" s="348">
        <v>1</v>
      </c>
    </row>
    <row r="268" spans="1:32">
      <c r="A268" s="349"/>
      <c r="B268" s="349"/>
      <c r="C268" s="350" t="s">
        <v>362</v>
      </c>
      <c r="D268" s="351"/>
      <c r="E268" s="352"/>
      <c r="F268" s="352"/>
      <c r="G268" s="352"/>
      <c r="H268" s="352"/>
      <c r="I268" s="352"/>
      <c r="J268" s="352"/>
      <c r="K268" s="352"/>
      <c r="L268" s="352"/>
      <c r="M268" s="352">
        <v>1</v>
      </c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  <c r="X268" s="352"/>
      <c r="Y268" s="352"/>
      <c r="Z268" s="352"/>
      <c r="AA268" s="352"/>
      <c r="AB268" s="352"/>
      <c r="AC268" s="352"/>
      <c r="AD268" s="352"/>
      <c r="AE268" s="352"/>
      <c r="AF268" s="353">
        <v>1</v>
      </c>
    </row>
    <row r="269" spans="1:32">
      <c r="A269" s="349"/>
      <c r="B269" s="349"/>
      <c r="C269" s="350" t="s">
        <v>575</v>
      </c>
      <c r="D269" s="351"/>
      <c r="E269" s="352"/>
      <c r="F269" s="352"/>
      <c r="G269" s="352"/>
      <c r="H269" s="352"/>
      <c r="I269" s="352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  <c r="X269" s="352">
        <v>1</v>
      </c>
      <c r="Y269" s="352"/>
      <c r="Z269" s="352"/>
      <c r="AA269" s="352"/>
      <c r="AB269" s="352"/>
      <c r="AC269" s="352"/>
      <c r="AD269" s="352"/>
      <c r="AE269" s="352"/>
      <c r="AF269" s="353">
        <v>1</v>
      </c>
    </row>
    <row r="270" spans="1:32">
      <c r="A270" s="349"/>
      <c r="B270" s="356" t="s">
        <v>576</v>
      </c>
      <c r="C270" s="357"/>
      <c r="D270" s="358"/>
      <c r="E270" s="359"/>
      <c r="F270" s="359"/>
      <c r="G270" s="359"/>
      <c r="H270" s="359"/>
      <c r="I270" s="359"/>
      <c r="J270" s="359"/>
      <c r="K270" s="359"/>
      <c r="L270" s="359"/>
      <c r="M270" s="359">
        <v>1</v>
      </c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>
        <v>1</v>
      </c>
      <c r="Y270" s="359"/>
      <c r="Z270" s="359"/>
      <c r="AA270" s="359"/>
      <c r="AB270" s="359"/>
      <c r="AC270" s="359">
        <v>1</v>
      </c>
      <c r="AD270" s="359"/>
      <c r="AE270" s="359"/>
      <c r="AF270" s="360">
        <v>3</v>
      </c>
    </row>
    <row r="271" spans="1:32">
      <c r="A271" s="349"/>
      <c r="B271" s="345" t="s">
        <v>59</v>
      </c>
      <c r="C271" s="345" t="s">
        <v>361</v>
      </c>
      <c r="D271" s="346"/>
      <c r="E271" s="347"/>
      <c r="F271" s="347"/>
      <c r="G271" s="347"/>
      <c r="H271" s="347"/>
      <c r="I271" s="347"/>
      <c r="J271" s="347"/>
      <c r="K271" s="347"/>
      <c r="L271" s="347"/>
      <c r="M271" s="347">
        <v>1</v>
      </c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  <c r="AA271" s="347"/>
      <c r="AB271" s="347"/>
      <c r="AC271" s="347"/>
      <c r="AD271" s="347"/>
      <c r="AE271" s="347"/>
      <c r="AF271" s="348">
        <v>1</v>
      </c>
    </row>
    <row r="272" spans="1:32">
      <c r="A272" s="349"/>
      <c r="B272" s="349"/>
      <c r="C272" s="350" t="s">
        <v>718</v>
      </c>
      <c r="D272" s="351"/>
      <c r="E272" s="352"/>
      <c r="F272" s="352"/>
      <c r="G272" s="352"/>
      <c r="H272" s="352"/>
      <c r="I272" s="352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  <c r="X272" s="352"/>
      <c r="Y272" s="352"/>
      <c r="Z272" s="352"/>
      <c r="AA272" s="352"/>
      <c r="AB272" s="352"/>
      <c r="AC272" s="352">
        <v>1</v>
      </c>
      <c r="AD272" s="352"/>
      <c r="AE272" s="352"/>
      <c r="AF272" s="353">
        <v>1</v>
      </c>
    </row>
    <row r="273" spans="1:32">
      <c r="A273" s="349"/>
      <c r="B273" s="356" t="s">
        <v>577</v>
      </c>
      <c r="C273" s="357"/>
      <c r="D273" s="358"/>
      <c r="E273" s="359"/>
      <c r="F273" s="359"/>
      <c r="G273" s="359"/>
      <c r="H273" s="359"/>
      <c r="I273" s="359"/>
      <c r="J273" s="359"/>
      <c r="K273" s="359"/>
      <c r="L273" s="359"/>
      <c r="M273" s="359">
        <v>1</v>
      </c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>
        <v>1</v>
      </c>
      <c r="AD273" s="359"/>
      <c r="AE273" s="359"/>
      <c r="AF273" s="360">
        <v>2</v>
      </c>
    </row>
    <row r="274" spans="1:32">
      <c r="A274" s="327" t="s">
        <v>577</v>
      </c>
      <c r="B274" s="328"/>
      <c r="C274" s="328"/>
      <c r="D274" s="329"/>
      <c r="E274" s="330"/>
      <c r="F274" s="330"/>
      <c r="G274" s="330"/>
      <c r="H274" s="330"/>
      <c r="I274" s="330"/>
      <c r="J274" s="330"/>
      <c r="K274" s="330"/>
      <c r="L274" s="330"/>
      <c r="M274" s="330">
        <v>2</v>
      </c>
      <c r="N274" s="330"/>
      <c r="O274" s="330"/>
      <c r="P274" s="330"/>
      <c r="Q274" s="330"/>
      <c r="R274" s="330"/>
      <c r="S274" s="330"/>
      <c r="T274" s="330"/>
      <c r="U274" s="330"/>
      <c r="V274" s="330"/>
      <c r="W274" s="330"/>
      <c r="X274" s="330">
        <v>1</v>
      </c>
      <c r="Y274" s="330"/>
      <c r="Z274" s="330"/>
      <c r="AA274" s="330"/>
      <c r="AB274" s="330"/>
      <c r="AC274" s="330">
        <v>2</v>
      </c>
      <c r="AD274" s="330"/>
      <c r="AE274" s="330"/>
      <c r="AF274" s="331">
        <v>5</v>
      </c>
    </row>
    <row r="275" spans="1:32">
      <c r="A275" s="345" t="s">
        <v>29</v>
      </c>
      <c r="B275" s="345" t="s">
        <v>163</v>
      </c>
      <c r="C275" s="345" t="s">
        <v>719</v>
      </c>
      <c r="D275" s="346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>
        <v>1</v>
      </c>
      <c r="AA275" s="347"/>
      <c r="AB275" s="347"/>
      <c r="AC275" s="347">
        <v>1</v>
      </c>
      <c r="AD275" s="347"/>
      <c r="AE275" s="347"/>
      <c r="AF275" s="348">
        <v>2</v>
      </c>
    </row>
    <row r="276" spans="1:32">
      <c r="A276" s="349"/>
      <c r="B276" s="349"/>
      <c r="C276" s="350" t="s">
        <v>187</v>
      </c>
      <c r="D276" s="351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>
        <v>1</v>
      </c>
      <c r="Y276" s="352"/>
      <c r="Z276" s="352">
        <v>1</v>
      </c>
      <c r="AA276" s="352">
        <v>1</v>
      </c>
      <c r="AB276" s="352">
        <v>5</v>
      </c>
      <c r="AC276" s="352"/>
      <c r="AD276" s="352"/>
      <c r="AE276" s="352"/>
      <c r="AF276" s="353">
        <v>8</v>
      </c>
    </row>
    <row r="277" spans="1:32">
      <c r="A277" s="349"/>
      <c r="B277" s="356" t="s">
        <v>674</v>
      </c>
      <c r="C277" s="357"/>
      <c r="D277" s="358"/>
      <c r="E277" s="359"/>
      <c r="F277" s="359"/>
      <c r="G277" s="359"/>
      <c r="H277" s="359"/>
      <c r="I277" s="35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>
        <v>1</v>
      </c>
      <c r="Y277" s="359"/>
      <c r="Z277" s="359">
        <v>2</v>
      </c>
      <c r="AA277" s="359">
        <v>1</v>
      </c>
      <c r="AB277" s="359">
        <v>5</v>
      </c>
      <c r="AC277" s="359">
        <v>1</v>
      </c>
      <c r="AD277" s="359"/>
      <c r="AE277" s="359"/>
      <c r="AF277" s="360">
        <v>10</v>
      </c>
    </row>
    <row r="278" spans="1:32">
      <c r="A278" s="349"/>
      <c r="B278" s="345" t="s">
        <v>181</v>
      </c>
      <c r="C278" s="345" t="s">
        <v>368</v>
      </c>
      <c r="D278" s="346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>
        <v>1</v>
      </c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  <c r="AA278" s="347"/>
      <c r="AB278" s="347"/>
      <c r="AC278" s="347"/>
      <c r="AD278" s="347"/>
      <c r="AE278" s="347"/>
      <c r="AF278" s="348">
        <v>1</v>
      </c>
    </row>
    <row r="279" spans="1:32">
      <c r="A279" s="349"/>
      <c r="B279" s="349"/>
      <c r="C279" s="350" t="s">
        <v>220</v>
      </c>
      <c r="D279" s="351"/>
      <c r="E279" s="352"/>
      <c r="F279" s="352"/>
      <c r="G279" s="352"/>
      <c r="H279" s="352"/>
      <c r="I279" s="352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U279" s="352"/>
      <c r="V279" s="352"/>
      <c r="W279" s="352"/>
      <c r="X279" s="352"/>
      <c r="Y279" s="352"/>
      <c r="Z279" s="352"/>
      <c r="AA279" s="352"/>
      <c r="AB279" s="352">
        <v>1</v>
      </c>
      <c r="AC279" s="352"/>
      <c r="AD279" s="352"/>
      <c r="AE279" s="352"/>
      <c r="AF279" s="353">
        <v>1</v>
      </c>
    </row>
    <row r="280" spans="1:32">
      <c r="A280" s="349"/>
      <c r="B280" s="356" t="s">
        <v>581</v>
      </c>
      <c r="C280" s="357"/>
      <c r="D280" s="358"/>
      <c r="E280" s="359"/>
      <c r="F280" s="359"/>
      <c r="G280" s="359"/>
      <c r="H280" s="359"/>
      <c r="I280" s="359"/>
      <c r="J280" s="359"/>
      <c r="K280" s="359"/>
      <c r="L280" s="359"/>
      <c r="M280" s="359"/>
      <c r="N280" s="359"/>
      <c r="O280" s="359"/>
      <c r="P280" s="359">
        <v>1</v>
      </c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>
        <v>1</v>
      </c>
      <c r="AC280" s="359"/>
      <c r="AD280" s="359"/>
      <c r="AE280" s="359"/>
      <c r="AF280" s="360">
        <v>2</v>
      </c>
    </row>
    <row r="281" spans="1:32">
      <c r="A281" s="349"/>
      <c r="B281" s="345" t="s">
        <v>289</v>
      </c>
      <c r="C281" s="345" t="s">
        <v>387</v>
      </c>
      <c r="D281" s="346"/>
      <c r="E281" s="347"/>
      <c r="F281" s="347">
        <v>1</v>
      </c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  <c r="AA281" s="347"/>
      <c r="AB281" s="347"/>
      <c r="AC281" s="347"/>
      <c r="AD281" s="347"/>
      <c r="AE281" s="347"/>
      <c r="AF281" s="348">
        <v>1</v>
      </c>
    </row>
    <row r="282" spans="1:32">
      <c r="A282" s="349"/>
      <c r="B282" s="356" t="s">
        <v>578</v>
      </c>
      <c r="C282" s="357"/>
      <c r="D282" s="358"/>
      <c r="E282" s="359"/>
      <c r="F282" s="359">
        <v>1</v>
      </c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60">
        <v>1</v>
      </c>
    </row>
    <row r="283" spans="1:32">
      <c r="A283" s="349"/>
      <c r="B283" s="345" t="s">
        <v>292</v>
      </c>
      <c r="C283" s="345" t="s">
        <v>380</v>
      </c>
      <c r="D283" s="346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>
        <v>1</v>
      </c>
      <c r="S283" s="347"/>
      <c r="T283" s="347"/>
      <c r="U283" s="347"/>
      <c r="V283" s="347"/>
      <c r="W283" s="347"/>
      <c r="X283" s="347"/>
      <c r="Y283" s="347"/>
      <c r="Z283" s="347"/>
      <c r="AA283" s="347"/>
      <c r="AB283" s="347"/>
      <c r="AC283" s="347"/>
      <c r="AD283" s="347"/>
      <c r="AE283" s="347"/>
      <c r="AF283" s="348">
        <v>1</v>
      </c>
    </row>
    <row r="284" spans="1:32">
      <c r="A284" s="349"/>
      <c r="B284" s="356" t="s">
        <v>579</v>
      </c>
      <c r="C284" s="357"/>
      <c r="D284" s="358"/>
      <c r="E284" s="359"/>
      <c r="F284" s="359"/>
      <c r="G284" s="359"/>
      <c r="H284" s="359"/>
      <c r="I284" s="359"/>
      <c r="J284" s="359"/>
      <c r="K284" s="359"/>
      <c r="L284" s="359"/>
      <c r="M284" s="359"/>
      <c r="N284" s="359"/>
      <c r="O284" s="359"/>
      <c r="P284" s="359"/>
      <c r="Q284" s="359"/>
      <c r="R284" s="359">
        <v>1</v>
      </c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60">
        <v>1</v>
      </c>
    </row>
    <row r="285" spans="1:32">
      <c r="A285" s="349"/>
      <c r="B285" s="345" t="s">
        <v>224</v>
      </c>
      <c r="C285" s="345" t="s">
        <v>720</v>
      </c>
      <c r="D285" s="346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  <c r="AA285" s="347">
        <v>1</v>
      </c>
      <c r="AB285" s="347"/>
      <c r="AC285" s="347"/>
      <c r="AD285" s="347"/>
      <c r="AE285" s="347"/>
      <c r="AF285" s="348">
        <v>1</v>
      </c>
    </row>
    <row r="286" spans="1:32">
      <c r="A286" s="349"/>
      <c r="B286" s="356" t="s">
        <v>661</v>
      </c>
      <c r="C286" s="357"/>
      <c r="D286" s="358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>
        <v>1</v>
      </c>
      <c r="AB286" s="359"/>
      <c r="AC286" s="359"/>
      <c r="AD286" s="359"/>
      <c r="AE286" s="359"/>
      <c r="AF286" s="360">
        <v>1</v>
      </c>
    </row>
    <row r="287" spans="1:32">
      <c r="A287" s="349"/>
      <c r="B287" s="345" t="s">
        <v>169</v>
      </c>
      <c r="C287" s="345" t="s">
        <v>488</v>
      </c>
      <c r="D287" s="346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>
        <v>1</v>
      </c>
      <c r="U287" s="347"/>
      <c r="V287" s="347"/>
      <c r="W287" s="347"/>
      <c r="X287" s="347"/>
      <c r="Y287" s="347"/>
      <c r="Z287" s="347"/>
      <c r="AA287" s="347"/>
      <c r="AB287" s="347"/>
      <c r="AC287" s="347"/>
      <c r="AD287" s="347"/>
      <c r="AE287" s="347"/>
      <c r="AF287" s="348">
        <v>1</v>
      </c>
    </row>
    <row r="288" spans="1:32">
      <c r="A288" s="349"/>
      <c r="B288" s="356" t="s">
        <v>580</v>
      </c>
      <c r="C288" s="357"/>
      <c r="D288" s="358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>
        <v>1</v>
      </c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60">
        <v>1</v>
      </c>
    </row>
    <row r="289" spans="1:32">
      <c r="A289" s="327" t="s">
        <v>582</v>
      </c>
      <c r="B289" s="328"/>
      <c r="C289" s="328"/>
      <c r="D289" s="329"/>
      <c r="E289" s="330"/>
      <c r="F289" s="330">
        <v>1</v>
      </c>
      <c r="G289" s="330"/>
      <c r="H289" s="330"/>
      <c r="I289" s="330"/>
      <c r="J289" s="330"/>
      <c r="K289" s="330"/>
      <c r="L289" s="330"/>
      <c r="M289" s="330"/>
      <c r="N289" s="330"/>
      <c r="O289" s="330"/>
      <c r="P289" s="330">
        <v>1</v>
      </c>
      <c r="Q289" s="330"/>
      <c r="R289" s="330">
        <v>1</v>
      </c>
      <c r="S289" s="330"/>
      <c r="T289" s="330">
        <v>1</v>
      </c>
      <c r="U289" s="330"/>
      <c r="V289" s="330"/>
      <c r="W289" s="330"/>
      <c r="X289" s="330">
        <v>1</v>
      </c>
      <c r="Y289" s="330"/>
      <c r="Z289" s="330">
        <v>2</v>
      </c>
      <c r="AA289" s="330">
        <v>2</v>
      </c>
      <c r="AB289" s="330">
        <v>6</v>
      </c>
      <c r="AC289" s="330">
        <v>1</v>
      </c>
      <c r="AD289" s="330"/>
      <c r="AE289" s="330"/>
      <c r="AF289" s="331">
        <v>16</v>
      </c>
    </row>
    <row r="290" spans="1:32">
      <c r="A290" s="345" t="s">
        <v>28</v>
      </c>
      <c r="B290" s="345" t="s">
        <v>167</v>
      </c>
      <c r="C290" s="345" t="s">
        <v>356</v>
      </c>
      <c r="D290" s="346"/>
      <c r="E290" s="347"/>
      <c r="F290" s="347"/>
      <c r="G290" s="347"/>
      <c r="H290" s="347"/>
      <c r="I290" s="347"/>
      <c r="J290" s="347">
        <v>1</v>
      </c>
      <c r="K290" s="347"/>
      <c r="L290" s="347"/>
      <c r="M290" s="347">
        <v>1</v>
      </c>
      <c r="N290" s="347"/>
      <c r="O290" s="347">
        <v>1</v>
      </c>
      <c r="P290" s="347">
        <v>1</v>
      </c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  <c r="AA290" s="347"/>
      <c r="AB290" s="347"/>
      <c r="AC290" s="347"/>
      <c r="AD290" s="347"/>
      <c r="AE290" s="347"/>
      <c r="AF290" s="348">
        <v>4</v>
      </c>
    </row>
    <row r="291" spans="1:32">
      <c r="A291" s="349"/>
      <c r="B291" s="349"/>
      <c r="C291" s="350" t="s">
        <v>373</v>
      </c>
      <c r="D291" s="351"/>
      <c r="E291" s="352"/>
      <c r="F291" s="352"/>
      <c r="G291" s="352"/>
      <c r="H291" s="352"/>
      <c r="I291" s="352"/>
      <c r="J291" s="352"/>
      <c r="K291" s="352"/>
      <c r="L291" s="352"/>
      <c r="M291" s="352"/>
      <c r="N291" s="352"/>
      <c r="O291" s="352">
        <v>1</v>
      </c>
      <c r="P291" s="352"/>
      <c r="Q291" s="352"/>
      <c r="R291" s="352">
        <v>1</v>
      </c>
      <c r="S291" s="352"/>
      <c r="T291" s="352">
        <v>1</v>
      </c>
      <c r="U291" s="352"/>
      <c r="V291" s="352"/>
      <c r="W291" s="352"/>
      <c r="X291" s="352"/>
      <c r="Y291" s="352"/>
      <c r="Z291" s="352"/>
      <c r="AA291" s="352"/>
      <c r="AB291" s="352"/>
      <c r="AC291" s="352"/>
      <c r="AD291" s="352"/>
      <c r="AE291" s="352"/>
      <c r="AF291" s="353">
        <v>3</v>
      </c>
    </row>
    <row r="292" spans="1:32">
      <c r="A292" s="349"/>
      <c r="B292" s="349"/>
      <c r="C292" s="350" t="s">
        <v>350</v>
      </c>
      <c r="D292" s="351">
        <v>1</v>
      </c>
      <c r="E292" s="352"/>
      <c r="F292" s="352"/>
      <c r="G292" s="352">
        <v>1</v>
      </c>
      <c r="H292" s="352"/>
      <c r="I292" s="352"/>
      <c r="J292" s="352"/>
      <c r="K292" s="352"/>
      <c r="L292" s="352"/>
      <c r="M292" s="352"/>
      <c r="N292" s="352"/>
      <c r="O292" s="352"/>
      <c r="P292" s="352"/>
      <c r="Q292" s="352"/>
      <c r="R292" s="352"/>
      <c r="S292" s="352"/>
      <c r="T292" s="352"/>
      <c r="U292" s="352"/>
      <c r="V292" s="352"/>
      <c r="W292" s="352"/>
      <c r="X292" s="352"/>
      <c r="Y292" s="352"/>
      <c r="Z292" s="352"/>
      <c r="AA292" s="352"/>
      <c r="AB292" s="352"/>
      <c r="AC292" s="352"/>
      <c r="AD292" s="352"/>
      <c r="AE292" s="352"/>
      <c r="AF292" s="353">
        <v>2</v>
      </c>
    </row>
    <row r="293" spans="1:32">
      <c r="A293" s="349"/>
      <c r="B293" s="349"/>
      <c r="C293" s="350" t="s">
        <v>167</v>
      </c>
      <c r="D293" s="351"/>
      <c r="E293" s="352"/>
      <c r="F293" s="352"/>
      <c r="G293" s="352"/>
      <c r="H293" s="352"/>
      <c r="I293" s="352"/>
      <c r="J293" s="352">
        <v>1</v>
      </c>
      <c r="K293" s="352"/>
      <c r="L293" s="352"/>
      <c r="M293" s="352"/>
      <c r="N293" s="352"/>
      <c r="O293" s="352"/>
      <c r="P293" s="352"/>
      <c r="Q293" s="352">
        <v>1</v>
      </c>
      <c r="R293" s="352"/>
      <c r="S293" s="352"/>
      <c r="T293" s="352"/>
      <c r="U293" s="352"/>
      <c r="V293" s="352"/>
      <c r="W293" s="352"/>
      <c r="X293" s="352"/>
      <c r="Y293" s="352"/>
      <c r="Z293" s="352"/>
      <c r="AA293" s="352"/>
      <c r="AB293" s="352"/>
      <c r="AC293" s="352"/>
      <c r="AD293" s="352"/>
      <c r="AE293" s="352"/>
      <c r="AF293" s="353">
        <v>2</v>
      </c>
    </row>
    <row r="294" spans="1:32">
      <c r="A294" s="349"/>
      <c r="B294" s="356" t="s">
        <v>583</v>
      </c>
      <c r="C294" s="357"/>
      <c r="D294" s="358">
        <v>1</v>
      </c>
      <c r="E294" s="359"/>
      <c r="F294" s="359"/>
      <c r="G294" s="359">
        <v>1</v>
      </c>
      <c r="H294" s="359"/>
      <c r="I294" s="359"/>
      <c r="J294" s="359">
        <v>2</v>
      </c>
      <c r="K294" s="359"/>
      <c r="L294" s="359"/>
      <c r="M294" s="359">
        <v>1</v>
      </c>
      <c r="N294" s="359"/>
      <c r="O294" s="359">
        <v>2</v>
      </c>
      <c r="P294" s="359">
        <v>1</v>
      </c>
      <c r="Q294" s="359">
        <v>1</v>
      </c>
      <c r="R294" s="359">
        <v>1</v>
      </c>
      <c r="S294" s="359"/>
      <c r="T294" s="359">
        <v>1</v>
      </c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60">
        <v>11</v>
      </c>
    </row>
    <row r="295" spans="1:32">
      <c r="A295" s="349"/>
      <c r="B295" s="345" t="s">
        <v>174</v>
      </c>
      <c r="C295" s="345" t="s">
        <v>352</v>
      </c>
      <c r="D295" s="346"/>
      <c r="E295" s="347"/>
      <c r="F295" s="347"/>
      <c r="G295" s="347"/>
      <c r="H295" s="347">
        <v>1</v>
      </c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>
        <v>2</v>
      </c>
      <c r="Z295" s="347"/>
      <c r="AA295" s="347"/>
      <c r="AB295" s="347"/>
      <c r="AC295" s="347"/>
      <c r="AD295" s="347"/>
      <c r="AE295" s="347"/>
      <c r="AF295" s="348">
        <v>3</v>
      </c>
    </row>
    <row r="296" spans="1:32">
      <c r="A296" s="349"/>
      <c r="B296" s="356" t="s">
        <v>584</v>
      </c>
      <c r="C296" s="357"/>
      <c r="D296" s="358"/>
      <c r="E296" s="359"/>
      <c r="F296" s="359"/>
      <c r="G296" s="359"/>
      <c r="H296" s="359">
        <v>1</v>
      </c>
      <c r="I296" s="35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>
        <v>2</v>
      </c>
      <c r="Z296" s="359"/>
      <c r="AA296" s="359"/>
      <c r="AB296" s="359"/>
      <c r="AC296" s="359"/>
      <c r="AD296" s="359"/>
      <c r="AE296" s="359"/>
      <c r="AF296" s="360">
        <v>3</v>
      </c>
    </row>
    <row r="297" spans="1:32">
      <c r="A297" s="349"/>
      <c r="B297" s="345" t="s">
        <v>277</v>
      </c>
      <c r="C297" s="345" t="s">
        <v>392</v>
      </c>
      <c r="D297" s="346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>
        <v>1</v>
      </c>
      <c r="T297" s="347"/>
      <c r="U297" s="347"/>
      <c r="V297" s="347"/>
      <c r="W297" s="347"/>
      <c r="X297" s="347"/>
      <c r="Y297" s="347"/>
      <c r="Z297" s="347"/>
      <c r="AA297" s="347"/>
      <c r="AB297" s="347"/>
      <c r="AC297" s="347"/>
      <c r="AD297" s="347"/>
      <c r="AE297" s="347"/>
      <c r="AF297" s="348">
        <v>1</v>
      </c>
    </row>
    <row r="298" spans="1:32">
      <c r="A298" s="349"/>
      <c r="B298" s="349"/>
      <c r="C298" s="350" t="s">
        <v>206</v>
      </c>
      <c r="D298" s="351"/>
      <c r="E298" s="352"/>
      <c r="F298" s="352"/>
      <c r="G298" s="352"/>
      <c r="H298" s="352"/>
      <c r="I298" s="352"/>
      <c r="J298" s="352"/>
      <c r="K298" s="352"/>
      <c r="L298" s="352"/>
      <c r="M298" s="352"/>
      <c r="N298" s="352"/>
      <c r="O298" s="352"/>
      <c r="P298" s="352"/>
      <c r="Q298" s="352"/>
      <c r="R298" s="352"/>
      <c r="S298" s="352"/>
      <c r="T298" s="352"/>
      <c r="U298" s="352"/>
      <c r="V298" s="352"/>
      <c r="W298" s="352">
        <v>1</v>
      </c>
      <c r="X298" s="352"/>
      <c r="Y298" s="352"/>
      <c r="Z298" s="352"/>
      <c r="AA298" s="352"/>
      <c r="AB298" s="352"/>
      <c r="AC298" s="352"/>
      <c r="AD298" s="352"/>
      <c r="AE298" s="352"/>
      <c r="AF298" s="353">
        <v>1</v>
      </c>
    </row>
    <row r="299" spans="1:32">
      <c r="A299" s="349"/>
      <c r="B299" s="356" t="s">
        <v>585</v>
      </c>
      <c r="C299" s="357"/>
      <c r="D299" s="358"/>
      <c r="E299" s="359"/>
      <c r="F299" s="359"/>
      <c r="G299" s="359"/>
      <c r="H299" s="359"/>
      <c r="I299" s="35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>
        <v>1</v>
      </c>
      <c r="T299" s="359"/>
      <c r="U299" s="359"/>
      <c r="V299" s="359"/>
      <c r="W299" s="359">
        <v>1</v>
      </c>
      <c r="X299" s="359"/>
      <c r="Y299" s="359"/>
      <c r="Z299" s="359"/>
      <c r="AA299" s="359"/>
      <c r="AB299" s="359"/>
      <c r="AC299" s="359"/>
      <c r="AD299" s="359"/>
      <c r="AE299" s="359"/>
      <c r="AF299" s="360">
        <v>2</v>
      </c>
    </row>
    <row r="300" spans="1:32">
      <c r="A300" s="349"/>
      <c r="B300" s="345" t="s">
        <v>182</v>
      </c>
      <c r="C300" s="345" t="s">
        <v>226</v>
      </c>
      <c r="D300" s="346"/>
      <c r="E300" s="347"/>
      <c r="F300" s="347"/>
      <c r="G300" s="347"/>
      <c r="H300" s="347"/>
      <c r="I300" s="347">
        <v>1</v>
      </c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7"/>
      <c r="AA300" s="347"/>
      <c r="AB300" s="347"/>
      <c r="AC300" s="347"/>
      <c r="AD300" s="347"/>
      <c r="AE300" s="347"/>
      <c r="AF300" s="348">
        <v>1</v>
      </c>
    </row>
    <row r="301" spans="1:32">
      <c r="A301" s="349"/>
      <c r="B301" s="349"/>
      <c r="C301" s="350" t="s">
        <v>388</v>
      </c>
      <c r="D301" s="351"/>
      <c r="E301" s="352"/>
      <c r="F301" s="352"/>
      <c r="G301" s="352"/>
      <c r="H301" s="352"/>
      <c r="I301" s="352"/>
      <c r="J301" s="352">
        <v>1</v>
      </c>
      <c r="K301" s="352"/>
      <c r="L301" s="352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  <c r="X301" s="352"/>
      <c r="Y301" s="352"/>
      <c r="Z301" s="352"/>
      <c r="AA301" s="352"/>
      <c r="AB301" s="352"/>
      <c r="AC301" s="352"/>
      <c r="AD301" s="352"/>
      <c r="AE301" s="352"/>
      <c r="AF301" s="353">
        <v>1</v>
      </c>
    </row>
    <row r="302" spans="1:32">
      <c r="A302" s="349"/>
      <c r="B302" s="356" t="s">
        <v>586</v>
      </c>
      <c r="C302" s="357"/>
      <c r="D302" s="358"/>
      <c r="E302" s="359"/>
      <c r="F302" s="359"/>
      <c r="G302" s="359"/>
      <c r="H302" s="359"/>
      <c r="I302" s="359">
        <v>1</v>
      </c>
      <c r="J302" s="359">
        <v>1</v>
      </c>
      <c r="K302" s="359"/>
      <c r="L302" s="359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60">
        <v>2</v>
      </c>
    </row>
    <row r="303" spans="1:32">
      <c r="A303" s="349"/>
      <c r="B303" s="345" t="s">
        <v>279</v>
      </c>
      <c r="C303" s="345" t="s">
        <v>643</v>
      </c>
      <c r="D303" s="346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  <c r="AA303" s="347"/>
      <c r="AB303" s="347">
        <v>1</v>
      </c>
      <c r="AC303" s="347"/>
      <c r="AD303" s="347"/>
      <c r="AE303" s="347"/>
      <c r="AF303" s="348">
        <v>1</v>
      </c>
    </row>
    <row r="304" spans="1:32">
      <c r="A304" s="349"/>
      <c r="B304" s="349"/>
      <c r="C304" s="350" t="s">
        <v>721</v>
      </c>
      <c r="D304" s="351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2"/>
      <c r="Z304" s="352"/>
      <c r="AA304" s="352"/>
      <c r="AB304" s="352"/>
      <c r="AC304" s="352"/>
      <c r="AD304" s="352">
        <v>1</v>
      </c>
      <c r="AE304" s="352"/>
      <c r="AF304" s="353">
        <v>1</v>
      </c>
    </row>
    <row r="305" spans="1:32">
      <c r="A305" s="349"/>
      <c r="B305" s="356" t="s">
        <v>644</v>
      </c>
      <c r="C305" s="357"/>
      <c r="D305" s="358"/>
      <c r="E305" s="359"/>
      <c r="F305" s="359"/>
      <c r="G305" s="359"/>
      <c r="H305" s="359"/>
      <c r="I305" s="359"/>
      <c r="J305" s="359"/>
      <c r="K305" s="359"/>
      <c r="L305" s="359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>
        <v>1</v>
      </c>
      <c r="AC305" s="359"/>
      <c r="AD305" s="359">
        <v>1</v>
      </c>
      <c r="AE305" s="359"/>
      <c r="AF305" s="360">
        <v>2</v>
      </c>
    </row>
    <row r="306" spans="1:32">
      <c r="A306" s="349"/>
      <c r="B306" s="345" t="s">
        <v>281</v>
      </c>
      <c r="C306" s="345" t="s">
        <v>363</v>
      </c>
      <c r="D306" s="346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>
        <v>1</v>
      </c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  <c r="AA306" s="347"/>
      <c r="AB306" s="347"/>
      <c r="AC306" s="347"/>
      <c r="AD306" s="347"/>
      <c r="AE306" s="347"/>
      <c r="AF306" s="348">
        <v>1</v>
      </c>
    </row>
    <row r="307" spans="1:32">
      <c r="A307" s="349"/>
      <c r="B307" s="356" t="s">
        <v>588</v>
      </c>
      <c r="C307" s="357"/>
      <c r="D307" s="358"/>
      <c r="E307" s="359"/>
      <c r="F307" s="359"/>
      <c r="G307" s="359"/>
      <c r="H307" s="359"/>
      <c r="I307" s="359"/>
      <c r="J307" s="359"/>
      <c r="K307" s="359"/>
      <c r="L307" s="359"/>
      <c r="M307" s="359"/>
      <c r="N307" s="359">
        <v>1</v>
      </c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60">
        <v>1</v>
      </c>
    </row>
    <row r="308" spans="1:32">
      <c r="A308" s="349"/>
      <c r="B308" s="345" t="s">
        <v>157</v>
      </c>
      <c r="C308" s="345" t="s">
        <v>369</v>
      </c>
      <c r="D308" s="346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>
        <v>1</v>
      </c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7"/>
      <c r="AA308" s="347"/>
      <c r="AB308" s="347"/>
      <c r="AC308" s="347"/>
      <c r="AD308" s="347"/>
      <c r="AE308" s="347"/>
      <c r="AF308" s="348">
        <v>1</v>
      </c>
    </row>
    <row r="309" spans="1:32">
      <c r="A309" s="349"/>
      <c r="B309" s="356" t="s">
        <v>587</v>
      </c>
      <c r="C309" s="357"/>
      <c r="D309" s="358"/>
      <c r="E309" s="359"/>
      <c r="F309" s="359"/>
      <c r="G309" s="359"/>
      <c r="H309" s="359"/>
      <c r="I309" s="359"/>
      <c r="J309" s="359"/>
      <c r="K309" s="359"/>
      <c r="L309" s="359"/>
      <c r="M309" s="359"/>
      <c r="N309" s="359"/>
      <c r="O309" s="359">
        <v>1</v>
      </c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60">
        <v>1</v>
      </c>
    </row>
    <row r="310" spans="1:32">
      <c r="A310" s="327" t="s">
        <v>589</v>
      </c>
      <c r="B310" s="328"/>
      <c r="C310" s="328"/>
      <c r="D310" s="329">
        <v>1</v>
      </c>
      <c r="E310" s="330"/>
      <c r="F310" s="330"/>
      <c r="G310" s="330">
        <v>1</v>
      </c>
      <c r="H310" s="330">
        <v>1</v>
      </c>
      <c r="I310" s="330">
        <v>1</v>
      </c>
      <c r="J310" s="330">
        <v>3</v>
      </c>
      <c r="K310" s="330"/>
      <c r="L310" s="330"/>
      <c r="M310" s="330">
        <v>1</v>
      </c>
      <c r="N310" s="330">
        <v>1</v>
      </c>
      <c r="O310" s="330">
        <v>3</v>
      </c>
      <c r="P310" s="330">
        <v>1</v>
      </c>
      <c r="Q310" s="330">
        <v>1</v>
      </c>
      <c r="R310" s="330">
        <v>1</v>
      </c>
      <c r="S310" s="330">
        <v>1</v>
      </c>
      <c r="T310" s="330">
        <v>1</v>
      </c>
      <c r="U310" s="330"/>
      <c r="V310" s="330"/>
      <c r="W310" s="330">
        <v>1</v>
      </c>
      <c r="X310" s="330"/>
      <c r="Y310" s="330">
        <v>2</v>
      </c>
      <c r="Z310" s="330"/>
      <c r="AA310" s="330"/>
      <c r="AB310" s="330">
        <v>1</v>
      </c>
      <c r="AC310" s="330"/>
      <c r="AD310" s="330">
        <v>1</v>
      </c>
      <c r="AE310" s="330"/>
      <c r="AF310" s="331">
        <v>22</v>
      </c>
    </row>
    <row r="311" spans="1:32">
      <c r="A311" s="345" t="s">
        <v>32</v>
      </c>
      <c r="B311" s="345" t="s">
        <v>170</v>
      </c>
      <c r="C311" s="345" t="s">
        <v>32</v>
      </c>
      <c r="D311" s="346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>
        <v>1</v>
      </c>
      <c r="Y311" s="347"/>
      <c r="Z311" s="347"/>
      <c r="AA311" s="347"/>
      <c r="AB311" s="347"/>
      <c r="AC311" s="347"/>
      <c r="AD311" s="347"/>
      <c r="AE311" s="347"/>
      <c r="AF311" s="348">
        <v>1</v>
      </c>
    </row>
    <row r="312" spans="1:32">
      <c r="A312" s="349"/>
      <c r="B312" s="349"/>
      <c r="C312" s="350" t="s">
        <v>645</v>
      </c>
      <c r="D312" s="351"/>
      <c r="E312" s="352"/>
      <c r="F312" s="352"/>
      <c r="G312" s="352"/>
      <c r="H312" s="352"/>
      <c r="I312" s="352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52"/>
      <c r="X312" s="352"/>
      <c r="Y312" s="352"/>
      <c r="Z312" s="352"/>
      <c r="AA312" s="352">
        <v>1</v>
      </c>
      <c r="AB312" s="352"/>
      <c r="AC312" s="352"/>
      <c r="AD312" s="352"/>
      <c r="AE312" s="352"/>
      <c r="AF312" s="353">
        <v>1</v>
      </c>
    </row>
    <row r="313" spans="1:32">
      <c r="A313" s="349"/>
      <c r="B313" s="356" t="s">
        <v>568</v>
      </c>
      <c r="C313" s="357"/>
      <c r="D313" s="358"/>
      <c r="E313" s="359"/>
      <c r="F313" s="359"/>
      <c r="G313" s="359"/>
      <c r="H313" s="359"/>
      <c r="I313" s="35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>
        <v>1</v>
      </c>
      <c r="Y313" s="359"/>
      <c r="Z313" s="359"/>
      <c r="AA313" s="359">
        <v>1</v>
      </c>
      <c r="AB313" s="359"/>
      <c r="AC313" s="359"/>
      <c r="AD313" s="359"/>
      <c r="AE313" s="359"/>
      <c r="AF313" s="360">
        <v>2</v>
      </c>
    </row>
    <row r="314" spans="1:32">
      <c r="A314" s="349"/>
      <c r="B314" s="345" t="s">
        <v>268</v>
      </c>
      <c r="C314" s="345" t="s">
        <v>495</v>
      </c>
      <c r="D314" s="346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>
        <v>1</v>
      </c>
      <c r="Y314" s="347"/>
      <c r="Z314" s="347"/>
      <c r="AA314" s="347"/>
      <c r="AB314" s="347"/>
      <c r="AC314" s="347"/>
      <c r="AD314" s="347"/>
      <c r="AE314" s="347"/>
      <c r="AF314" s="348">
        <v>1</v>
      </c>
    </row>
    <row r="315" spans="1:32">
      <c r="A315" s="349"/>
      <c r="B315" s="349"/>
      <c r="C315" s="350" t="s">
        <v>722</v>
      </c>
      <c r="D315" s="351"/>
      <c r="E315" s="352"/>
      <c r="F315" s="352"/>
      <c r="G315" s="352"/>
      <c r="H315" s="352"/>
      <c r="I315" s="352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  <c r="X315" s="352"/>
      <c r="Y315" s="352"/>
      <c r="Z315" s="352"/>
      <c r="AA315" s="352"/>
      <c r="AB315" s="352"/>
      <c r="AC315" s="352">
        <v>1</v>
      </c>
      <c r="AD315" s="352"/>
      <c r="AE315" s="352"/>
      <c r="AF315" s="353">
        <v>1</v>
      </c>
    </row>
    <row r="316" spans="1:32">
      <c r="A316" s="349"/>
      <c r="B316" s="356" t="s">
        <v>590</v>
      </c>
      <c r="C316" s="357"/>
      <c r="D316" s="358"/>
      <c r="E316" s="359"/>
      <c r="F316" s="359"/>
      <c r="G316" s="359"/>
      <c r="H316" s="359"/>
      <c r="I316" s="35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>
        <v>1</v>
      </c>
      <c r="Y316" s="359"/>
      <c r="Z316" s="359"/>
      <c r="AA316" s="359"/>
      <c r="AB316" s="359"/>
      <c r="AC316" s="359">
        <v>1</v>
      </c>
      <c r="AD316" s="359"/>
      <c r="AE316" s="359"/>
      <c r="AF316" s="360">
        <v>2</v>
      </c>
    </row>
    <row r="317" spans="1:32">
      <c r="A317" s="349"/>
      <c r="B317" s="345" t="s">
        <v>269</v>
      </c>
      <c r="C317" s="345" t="s">
        <v>496</v>
      </c>
      <c r="D317" s="346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>
        <v>1</v>
      </c>
      <c r="X317" s="347"/>
      <c r="Y317" s="347"/>
      <c r="Z317" s="347"/>
      <c r="AA317" s="347">
        <v>1</v>
      </c>
      <c r="AB317" s="347"/>
      <c r="AC317" s="347"/>
      <c r="AD317" s="347"/>
      <c r="AE317" s="347"/>
      <c r="AF317" s="348">
        <v>2</v>
      </c>
    </row>
    <row r="318" spans="1:32">
      <c r="A318" s="349"/>
      <c r="B318" s="356" t="s">
        <v>591</v>
      </c>
      <c r="C318" s="357"/>
      <c r="D318" s="358"/>
      <c r="E318" s="359"/>
      <c r="F318" s="359"/>
      <c r="G318" s="359"/>
      <c r="H318" s="359"/>
      <c r="I318" s="359"/>
      <c r="J318" s="359"/>
      <c r="K318" s="359"/>
      <c r="L318" s="359"/>
      <c r="M318" s="359"/>
      <c r="N318" s="359"/>
      <c r="O318" s="359"/>
      <c r="P318" s="359"/>
      <c r="Q318" s="359"/>
      <c r="R318" s="359"/>
      <c r="S318" s="359"/>
      <c r="T318" s="359"/>
      <c r="U318" s="359"/>
      <c r="V318" s="359"/>
      <c r="W318" s="359">
        <v>1</v>
      </c>
      <c r="X318" s="359"/>
      <c r="Y318" s="359"/>
      <c r="Z318" s="359"/>
      <c r="AA318" s="359">
        <v>1</v>
      </c>
      <c r="AB318" s="359"/>
      <c r="AC318" s="359"/>
      <c r="AD318" s="359"/>
      <c r="AE318" s="359"/>
      <c r="AF318" s="360">
        <v>2</v>
      </c>
    </row>
    <row r="319" spans="1:32">
      <c r="A319" s="327" t="s">
        <v>592</v>
      </c>
      <c r="B319" s="328"/>
      <c r="C319" s="328"/>
      <c r="D319" s="329"/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>
        <v>1</v>
      </c>
      <c r="X319" s="330">
        <v>2</v>
      </c>
      <c r="Y319" s="330"/>
      <c r="Z319" s="330"/>
      <c r="AA319" s="330">
        <v>2</v>
      </c>
      <c r="AB319" s="330"/>
      <c r="AC319" s="330">
        <v>1</v>
      </c>
      <c r="AD319" s="330"/>
      <c r="AE319" s="330"/>
      <c r="AF319" s="331">
        <v>6</v>
      </c>
    </row>
    <row r="320" spans="1:32">
      <c r="A320" s="345" t="s">
        <v>30</v>
      </c>
      <c r="B320" s="345" t="s">
        <v>223</v>
      </c>
      <c r="C320" s="345" t="s">
        <v>223</v>
      </c>
      <c r="D320" s="346"/>
      <c r="E320" s="347"/>
      <c r="F320" s="347"/>
      <c r="G320" s="347"/>
      <c r="H320" s="347"/>
      <c r="I320" s="347">
        <v>1</v>
      </c>
      <c r="J320" s="347">
        <v>1</v>
      </c>
      <c r="K320" s="347">
        <v>2</v>
      </c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  <c r="AA320" s="347"/>
      <c r="AB320" s="347"/>
      <c r="AC320" s="347"/>
      <c r="AD320" s="347"/>
      <c r="AE320" s="347"/>
      <c r="AF320" s="348">
        <v>4</v>
      </c>
    </row>
    <row r="321" spans="1:32">
      <c r="A321" s="349"/>
      <c r="B321" s="356" t="s">
        <v>532</v>
      </c>
      <c r="C321" s="357"/>
      <c r="D321" s="358"/>
      <c r="E321" s="359"/>
      <c r="F321" s="359"/>
      <c r="G321" s="359"/>
      <c r="H321" s="359"/>
      <c r="I321" s="359">
        <v>1</v>
      </c>
      <c r="J321" s="359">
        <v>1</v>
      </c>
      <c r="K321" s="359">
        <v>2</v>
      </c>
      <c r="L321" s="359"/>
      <c r="M321" s="359"/>
      <c r="N321" s="359"/>
      <c r="O321" s="359"/>
      <c r="P321" s="359"/>
      <c r="Q321" s="359"/>
      <c r="R321" s="359"/>
      <c r="S321" s="359"/>
      <c r="T321" s="359"/>
      <c r="U321" s="359"/>
      <c r="V321" s="359"/>
      <c r="W321" s="359"/>
      <c r="X321" s="359"/>
      <c r="Y321" s="359"/>
      <c r="Z321" s="359"/>
      <c r="AA321" s="359"/>
      <c r="AB321" s="359"/>
      <c r="AC321" s="359"/>
      <c r="AD321" s="359"/>
      <c r="AE321" s="359"/>
      <c r="AF321" s="360">
        <v>4</v>
      </c>
    </row>
    <row r="322" spans="1:32">
      <c r="A322" s="349"/>
      <c r="B322" s="345" t="s">
        <v>30</v>
      </c>
      <c r="C322" s="345" t="s">
        <v>627</v>
      </c>
      <c r="D322" s="346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>
        <v>1</v>
      </c>
      <c r="X322" s="347"/>
      <c r="Y322" s="347"/>
      <c r="Z322" s="347"/>
      <c r="AA322" s="347"/>
      <c r="AB322" s="347"/>
      <c r="AC322" s="347"/>
      <c r="AD322" s="347"/>
      <c r="AE322" s="347"/>
      <c r="AF322" s="348">
        <v>1</v>
      </c>
    </row>
    <row r="323" spans="1:32">
      <c r="A323" s="349"/>
      <c r="B323" s="349"/>
      <c r="C323" s="350" t="s">
        <v>723</v>
      </c>
      <c r="D323" s="351"/>
      <c r="E323" s="352"/>
      <c r="F323" s="352"/>
      <c r="G323" s="352"/>
      <c r="H323" s="352"/>
      <c r="I323" s="352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  <c r="T323" s="352"/>
      <c r="U323" s="352"/>
      <c r="V323" s="352"/>
      <c r="W323" s="352"/>
      <c r="X323" s="352"/>
      <c r="Y323" s="352"/>
      <c r="Z323" s="352"/>
      <c r="AA323" s="352"/>
      <c r="AB323" s="352"/>
      <c r="AC323" s="352"/>
      <c r="AD323" s="352">
        <v>2</v>
      </c>
      <c r="AE323" s="352"/>
      <c r="AF323" s="353">
        <v>2</v>
      </c>
    </row>
    <row r="324" spans="1:32">
      <c r="A324" s="349"/>
      <c r="B324" s="356" t="s">
        <v>598</v>
      </c>
      <c r="C324" s="357"/>
      <c r="D324" s="358"/>
      <c r="E324" s="359"/>
      <c r="F324" s="359"/>
      <c r="G324" s="359"/>
      <c r="H324" s="359"/>
      <c r="I324" s="35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>
        <v>1</v>
      </c>
      <c r="X324" s="359"/>
      <c r="Y324" s="359"/>
      <c r="Z324" s="359"/>
      <c r="AA324" s="359"/>
      <c r="AB324" s="359"/>
      <c r="AC324" s="359"/>
      <c r="AD324" s="359">
        <v>2</v>
      </c>
      <c r="AE324" s="359"/>
      <c r="AF324" s="360">
        <v>3</v>
      </c>
    </row>
    <row r="325" spans="1:32">
      <c r="A325" s="349"/>
      <c r="B325" s="345" t="s">
        <v>301</v>
      </c>
      <c r="C325" s="345" t="s">
        <v>228</v>
      </c>
      <c r="D325" s="346"/>
      <c r="E325" s="347"/>
      <c r="F325" s="347"/>
      <c r="G325" s="347"/>
      <c r="H325" s="347"/>
      <c r="I325" s="347"/>
      <c r="J325" s="347">
        <v>1</v>
      </c>
      <c r="K325" s="347"/>
      <c r="L325" s="347">
        <v>1</v>
      </c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7"/>
      <c r="AA325" s="347"/>
      <c r="AB325" s="347"/>
      <c r="AC325" s="347"/>
      <c r="AD325" s="347"/>
      <c r="AE325" s="347"/>
      <c r="AF325" s="348">
        <v>2</v>
      </c>
    </row>
    <row r="326" spans="1:32">
      <c r="A326" s="349"/>
      <c r="B326" s="349"/>
      <c r="C326" s="350" t="s">
        <v>357</v>
      </c>
      <c r="D326" s="351"/>
      <c r="E326" s="352"/>
      <c r="F326" s="352"/>
      <c r="G326" s="352"/>
      <c r="H326" s="352"/>
      <c r="I326" s="352"/>
      <c r="J326" s="352"/>
      <c r="K326" s="352">
        <v>1</v>
      </c>
      <c r="L326" s="352"/>
      <c r="M326" s="352"/>
      <c r="N326" s="352"/>
      <c r="O326" s="352"/>
      <c r="P326" s="352"/>
      <c r="Q326" s="352"/>
      <c r="R326" s="352"/>
      <c r="S326" s="352"/>
      <c r="T326" s="352"/>
      <c r="U326" s="352"/>
      <c r="V326" s="352"/>
      <c r="W326" s="352"/>
      <c r="X326" s="352"/>
      <c r="Y326" s="352"/>
      <c r="Z326" s="352"/>
      <c r="AA326" s="352"/>
      <c r="AB326" s="352"/>
      <c r="AC326" s="352"/>
      <c r="AD326" s="352"/>
      <c r="AE326" s="352"/>
      <c r="AF326" s="353">
        <v>1</v>
      </c>
    </row>
    <row r="327" spans="1:32">
      <c r="A327" s="349"/>
      <c r="B327" s="356" t="s">
        <v>593</v>
      </c>
      <c r="C327" s="357"/>
      <c r="D327" s="358"/>
      <c r="E327" s="359"/>
      <c r="F327" s="359"/>
      <c r="G327" s="359"/>
      <c r="H327" s="359"/>
      <c r="I327" s="359"/>
      <c r="J327" s="359">
        <v>1</v>
      </c>
      <c r="K327" s="359">
        <v>1</v>
      </c>
      <c r="L327" s="359">
        <v>1</v>
      </c>
      <c r="M327" s="359"/>
      <c r="N327" s="359"/>
      <c r="O327" s="359"/>
      <c r="P327" s="359"/>
      <c r="Q327" s="359"/>
      <c r="R327" s="359"/>
      <c r="S327" s="359"/>
      <c r="T327" s="359"/>
      <c r="U327" s="359"/>
      <c r="V327" s="359"/>
      <c r="W327" s="359"/>
      <c r="X327" s="359"/>
      <c r="Y327" s="359"/>
      <c r="Z327" s="359"/>
      <c r="AA327" s="359"/>
      <c r="AB327" s="359"/>
      <c r="AC327" s="359"/>
      <c r="AD327" s="359"/>
      <c r="AE327" s="359"/>
      <c r="AF327" s="360">
        <v>3</v>
      </c>
    </row>
    <row r="328" spans="1:32">
      <c r="A328" s="349"/>
      <c r="B328" s="345" t="s">
        <v>298</v>
      </c>
      <c r="C328" s="345" t="s">
        <v>485</v>
      </c>
      <c r="D328" s="346"/>
      <c r="E328" s="347"/>
      <c r="F328" s="347"/>
      <c r="G328" s="347"/>
      <c r="H328" s="347">
        <v>1</v>
      </c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7"/>
      <c r="AA328" s="347"/>
      <c r="AB328" s="347"/>
      <c r="AC328" s="347"/>
      <c r="AD328" s="347"/>
      <c r="AE328" s="347"/>
      <c r="AF328" s="348">
        <v>1</v>
      </c>
    </row>
    <row r="329" spans="1:32">
      <c r="A329" s="349"/>
      <c r="B329" s="349"/>
      <c r="C329" s="350" t="s">
        <v>594</v>
      </c>
      <c r="D329" s="351"/>
      <c r="E329" s="352"/>
      <c r="F329" s="352"/>
      <c r="G329" s="352"/>
      <c r="H329" s="352"/>
      <c r="I329" s="352"/>
      <c r="J329" s="352"/>
      <c r="K329" s="352"/>
      <c r="L329" s="352"/>
      <c r="M329" s="352"/>
      <c r="N329" s="352"/>
      <c r="O329" s="352">
        <v>1</v>
      </c>
      <c r="P329" s="352"/>
      <c r="Q329" s="352"/>
      <c r="R329" s="352"/>
      <c r="S329" s="352"/>
      <c r="T329" s="352"/>
      <c r="U329" s="352"/>
      <c r="V329" s="352"/>
      <c r="W329" s="352"/>
      <c r="X329" s="352"/>
      <c r="Y329" s="352"/>
      <c r="Z329" s="352"/>
      <c r="AA329" s="352"/>
      <c r="AB329" s="352"/>
      <c r="AC329" s="352"/>
      <c r="AD329" s="352"/>
      <c r="AE329" s="352"/>
      <c r="AF329" s="353">
        <v>1</v>
      </c>
    </row>
    <row r="330" spans="1:32">
      <c r="A330" s="349"/>
      <c r="B330" s="356" t="s">
        <v>595</v>
      </c>
      <c r="C330" s="357"/>
      <c r="D330" s="358"/>
      <c r="E330" s="359"/>
      <c r="F330" s="359"/>
      <c r="G330" s="359"/>
      <c r="H330" s="359">
        <v>1</v>
      </c>
      <c r="I330" s="359"/>
      <c r="J330" s="359"/>
      <c r="K330" s="359"/>
      <c r="L330" s="359"/>
      <c r="M330" s="359"/>
      <c r="N330" s="359"/>
      <c r="O330" s="359">
        <v>1</v>
      </c>
      <c r="P330" s="359"/>
      <c r="Q330" s="359"/>
      <c r="R330" s="359"/>
      <c r="S330" s="359"/>
      <c r="T330" s="359"/>
      <c r="U330" s="359"/>
      <c r="V330" s="359"/>
      <c r="W330" s="359"/>
      <c r="X330" s="359"/>
      <c r="Y330" s="359"/>
      <c r="Z330" s="359"/>
      <c r="AA330" s="359"/>
      <c r="AB330" s="359"/>
      <c r="AC330" s="359"/>
      <c r="AD330" s="359"/>
      <c r="AE330" s="359"/>
      <c r="AF330" s="360">
        <v>2</v>
      </c>
    </row>
    <row r="331" spans="1:32">
      <c r="A331" s="349"/>
      <c r="B331" s="345" t="s">
        <v>302</v>
      </c>
      <c r="C331" s="345" t="s">
        <v>596</v>
      </c>
      <c r="D331" s="346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>
        <v>1</v>
      </c>
      <c r="W331" s="347"/>
      <c r="X331" s="347"/>
      <c r="Y331" s="347"/>
      <c r="Z331" s="347"/>
      <c r="AA331" s="347"/>
      <c r="AB331" s="347"/>
      <c r="AC331" s="347"/>
      <c r="AD331" s="347"/>
      <c r="AE331" s="347"/>
      <c r="AF331" s="348">
        <v>1</v>
      </c>
    </row>
    <row r="332" spans="1:32">
      <c r="A332" s="349"/>
      <c r="B332" s="356" t="s">
        <v>597</v>
      </c>
      <c r="C332" s="357"/>
      <c r="D332" s="358"/>
      <c r="E332" s="359"/>
      <c r="F332" s="359"/>
      <c r="G332" s="359"/>
      <c r="H332" s="359"/>
      <c r="I332" s="359"/>
      <c r="J332" s="359"/>
      <c r="K332" s="359"/>
      <c r="L332" s="359"/>
      <c r="M332" s="359"/>
      <c r="N332" s="359"/>
      <c r="O332" s="359"/>
      <c r="P332" s="359"/>
      <c r="Q332" s="359"/>
      <c r="R332" s="359"/>
      <c r="S332" s="359"/>
      <c r="T332" s="359"/>
      <c r="U332" s="359"/>
      <c r="V332" s="359">
        <v>1</v>
      </c>
      <c r="W332" s="359"/>
      <c r="X332" s="359"/>
      <c r="Y332" s="359"/>
      <c r="Z332" s="359"/>
      <c r="AA332" s="359"/>
      <c r="AB332" s="359"/>
      <c r="AC332" s="359"/>
      <c r="AD332" s="359"/>
      <c r="AE332" s="359"/>
      <c r="AF332" s="360">
        <v>1</v>
      </c>
    </row>
    <row r="333" spans="1:32">
      <c r="A333" s="327" t="s">
        <v>598</v>
      </c>
      <c r="B333" s="328"/>
      <c r="C333" s="328"/>
      <c r="D333" s="329"/>
      <c r="E333" s="330"/>
      <c r="F333" s="330"/>
      <c r="G333" s="330"/>
      <c r="H333" s="330">
        <v>1</v>
      </c>
      <c r="I333" s="330">
        <v>1</v>
      </c>
      <c r="J333" s="330">
        <v>2</v>
      </c>
      <c r="K333" s="330">
        <v>3</v>
      </c>
      <c r="L333" s="330">
        <v>1</v>
      </c>
      <c r="M333" s="330"/>
      <c r="N333" s="330"/>
      <c r="O333" s="330">
        <v>1</v>
      </c>
      <c r="P333" s="330"/>
      <c r="Q333" s="330"/>
      <c r="R333" s="330"/>
      <c r="S333" s="330"/>
      <c r="T333" s="330"/>
      <c r="U333" s="330"/>
      <c r="V333" s="330">
        <v>1</v>
      </c>
      <c r="W333" s="330">
        <v>1</v>
      </c>
      <c r="X333" s="330"/>
      <c r="Y333" s="330"/>
      <c r="Z333" s="330"/>
      <c r="AA333" s="330"/>
      <c r="AB333" s="330"/>
      <c r="AC333" s="330"/>
      <c r="AD333" s="330">
        <v>2</v>
      </c>
      <c r="AE333" s="330"/>
      <c r="AF333" s="331">
        <v>13</v>
      </c>
    </row>
    <row r="334" spans="1:32">
      <c r="A334" s="354" t="s">
        <v>501</v>
      </c>
      <c r="B334" s="355"/>
      <c r="C334" s="355"/>
      <c r="D334" s="324">
        <v>2</v>
      </c>
      <c r="E334" s="325">
        <v>1</v>
      </c>
      <c r="F334" s="325">
        <v>2</v>
      </c>
      <c r="G334" s="325">
        <v>2</v>
      </c>
      <c r="H334" s="325">
        <v>2</v>
      </c>
      <c r="I334" s="325">
        <v>2</v>
      </c>
      <c r="J334" s="325">
        <v>8</v>
      </c>
      <c r="K334" s="325">
        <v>5</v>
      </c>
      <c r="L334" s="325">
        <v>2</v>
      </c>
      <c r="M334" s="325">
        <v>5</v>
      </c>
      <c r="N334" s="325">
        <v>4</v>
      </c>
      <c r="O334" s="325">
        <v>11</v>
      </c>
      <c r="P334" s="325">
        <v>5</v>
      </c>
      <c r="Q334" s="325">
        <v>10</v>
      </c>
      <c r="R334" s="325">
        <v>10</v>
      </c>
      <c r="S334" s="325">
        <v>7</v>
      </c>
      <c r="T334" s="325">
        <v>7</v>
      </c>
      <c r="U334" s="325">
        <v>6</v>
      </c>
      <c r="V334" s="325">
        <v>6</v>
      </c>
      <c r="W334" s="325">
        <v>12</v>
      </c>
      <c r="X334" s="325">
        <v>13</v>
      </c>
      <c r="Y334" s="325">
        <v>10</v>
      </c>
      <c r="Z334" s="325">
        <v>22</v>
      </c>
      <c r="AA334" s="325">
        <v>30</v>
      </c>
      <c r="AB334" s="325">
        <v>61</v>
      </c>
      <c r="AC334" s="325">
        <v>67</v>
      </c>
      <c r="AD334" s="325">
        <v>66</v>
      </c>
      <c r="AE334" s="325">
        <v>6</v>
      </c>
      <c r="AF334" s="326">
        <v>384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678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6</v>
      </c>
      <c r="G12" s="267">
        <f>รายเดือน66!F5</f>
        <v>3</v>
      </c>
      <c r="H12" s="267">
        <f>รายเดือน66!G5</f>
        <v>18</v>
      </c>
      <c r="I12" s="267">
        <f>รายเดือน66!H5</f>
        <v>1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31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9</v>
      </c>
      <c r="G13" s="271">
        <f>C12+D12+E12+F12+G12</f>
        <v>12</v>
      </c>
      <c r="H13" s="271">
        <f>C12+D12+E12+F12+G12+H12</f>
        <v>30</v>
      </c>
      <c r="I13" s="271">
        <f>C12+D12+E12+F12+G12+H12+I12</f>
        <v>31</v>
      </c>
      <c r="J13" s="271">
        <f>C12+D12+E12+F12+G12+H12+I12+J12</f>
        <v>31</v>
      </c>
      <c r="K13" s="271">
        <f>C12+D12+E12+F12+G12+H12+I12+J12+K12</f>
        <v>31</v>
      </c>
      <c r="L13" s="271">
        <f>C12+D12+E12+F12+G12+H12+I12+J12+K12+L12</f>
        <v>31</v>
      </c>
      <c r="M13" s="271">
        <f>C12+D12+E12+F12+G12+H12+I12+J12+K12+L12+M12</f>
        <v>31</v>
      </c>
      <c r="N13" s="271">
        <f>C12+D12+E12+F12+G12+H12+I12+J12+K12+L12+M12+N12</f>
        <v>31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2</v>
      </c>
      <c r="I22" s="267">
        <f>รายเดือน66!H6</f>
        <v>1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3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2</v>
      </c>
      <c r="I23" s="271">
        <f>C22+D22+E22+F22+G22+H22+I22</f>
        <v>3</v>
      </c>
      <c r="J23" s="271">
        <f>C22+D22+E22+F22+G22+H22+I22+J22</f>
        <v>3</v>
      </c>
      <c r="K23" s="271">
        <f>C22+D22+E22+F22+G22+H22+I22+J22+K22</f>
        <v>3</v>
      </c>
      <c r="L23" s="271">
        <f>C22+D22+E22+F22+G22+H22+I22+J22+K22+L22</f>
        <v>3</v>
      </c>
      <c r="M23" s="271">
        <f>C22+D22+E22+F22+G22+H22+I22+J22+K22+L22+M22</f>
        <v>3</v>
      </c>
      <c r="N23" s="271">
        <f>C22+D22+E22+F22+G22+H22+I22+J22+K22+L22+M22+N22</f>
        <v>3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6</v>
      </c>
      <c r="G32" s="267">
        <f>รายเดือน66!F7</f>
        <v>3</v>
      </c>
      <c r="H32" s="267">
        <f>รายเดือน66!G7</f>
        <v>16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28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9</v>
      </c>
      <c r="G33" s="271">
        <f>C32+D32+E32+F32+G32</f>
        <v>12</v>
      </c>
      <c r="H33" s="271">
        <f>C32+D32+E32+F32+G32+H32</f>
        <v>28</v>
      </c>
      <c r="I33" s="271">
        <f>C32+D32+E32+F32+G32+H32+I32</f>
        <v>28</v>
      </c>
      <c r="J33" s="271">
        <f>C32+D32+E32+F32+G32+H32+I32+J32</f>
        <v>28</v>
      </c>
      <c r="K33" s="271">
        <f>C32+D32+E32+F32+G32+H32+I32+J32+K32</f>
        <v>28</v>
      </c>
      <c r="L33" s="271">
        <f>C32+D32+E32+F32+G32+H32+I32+J32+K32+L32</f>
        <v>28</v>
      </c>
      <c r="M33" s="271">
        <f>C32+D32+E32+F32+G32+H32+I32+J32+K32+L32+M32</f>
        <v>28</v>
      </c>
      <c r="N33" s="271">
        <f>C32+D32+E32+F32+G32+H32+I32+J32+K32+L32+M32+N32</f>
        <v>28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2</v>
      </c>
      <c r="G42" s="267">
        <f>รายเดือน66!F8</f>
        <v>5</v>
      </c>
      <c r="H42" s="267">
        <f>รายเดือน66!G8</f>
        <v>26</v>
      </c>
      <c r="I42" s="267">
        <f>รายเดือน66!H8</f>
        <v>4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38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3</v>
      </c>
      <c r="G43" s="271">
        <f>C42+D42+E42+F42+G42</f>
        <v>8</v>
      </c>
      <c r="H43" s="271">
        <f>C42+D42+E42+F42+G42+H42</f>
        <v>34</v>
      </c>
      <c r="I43" s="271">
        <f>C42+D42+E42+F42+G42+H42+I42</f>
        <v>38</v>
      </c>
      <c r="J43" s="271">
        <f>C42+D42+E42+F42+G42+H42+I42+J42</f>
        <v>38</v>
      </c>
      <c r="K43" s="271">
        <f>C42+D42+E42+F42+G42+H42+I42+J42+K42</f>
        <v>38</v>
      </c>
      <c r="L43" s="271">
        <f>C42+D42+E42+F42+G42+H42+I42+J42+K42+L42</f>
        <v>38</v>
      </c>
      <c r="M43" s="271">
        <f>C42+D42+E42+F42+G42+H42+I42+J42+K42+L42+M42</f>
        <v>38</v>
      </c>
      <c r="N43" s="271">
        <f>C42+D42+E42+F42+G42+H42+I42+J42+K42+L42+M42+N42</f>
        <v>38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10</v>
      </c>
      <c r="H52" s="267">
        <f>รายเดือน66!G10</f>
        <v>28</v>
      </c>
      <c r="I52" s="267">
        <f>รายเดือน66!H10</f>
        <v>8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48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12</v>
      </c>
      <c r="H53" s="271">
        <f>C52+D52+E52+F52+G52+H52</f>
        <v>40</v>
      </c>
      <c r="I53" s="271">
        <f>C52+D52+E52+F52+G52+H52+I52</f>
        <v>48</v>
      </c>
      <c r="J53" s="271">
        <f>C52+D52+E52+F52+G52+H52+I52+J52</f>
        <v>48</v>
      </c>
      <c r="K53" s="271">
        <f>C52+D52+E52+F52+G52+H52+I52+J52+K52</f>
        <v>48</v>
      </c>
      <c r="L53" s="271">
        <f>C52+D52+E52+F52+G52+H52+I52+J52+K52+L52</f>
        <v>48</v>
      </c>
      <c r="M53" s="271">
        <f>C52+D52+E52+F52+G52+H52+I52+J52+K52+L52+M52</f>
        <v>48</v>
      </c>
      <c r="N53" s="271">
        <f>C52+D52+E52+F52+G52+H52+I52+J52+K52+L52+M52+N52</f>
        <v>48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2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4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4</v>
      </c>
      <c r="I63" s="271">
        <f>C62+D62+E62+F62+G62+H62+I62</f>
        <v>4</v>
      </c>
      <c r="J63" s="271">
        <f>C62+D62+E62+F62+G62+H62+I62+J62</f>
        <v>4</v>
      </c>
      <c r="K63" s="271">
        <f>C62+D62+E62+F62+G62+H62+I62+J62+K62</f>
        <v>4</v>
      </c>
      <c r="L63" s="271">
        <f>C62+D62+E62+F62+G62+H62+I62+J62+K62+L62</f>
        <v>4</v>
      </c>
      <c r="M63" s="271">
        <f>C62+D62+E62+F62+G62+H62+I62+J62+K62+L62+M62</f>
        <v>4</v>
      </c>
      <c r="N63" s="271">
        <f>C62+D62+E62+F62+G62+H62+I62+J62+K62+L62+M62+N62</f>
        <v>4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7</v>
      </c>
      <c r="I72" s="267">
        <f>รายเดือน66!H12</f>
        <v>5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23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18</v>
      </c>
      <c r="I73" s="271">
        <f>C72+D72+E72+F72+G72+H72+I72</f>
        <v>23</v>
      </c>
      <c r="J73" s="271">
        <f>C72+D72+E72+F72+G72+H72+I72+J72</f>
        <v>23</v>
      </c>
      <c r="K73" s="271">
        <f>C72+D72+E72+F72+G72+H72+I72+J72+K72</f>
        <v>23</v>
      </c>
      <c r="L73" s="271">
        <f>C72+D72+E72+F72+G72+H72+I72+J72+K72+L72</f>
        <v>23</v>
      </c>
      <c r="M73" s="271">
        <f>C72+D72+E72+F72+G72+H72+I72+J72+K72+L72+M72</f>
        <v>23</v>
      </c>
      <c r="N73" s="271">
        <f>C72+D72+E72+F72+G72+H72+I72+J72+K72+L72+M72+N72</f>
        <v>23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6</v>
      </c>
      <c r="H82" s="267">
        <f>รายเดือน66!G13</f>
        <v>55</v>
      </c>
      <c r="I82" s="267">
        <f>รายเดือน66!H13</f>
        <v>6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76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15</v>
      </c>
      <c r="H83" s="271">
        <f>C82+D82+E82+F82+G82+H82</f>
        <v>70</v>
      </c>
      <c r="I83" s="271">
        <f>C82+D82+E82+F82+G82+H82+I82</f>
        <v>76</v>
      </c>
      <c r="J83" s="271">
        <f>C82+D82+E82+F82+G82+H82+I82+J82</f>
        <v>76</v>
      </c>
      <c r="K83" s="271">
        <f>C82+D82+E82+F82+G82+H82+I82+J82+K82</f>
        <v>76</v>
      </c>
      <c r="L83" s="271">
        <f>C82+D82+E82+F82+G82+H82+I82+J82+K82+L82</f>
        <v>76</v>
      </c>
      <c r="M83" s="271">
        <f>C82+D82+E82+F82+G82+H82+I82+J82+K82+L82+M82</f>
        <v>76</v>
      </c>
      <c r="N83" s="271">
        <f>C82+D82+E82+F82+G82+H82+I82+J82+K82+L82+M82+N82</f>
        <v>76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3</v>
      </c>
      <c r="H92" s="267">
        <f>รายเดือน66!G16</f>
        <v>1</v>
      </c>
      <c r="I92" s="267">
        <f>รายเดือน66!H16</f>
        <v>1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22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20</v>
      </c>
      <c r="H93" s="271">
        <f>C92+D92+E92+F92+G92+H92</f>
        <v>21</v>
      </c>
      <c r="I93" s="271">
        <f>C92+D92+E92+F92+G92+H92+I92</f>
        <v>22</v>
      </c>
      <c r="J93" s="271">
        <f>C92+D92+E92+F92+G92+H92+I92+J92</f>
        <v>22</v>
      </c>
      <c r="K93" s="271">
        <f>C92+D92+E92+F92+G92+H92+I92+J92+K92</f>
        <v>22</v>
      </c>
      <c r="L93" s="271">
        <f>C92+D92+E92+F92+G92+H92+I92+J92+K92+L92</f>
        <v>22</v>
      </c>
      <c r="M93" s="271">
        <f>C92+D92+E92+F92+G92+H92+I92+J92+K92+L92+M92</f>
        <v>22</v>
      </c>
      <c r="N93" s="271">
        <f>C92+D92+E92+F92+G92+H92+I92+J92+K92+L92+M92+N92</f>
        <v>22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1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2</v>
      </c>
      <c r="G102" s="267">
        <f>รายเดือน66!F17</f>
        <v>1</v>
      </c>
      <c r="H102" s="267">
        <f>รายเดือน66!G17</f>
        <v>11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16</v>
      </c>
    </row>
    <row r="103" spans="1:16">
      <c r="A103" s="278"/>
      <c r="B103" s="270" t="s">
        <v>347</v>
      </c>
      <c r="C103" s="271">
        <f>C102</f>
        <v>1</v>
      </c>
      <c r="D103" s="271">
        <f>C102+D102</f>
        <v>1</v>
      </c>
      <c r="E103" s="271">
        <f>C102+D102+E102</f>
        <v>2</v>
      </c>
      <c r="F103" s="271">
        <f>C102+D102+E102+F102</f>
        <v>4</v>
      </c>
      <c r="G103" s="271">
        <f>C102+D102+E102+F102+G102</f>
        <v>5</v>
      </c>
      <c r="H103" s="271">
        <f>C102+D102+E102+F102+G102+H102</f>
        <v>16</v>
      </c>
      <c r="I103" s="271">
        <f>C102+D102+E102+F102+G102+H102+I102</f>
        <v>16</v>
      </c>
      <c r="J103" s="271">
        <f>C102+D102+E102+F102+G102+H102+I102+J102</f>
        <v>16</v>
      </c>
      <c r="K103" s="271">
        <f>C102+D102+E102+F102+G102+H102+I102+J102+K102</f>
        <v>16</v>
      </c>
      <c r="L103" s="271">
        <f>C102+D102+E102+F102+G102+H102+I102+J102+K102+L102</f>
        <v>16</v>
      </c>
      <c r="M103" s="271">
        <f>C102+D102+E102+F102+G102+H102+I102+J102+K102+L102+M102</f>
        <v>16</v>
      </c>
      <c r="N103" s="271">
        <f>C102+D102+E102+F102+G102+H102+I102+J102+K102+L102+M102+N102</f>
        <v>16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8</v>
      </c>
      <c r="E112" s="267">
        <f>รายเดือน66!D20</f>
        <v>1</v>
      </c>
      <c r="F112" s="267">
        <f>รายเดือน66!E20</f>
        <v>0</v>
      </c>
      <c r="G112" s="267">
        <f>รายเดือน66!F20</f>
        <v>2</v>
      </c>
      <c r="H112" s="267">
        <f>รายเดือน66!G20</f>
        <v>0</v>
      </c>
      <c r="I112" s="267">
        <f>รายเดือน66!H20</f>
        <v>2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13</v>
      </c>
    </row>
    <row r="113" spans="1:16">
      <c r="A113" s="256"/>
      <c r="B113" s="270" t="s">
        <v>347</v>
      </c>
      <c r="C113" s="271">
        <v>0</v>
      </c>
      <c r="D113" s="271">
        <f>C112+D112</f>
        <v>8</v>
      </c>
      <c r="E113" s="271">
        <f>C112+D112+E112</f>
        <v>9</v>
      </c>
      <c r="F113" s="271">
        <f>C112+D112+E112+F112</f>
        <v>9</v>
      </c>
      <c r="G113" s="271">
        <f>C112+D112+E112+F112+G112</f>
        <v>11</v>
      </c>
      <c r="H113" s="271">
        <f>C112+D112+E112+F112+G112+H112</f>
        <v>11</v>
      </c>
      <c r="I113" s="271">
        <f>C112+D112+E112+F112+G112+H112+I112</f>
        <v>13</v>
      </c>
      <c r="J113" s="271">
        <f>C112+D112+E112+F112+G112+H112+I112+J112</f>
        <v>13</v>
      </c>
      <c r="K113" s="271">
        <f>C112+D112+E112+F112+G112+H112+I112+J112+K112</f>
        <v>13</v>
      </c>
      <c r="L113" s="271">
        <f>C112+D112+E112+F112+G112+H112+I112+J112+K112+L112</f>
        <v>13</v>
      </c>
      <c r="M113" s="271">
        <f>C112+D112+E112+F112+G112+H112+I112+J112+K112+L112+M112</f>
        <v>13</v>
      </c>
      <c r="N113" s="271">
        <f>C112+D112+E112+F112+G112+H112+I112+J112+K112+L112+M112+N112</f>
        <v>13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5</v>
      </c>
      <c r="H122" s="267">
        <f>รายเดือน66!G9</f>
        <v>22</v>
      </c>
      <c r="I122" s="267">
        <f>รายเดือน66!H9</f>
        <v>15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48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11</v>
      </c>
      <c r="H123" s="271">
        <f>C122+D122+E122+F122+G122+H122</f>
        <v>33</v>
      </c>
      <c r="I123" s="271">
        <f>C122+D122+E122+F122+G122+H122+I122</f>
        <v>48</v>
      </c>
      <c r="J123" s="271">
        <f>C122+D122+E122+F122+G122+H122+I122+J122</f>
        <v>48</v>
      </c>
      <c r="K123" s="271">
        <f>C122+D122+E122+F122+G122+H122+I122+J122+K122</f>
        <v>48</v>
      </c>
      <c r="L123" s="271">
        <f>C122+D122+E122+F122+G122+H122+I122+J122+K122+L122</f>
        <v>48</v>
      </c>
      <c r="M123" s="271">
        <f>C122+D122+E122+F122+G122+H122+I122+J122+K122+L122+M122</f>
        <v>48</v>
      </c>
      <c r="N123" s="271">
        <f>C122+D122+E122+F122+G122+H122+I122+J122+K122+L122+M122+N122</f>
        <v>48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3</v>
      </c>
      <c r="H132" s="267">
        <f>รายเดือน66!G15</f>
        <v>3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6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3</v>
      </c>
      <c r="H133" s="271">
        <f>C132+D132+E132+F132+G132+H132</f>
        <v>6</v>
      </c>
      <c r="I133" s="271">
        <f>C132+D132+E132+F132+G132+H132+I132</f>
        <v>6</v>
      </c>
      <c r="J133" s="271">
        <f>C132+D132+E132+F132+G132+H132+I132+J132</f>
        <v>6</v>
      </c>
      <c r="K133" s="271">
        <f>C132+D132+E132+F132+G132+H132+I132+J132+K132</f>
        <v>6</v>
      </c>
      <c r="L133" s="271">
        <f>C132+D132+E132+F132+G132+H132+I132+J132+K132+L132</f>
        <v>6</v>
      </c>
      <c r="M133" s="271">
        <f>C132+D132+E132+F132+G132+H132+I132+J132+K132+L132+M132</f>
        <v>6</v>
      </c>
      <c r="N133" s="271">
        <f>C132+D132+E132+F132+G132+H132+I132+J132+K132+L132+M132+N132</f>
        <v>6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2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2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2</v>
      </c>
      <c r="I143" s="271">
        <f>C142+D142+E142+F142+G142+H142+I142</f>
        <v>2</v>
      </c>
      <c r="J143" s="271">
        <f>C142+D142+E142+F142+G142+H142+I142+J142</f>
        <v>2</v>
      </c>
      <c r="K143" s="271">
        <f>C142+D142+E142+F142+G142+H142+I142+J142+K142</f>
        <v>2</v>
      </c>
      <c r="L143" s="271">
        <f>C142+D142+E142+F142+G142+H142+I142+J142+K142+L142</f>
        <v>2</v>
      </c>
      <c r="M143" s="271">
        <f>C142+D142+E142+F142+G142+H142+I142+J142+K142+L142+M142</f>
        <v>2</v>
      </c>
      <c r="N143" s="271">
        <f>C142+D142+E142+F142+G142+H142+I142+J142+K142+L142+M142+N142</f>
        <v>2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3</v>
      </c>
      <c r="G152" s="267">
        <f>รายเดือน66!F14</f>
        <v>3</v>
      </c>
      <c r="H152" s="267">
        <f>รายเดือน66!G14</f>
        <v>11</v>
      </c>
      <c r="I152" s="267">
        <f>รายเดือน66!H14</f>
        <v>1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18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3</v>
      </c>
      <c r="G153" s="271">
        <f>C152+D152+E152+F152+G152</f>
        <v>6</v>
      </c>
      <c r="H153" s="271">
        <f>C152+D152+E152+F152+G152+H152</f>
        <v>17</v>
      </c>
      <c r="I153" s="271">
        <f>C152+D152+E152+F152+G152+H152+I152</f>
        <v>18</v>
      </c>
      <c r="J153" s="271">
        <f>C152+D152+E152+F152+G152+H152+I152+J152</f>
        <v>18</v>
      </c>
      <c r="K153" s="271">
        <f>C152+D152+E152+F152+G152+H152+I152+J152+K152</f>
        <v>18</v>
      </c>
      <c r="L153" s="271">
        <f>C152+D152+E152+F152+G152+H152+I152+J152+K152+L152</f>
        <v>18</v>
      </c>
      <c r="M153" s="271">
        <f>C152+D152+E152+F152+G152+H152+I152+J152+K152+L152+M152</f>
        <v>18</v>
      </c>
      <c r="N153" s="271">
        <f>C152+D152+E152+F152+G152+H152+I152+J152+K152+L152+M152+N152</f>
        <v>18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1</v>
      </c>
      <c r="H162" s="267">
        <f>รายเดือน66!G21</f>
        <v>10</v>
      </c>
      <c r="I162" s="267">
        <f>รายเดือน66!H21</f>
        <v>5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16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1</v>
      </c>
      <c r="H163" s="271">
        <f>C162+D162+E162+F162+G162+H162</f>
        <v>11</v>
      </c>
      <c r="I163" s="271">
        <f>C162+D162+E162+F162+G162+H162+I162</f>
        <v>16</v>
      </c>
      <c r="J163" s="271">
        <f>C162+D162+E162+F162+G162+H162+I162+J162</f>
        <v>16</v>
      </c>
      <c r="K163" s="271">
        <f>C162+D162+E162+F162+G162+H162+I162+J162+K162</f>
        <v>16</v>
      </c>
      <c r="L163" s="271">
        <f>C162+D162+E162+F162+G162+H162+I162+J162+K162+L162</f>
        <v>16</v>
      </c>
      <c r="M163" s="271">
        <f>C162+D162+E162+F162+G162+H162+I162+J162+K162+L162+M162</f>
        <v>16</v>
      </c>
      <c r="N163" s="271">
        <f>C162+D162+E162+F162+G162+H162+I162+J162+K162+L162+M162+N162</f>
        <v>16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3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3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3</v>
      </c>
      <c r="I173" s="271">
        <f>C172+D172+E172+F172+G172+H172+I172</f>
        <v>3</v>
      </c>
      <c r="J173" s="271">
        <f>C172+D172+E172+F172+G172+H172+I172+J172</f>
        <v>3</v>
      </c>
      <c r="K173" s="271">
        <f>C172+D172+E172+F172+G172+H172+I172+J172+K172</f>
        <v>3</v>
      </c>
      <c r="L173" s="271">
        <f>C172+D172+E172+F172+G172+H172+I172+J172+K172+L172</f>
        <v>3</v>
      </c>
      <c r="M173" s="271">
        <f>C172+D172+E172+F172+G172+H172+I172+J172+K172+L172+M172</f>
        <v>3</v>
      </c>
      <c r="N173" s="271">
        <f>C172+D172+E172+F172+G172+H172+I172+J172+K172+L172+M172+N172</f>
        <v>3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1</v>
      </c>
      <c r="H182" s="267">
        <f>รายเดือน66!G22</f>
        <v>2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5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3</v>
      </c>
      <c r="H183" s="271">
        <f>C182+D182+E182+F182+G182+H182</f>
        <v>5</v>
      </c>
      <c r="I183" s="271">
        <f>C182+D182+E182+F182+G182+H182+I182</f>
        <v>5</v>
      </c>
      <c r="J183" s="271">
        <f>C182+D182+E182+F182+G182+H182+I182+J182</f>
        <v>5</v>
      </c>
      <c r="K183" s="271">
        <f>C182+D182+E182+F182+G182+H182+I182+J182+K182</f>
        <v>5</v>
      </c>
      <c r="L183" s="271">
        <f>C182+D182+E182+F182+G182+H182+I182+J182+K182+L182</f>
        <v>5</v>
      </c>
      <c r="M183" s="271">
        <f>C182+D182+E182+F182+G182+H182+I182+J182+K182+L182+M182</f>
        <v>5</v>
      </c>
      <c r="N183" s="271">
        <f>C182+D182+E182+F182+G182+H182+I182+J182+K182+L182+M182+N182</f>
        <v>5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1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2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2</v>
      </c>
      <c r="H193" s="271">
        <f>C192+D192+E192+F192+G192+H192</f>
        <v>2</v>
      </c>
      <c r="I193" s="271">
        <f>C192+D192+E192+F192+G192+H192+I192</f>
        <v>2</v>
      </c>
      <c r="J193" s="271">
        <f>C192+D192+E192+F192+G192+H192+I192+J192</f>
        <v>2</v>
      </c>
      <c r="K193" s="271">
        <f>C192+D192+E192+F192+G192+H192+I192+J192+K192</f>
        <v>2</v>
      </c>
      <c r="L193" s="271">
        <f>C192+D192+E192+F192+G192+H192+I192+J192+K192+L192</f>
        <v>2</v>
      </c>
      <c r="M193" s="271">
        <f>C192+D192+E192+F192+G192+H192+I192+J192+K192+L192+M192</f>
        <v>2</v>
      </c>
      <c r="N193" s="271">
        <f>C192+D192+E192+F192+G192+H192+I192+J192+K192+L192+M192+N192</f>
        <v>2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2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5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5</v>
      </c>
      <c r="G203" s="271">
        <f>C202+D202+E202+F202+G202</f>
        <v>5</v>
      </c>
      <c r="H203" s="271">
        <f>C202+D202+E202+F202+G202+H202</f>
        <v>5</v>
      </c>
      <c r="I203" s="271">
        <f>C202+D202+E202+F202+G202+H202+I202</f>
        <v>5</v>
      </c>
      <c r="J203" s="271">
        <f>C202+D202+E202+F202+G202+H202+I202+J202</f>
        <v>5</v>
      </c>
      <c r="K203" s="271">
        <f>C202+D202+E202+F202+G202+H202+I202+J202+K202</f>
        <v>5</v>
      </c>
      <c r="L203" s="271">
        <f>C202+D202+E202+F202+G202+H202+I202+J202+K202+L202</f>
        <v>5</v>
      </c>
      <c r="M203" s="271">
        <f>C202+D202+E202+F202+G202+H202+I202+J202+K202+L202+M202</f>
        <v>5</v>
      </c>
      <c r="N203" s="271">
        <f>C202+D202+E202+F202+G202+H202+I202+J202+K202+L202+M202+N202</f>
        <v>5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1</v>
      </c>
      <c r="H222" s="267">
        <f>รายเดือน66!G26</f>
        <v>3</v>
      </c>
      <c r="I222" s="267">
        <f>รายเดือน66!H26</f>
        <v>1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8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4</v>
      </c>
      <c r="H223" s="271">
        <f>C222+D222+E222+F222+G222+H222</f>
        <v>7</v>
      </c>
      <c r="I223" s="271">
        <f>C222+D222+E222+F222+G222+H222+I222</f>
        <v>8</v>
      </c>
      <c r="J223" s="271">
        <f>C222+D222+E222+F222+G222+H222+I222+J222</f>
        <v>8</v>
      </c>
      <c r="K223" s="271">
        <f>C222+D222+E222+F222+G222+H222+I222+J222+K222</f>
        <v>8</v>
      </c>
      <c r="L223" s="271">
        <f>C222+D222+E222+F222+G222+H222+I222+J222+K222+L222</f>
        <v>8</v>
      </c>
      <c r="M223" s="271">
        <f>C222+D222+E222+F222+G222+H222+I222+J222+K222+L222+M222</f>
        <v>8</v>
      </c>
      <c r="N223" s="271">
        <f>C222+D222+E222+F222+G222+H222+I222+J222+K222+L222+M222+N222</f>
        <v>8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N3" sqref="N3"/>
    </sheetView>
  </sheetViews>
  <sheetFormatPr defaultRowHeight="20.25"/>
  <cols>
    <col min="4" max="4" width="13.59765625" bestFit="1" customWidth="1"/>
  </cols>
  <sheetData>
    <row r="2" spans="3:4">
      <c r="C2" t="s">
        <v>9</v>
      </c>
      <c r="D2" t="s">
        <v>13</v>
      </c>
    </row>
    <row r="3" spans="3:4" ht="27.75">
      <c r="C3" s="97" t="s">
        <v>31</v>
      </c>
      <c r="D3" s="363">
        <v>89.445438282647586</v>
      </c>
    </row>
    <row r="4" spans="3:4" ht="27.75">
      <c r="C4" s="120" t="s">
        <v>27</v>
      </c>
      <c r="D4" s="320">
        <v>70.406877640257918</v>
      </c>
    </row>
    <row r="5" spans="3:4" ht="27.75">
      <c r="C5" s="116" t="s">
        <v>35</v>
      </c>
      <c r="D5" s="155">
        <v>69.102530880193484</v>
      </c>
    </row>
    <row r="6" spans="3:4" ht="27.75">
      <c r="C6" s="116" t="s">
        <v>24</v>
      </c>
      <c r="D6" s="319">
        <v>60.628260347854642</v>
      </c>
    </row>
    <row r="7" spans="3:4" ht="27.75">
      <c r="C7" s="116" t="s">
        <v>23</v>
      </c>
      <c r="D7" s="155">
        <v>38.998758197436345</v>
      </c>
    </row>
    <row r="8" spans="3:4">
      <c r="C8" s="362" t="s">
        <v>63</v>
      </c>
      <c r="D8" s="319">
        <v>34.499115960153524</v>
      </c>
    </row>
    <row r="9" spans="3:4" ht="27.75">
      <c r="C9" s="116" t="s">
        <v>26</v>
      </c>
      <c r="D9" s="155">
        <v>32.342436088533901</v>
      </c>
    </row>
    <row r="10" spans="3:4" ht="27.75">
      <c r="C10" s="116" t="s">
        <v>34</v>
      </c>
      <c r="D10" s="319">
        <v>30.991735537190081</v>
      </c>
    </row>
    <row r="11" spans="3:4" ht="27.75">
      <c r="C11" s="116" t="s">
        <v>340</v>
      </c>
      <c r="D11" s="155">
        <v>19.578370321716832</v>
      </c>
    </row>
    <row r="12" spans="3:4" ht="27.75">
      <c r="C12" s="116" t="s">
        <v>28</v>
      </c>
      <c r="D12" s="155">
        <v>18.609214944891349</v>
      </c>
    </row>
    <row r="13" spans="3:4" ht="27.75">
      <c r="C13" s="120" t="s">
        <v>61</v>
      </c>
      <c r="D13" s="155">
        <v>18.271514708569342</v>
      </c>
    </row>
    <row r="14" spans="3:4" ht="27.75">
      <c r="C14" s="120" t="s">
        <v>30</v>
      </c>
      <c r="D14" s="319">
        <v>17.63500956360134</v>
      </c>
    </row>
    <row r="15" spans="3:4" ht="27.75">
      <c r="C15" s="120" t="s">
        <v>29</v>
      </c>
      <c r="D15" s="155">
        <v>13.998740113389795</v>
      </c>
    </row>
    <row r="16" spans="3:4" ht="27.75">
      <c r="C16" s="116" t="s">
        <v>59</v>
      </c>
      <c r="D16" s="155">
        <v>13.901632051602858</v>
      </c>
    </row>
    <row r="17" spans="3:4" ht="27.75">
      <c r="C17" s="116" t="s">
        <v>58</v>
      </c>
      <c r="D17" s="155">
        <v>10.72271070126528</v>
      </c>
    </row>
    <row r="18" spans="3:4" ht="27.75">
      <c r="C18" s="116" t="s">
        <v>32</v>
      </c>
      <c r="D18" s="319">
        <v>9.0267643563164786</v>
      </c>
    </row>
    <row r="19" spans="3:4" ht="27.75">
      <c r="C19" s="116" t="s">
        <v>33</v>
      </c>
      <c r="D19" s="155">
        <v>8.6456577184109289</v>
      </c>
    </row>
    <row r="20" spans="3:4" ht="27.75">
      <c r="C20" s="124" t="s">
        <v>25</v>
      </c>
      <c r="D20" s="319">
        <v>5.9567243972539501</v>
      </c>
    </row>
    <row r="21" spans="3:4" ht="27.75">
      <c r="C21" s="361" t="s">
        <v>60</v>
      </c>
      <c r="D21" s="155">
        <v>4.4200848656294198</v>
      </c>
    </row>
    <row r="22" spans="3:4">
      <c r="C22" t="s">
        <v>62</v>
      </c>
      <c r="D22" s="31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8" workbookViewId="0">
      <selection activeCell="B73" sqref="B73"/>
    </sheetView>
  </sheetViews>
  <sheetFormatPr defaultRowHeight="20.25"/>
  <cols>
    <col min="2" max="2" width="17.59765625" customWidth="1"/>
    <col min="8" max="8" width="9.69921875" bestFit="1" customWidth="1"/>
  </cols>
  <sheetData>
    <row r="1" spans="1:8">
      <c r="B1" s="321" t="s">
        <v>398</v>
      </c>
    </row>
    <row r="2" spans="1:8">
      <c r="B2" s="321" t="s">
        <v>399</v>
      </c>
    </row>
    <row r="3" spans="1:8">
      <c r="B3" s="322" t="s">
        <v>400</v>
      </c>
      <c r="C3" s="322" t="s">
        <v>401</v>
      </c>
      <c r="D3" s="322" t="s">
        <v>401</v>
      </c>
      <c r="E3" s="322" t="s">
        <v>402</v>
      </c>
      <c r="F3" s="322" t="s">
        <v>403</v>
      </c>
      <c r="G3" s="322" t="s">
        <v>404</v>
      </c>
      <c r="H3" s="322" t="s">
        <v>40</v>
      </c>
    </row>
    <row r="4" spans="1:8" hidden="1">
      <c r="B4" s="322" t="s">
        <v>599</v>
      </c>
      <c r="C4" s="322">
        <v>31042</v>
      </c>
      <c r="D4" s="322">
        <v>29</v>
      </c>
      <c r="E4" s="322">
        <v>46.91</v>
      </c>
      <c r="F4" s="322">
        <v>0.04</v>
      </c>
      <c r="G4" s="322">
        <v>0.09</v>
      </c>
      <c r="H4" s="322">
        <v>66179083</v>
      </c>
    </row>
    <row r="5" spans="1:8" hidden="1">
      <c r="B5" s="322" t="s">
        <v>600</v>
      </c>
      <c r="C5" s="322">
        <v>6076</v>
      </c>
      <c r="D5" s="322">
        <v>1</v>
      </c>
      <c r="E5" s="322">
        <v>50.55</v>
      </c>
      <c r="F5" s="322">
        <v>0.01</v>
      </c>
      <c r="G5" s="322">
        <v>0.02</v>
      </c>
      <c r="H5" s="322">
        <v>12018640</v>
      </c>
    </row>
    <row r="6" spans="1:8" hidden="1">
      <c r="B6" s="322" t="s">
        <v>615</v>
      </c>
      <c r="C6" s="322">
        <v>4351</v>
      </c>
      <c r="D6" s="322">
        <v>6</v>
      </c>
      <c r="E6" s="322">
        <v>87.14</v>
      </c>
      <c r="F6" s="322">
        <v>0.12</v>
      </c>
      <c r="G6" s="322">
        <v>0.14000000000000001</v>
      </c>
      <c r="H6" s="322">
        <v>4992834</v>
      </c>
    </row>
    <row r="7" spans="1:8">
      <c r="A7">
        <v>1</v>
      </c>
      <c r="B7" s="322" t="s">
        <v>444</v>
      </c>
      <c r="C7" s="322">
        <v>694</v>
      </c>
      <c r="D7" s="322">
        <v>0</v>
      </c>
      <c r="E7" s="322">
        <v>303.77999999999997</v>
      </c>
      <c r="F7" s="322">
        <v>0</v>
      </c>
      <c r="G7" s="322">
        <v>0</v>
      </c>
      <c r="H7" s="322">
        <v>228456</v>
      </c>
    </row>
    <row r="8" spans="1:8">
      <c r="A8">
        <v>2</v>
      </c>
      <c r="B8" s="322" t="s">
        <v>409</v>
      </c>
      <c r="C8" s="322">
        <v>1019</v>
      </c>
      <c r="D8" s="322">
        <v>0</v>
      </c>
      <c r="E8" s="322">
        <v>213.94</v>
      </c>
      <c r="F8" s="322">
        <v>0</v>
      </c>
      <c r="G8" s="322">
        <v>0</v>
      </c>
      <c r="H8" s="322">
        <v>476300</v>
      </c>
    </row>
    <row r="9" spans="1:8">
      <c r="A9">
        <v>3</v>
      </c>
      <c r="B9" s="322" t="s">
        <v>443</v>
      </c>
      <c r="C9" s="322">
        <v>955</v>
      </c>
      <c r="D9" s="322">
        <v>2</v>
      </c>
      <c r="E9" s="322">
        <v>178.15</v>
      </c>
      <c r="F9" s="322">
        <v>0.37</v>
      </c>
      <c r="G9" s="322">
        <v>0.21</v>
      </c>
      <c r="H9" s="322">
        <v>536058</v>
      </c>
    </row>
    <row r="10" spans="1:8">
      <c r="A10">
        <v>4</v>
      </c>
      <c r="B10" s="322" t="s">
        <v>412</v>
      </c>
      <c r="C10" s="322">
        <v>432</v>
      </c>
      <c r="D10" s="322">
        <v>0</v>
      </c>
      <c r="E10" s="322">
        <v>151.46</v>
      </c>
      <c r="F10" s="322">
        <v>0</v>
      </c>
      <c r="G10" s="322">
        <v>0</v>
      </c>
      <c r="H10" s="322">
        <v>285232</v>
      </c>
    </row>
    <row r="11" spans="1:8">
      <c r="A11">
        <v>5</v>
      </c>
      <c r="B11" s="322" t="s">
        <v>442</v>
      </c>
      <c r="C11" s="322">
        <v>1111</v>
      </c>
      <c r="D11" s="322">
        <v>1</v>
      </c>
      <c r="E11" s="322">
        <v>148.84</v>
      </c>
      <c r="F11" s="322">
        <v>0.13</v>
      </c>
      <c r="G11" s="322">
        <v>0.09</v>
      </c>
      <c r="H11" s="322">
        <v>746433</v>
      </c>
    </row>
    <row r="12" spans="1:8">
      <c r="A12">
        <v>6</v>
      </c>
      <c r="B12" s="322" t="s">
        <v>475</v>
      </c>
      <c r="C12" s="322">
        <v>1838</v>
      </c>
      <c r="D12" s="322">
        <v>2</v>
      </c>
      <c r="E12" s="322">
        <v>128.52000000000001</v>
      </c>
      <c r="F12" s="322">
        <v>0.14000000000000001</v>
      </c>
      <c r="G12" s="322">
        <v>0.11</v>
      </c>
      <c r="H12" s="322">
        <v>1430073</v>
      </c>
    </row>
    <row r="13" spans="1:8">
      <c r="A13">
        <v>7</v>
      </c>
      <c r="B13" s="322" t="s">
        <v>471</v>
      </c>
      <c r="C13" s="322">
        <v>444</v>
      </c>
      <c r="D13" s="322">
        <v>0</v>
      </c>
      <c r="E13" s="322">
        <v>106.57</v>
      </c>
      <c r="F13" s="322">
        <v>0</v>
      </c>
      <c r="G13" s="322">
        <v>0</v>
      </c>
      <c r="H13" s="322">
        <v>416629</v>
      </c>
    </row>
    <row r="14" spans="1:8">
      <c r="A14">
        <v>8</v>
      </c>
      <c r="B14" s="322" t="s">
        <v>469</v>
      </c>
      <c r="C14" s="322">
        <v>509</v>
      </c>
      <c r="D14" s="322">
        <v>0</v>
      </c>
      <c r="E14" s="322">
        <v>106.36</v>
      </c>
      <c r="F14" s="322">
        <v>0</v>
      </c>
      <c r="G14" s="322">
        <v>0</v>
      </c>
      <c r="H14" s="322">
        <v>478561</v>
      </c>
    </row>
    <row r="15" spans="1:8" hidden="1">
      <c r="B15" s="322" t="s">
        <v>607</v>
      </c>
      <c r="C15" s="322">
        <v>5190</v>
      </c>
      <c r="D15" s="322">
        <v>5</v>
      </c>
      <c r="E15" s="322">
        <v>83.46</v>
      </c>
      <c r="F15" s="322">
        <v>0.08</v>
      </c>
      <c r="G15" s="322">
        <v>0.1</v>
      </c>
      <c r="H15" s="322">
        <v>6218594</v>
      </c>
    </row>
    <row r="16" spans="1:8">
      <c r="A16">
        <v>9</v>
      </c>
      <c r="B16" s="322" t="s">
        <v>414</v>
      </c>
      <c r="C16" s="322">
        <v>649</v>
      </c>
      <c r="D16" s="322">
        <v>0</v>
      </c>
      <c r="E16" s="322">
        <v>96.37</v>
      </c>
      <c r="F16" s="322">
        <v>0</v>
      </c>
      <c r="G16" s="322">
        <v>0</v>
      </c>
      <c r="H16" s="322">
        <v>673423</v>
      </c>
    </row>
    <row r="17" spans="1:8">
      <c r="A17">
        <v>10</v>
      </c>
      <c r="B17" s="322" t="s">
        <v>470</v>
      </c>
      <c r="C17" s="322">
        <v>255</v>
      </c>
      <c r="D17" s="322">
        <v>0</v>
      </c>
      <c r="E17" s="322">
        <v>95.11</v>
      </c>
      <c r="F17" s="322">
        <v>0</v>
      </c>
      <c r="G17" s="322">
        <v>0</v>
      </c>
      <c r="H17" s="322">
        <v>268123</v>
      </c>
    </row>
    <row r="18" spans="1:8">
      <c r="A18">
        <v>11</v>
      </c>
      <c r="B18" s="322" t="s">
        <v>476</v>
      </c>
      <c r="C18" s="322">
        <v>308</v>
      </c>
      <c r="D18" s="322">
        <v>2</v>
      </c>
      <c r="E18" s="322">
        <v>94.92</v>
      </c>
      <c r="F18" s="322">
        <v>0.62</v>
      </c>
      <c r="G18" s="322">
        <v>0.65</v>
      </c>
      <c r="H18" s="322">
        <v>324467</v>
      </c>
    </row>
    <row r="19" spans="1:8">
      <c r="A19">
        <v>12</v>
      </c>
      <c r="B19" s="322" t="s">
        <v>438</v>
      </c>
      <c r="C19" s="322">
        <v>452</v>
      </c>
      <c r="D19" s="322">
        <v>1</v>
      </c>
      <c r="E19" s="322">
        <v>93.67</v>
      </c>
      <c r="F19" s="322">
        <v>0.21</v>
      </c>
      <c r="G19" s="322">
        <v>0.22</v>
      </c>
      <c r="H19" s="322">
        <v>482534</v>
      </c>
    </row>
    <row r="20" spans="1:8">
      <c r="A20">
        <v>13</v>
      </c>
      <c r="B20" s="322" t="s">
        <v>480</v>
      </c>
      <c r="C20" s="322">
        <v>483</v>
      </c>
      <c r="D20" s="322">
        <v>0</v>
      </c>
      <c r="E20" s="322">
        <v>89.37</v>
      </c>
      <c r="F20" s="322">
        <v>0</v>
      </c>
      <c r="G20" s="322">
        <v>0</v>
      </c>
      <c r="H20" s="322">
        <v>540458</v>
      </c>
    </row>
    <row r="21" spans="1:8" hidden="1">
      <c r="B21" s="322" t="s">
        <v>601</v>
      </c>
      <c r="C21" s="322">
        <v>4174</v>
      </c>
      <c r="D21" s="322">
        <v>1</v>
      </c>
      <c r="E21" s="322">
        <v>71.040000000000006</v>
      </c>
      <c r="F21" s="322">
        <v>0.02</v>
      </c>
      <c r="G21" s="322">
        <v>0.02</v>
      </c>
      <c r="H21" s="322">
        <v>5875424</v>
      </c>
    </row>
    <row r="22" spans="1:8">
      <c r="A22">
        <v>14</v>
      </c>
      <c r="B22" s="322" t="s">
        <v>436</v>
      </c>
      <c r="C22" s="322">
        <v>492</v>
      </c>
      <c r="D22" s="322">
        <v>0</v>
      </c>
      <c r="E22" s="322">
        <v>83.89</v>
      </c>
      <c r="F22" s="322">
        <v>0</v>
      </c>
      <c r="G22" s="322">
        <v>0</v>
      </c>
      <c r="H22" s="322">
        <v>586494</v>
      </c>
    </row>
    <row r="23" spans="1:8">
      <c r="A23">
        <v>15</v>
      </c>
      <c r="B23" s="322" t="s">
        <v>474</v>
      </c>
      <c r="C23" s="322">
        <v>425</v>
      </c>
      <c r="D23" s="322">
        <v>0</v>
      </c>
      <c r="E23" s="322">
        <v>83.44</v>
      </c>
      <c r="F23" s="322">
        <v>0</v>
      </c>
      <c r="G23" s="322">
        <v>0</v>
      </c>
      <c r="H23" s="322">
        <v>509344</v>
      </c>
    </row>
    <row r="24" spans="1:8">
      <c r="A24">
        <v>16</v>
      </c>
      <c r="B24" s="322" t="s">
        <v>481</v>
      </c>
      <c r="C24" s="322">
        <v>668</v>
      </c>
      <c r="D24" s="322">
        <v>0</v>
      </c>
      <c r="E24" s="322">
        <v>82.77</v>
      </c>
      <c r="F24" s="322">
        <v>0</v>
      </c>
      <c r="G24" s="322">
        <v>0</v>
      </c>
      <c r="H24" s="322">
        <v>807045</v>
      </c>
    </row>
    <row r="25" spans="1:8">
      <c r="A25">
        <v>17</v>
      </c>
      <c r="B25" s="323" t="s">
        <v>467</v>
      </c>
      <c r="C25" s="322">
        <v>275</v>
      </c>
      <c r="D25" s="322">
        <v>0</v>
      </c>
      <c r="E25" s="322">
        <v>78.3</v>
      </c>
      <c r="F25" s="322">
        <v>0</v>
      </c>
      <c r="G25" s="322">
        <v>0</v>
      </c>
      <c r="H25" s="322">
        <v>351198</v>
      </c>
    </row>
    <row r="26" spans="1:8">
      <c r="A26">
        <v>18</v>
      </c>
      <c r="B26" s="322" t="s">
        <v>441</v>
      </c>
      <c r="C26" s="322">
        <v>1142</v>
      </c>
      <c r="D26" s="322">
        <v>2</v>
      </c>
      <c r="E26" s="322">
        <v>72.5</v>
      </c>
      <c r="F26" s="322">
        <v>0.13</v>
      </c>
      <c r="G26" s="322">
        <v>0.18</v>
      </c>
      <c r="H26" s="322">
        <v>1575278</v>
      </c>
    </row>
    <row r="27" spans="1:8" hidden="1">
      <c r="B27" s="322" t="s">
        <v>604</v>
      </c>
      <c r="C27" s="322">
        <v>12400</v>
      </c>
      <c r="D27" s="322">
        <v>14</v>
      </c>
      <c r="E27" s="322">
        <v>54.28</v>
      </c>
      <c r="F27" s="322">
        <v>0.06</v>
      </c>
      <c r="G27" s="322">
        <v>0.11</v>
      </c>
      <c r="H27" s="322">
        <v>22842768</v>
      </c>
    </row>
    <row r="28" spans="1:8">
      <c r="A28">
        <v>19</v>
      </c>
      <c r="B28" s="322" t="s">
        <v>479</v>
      </c>
      <c r="C28" s="322">
        <v>525</v>
      </c>
      <c r="D28" s="322">
        <v>0</v>
      </c>
      <c r="E28" s="322">
        <v>72.14</v>
      </c>
      <c r="F28" s="322">
        <v>0</v>
      </c>
      <c r="G28" s="322">
        <v>0</v>
      </c>
      <c r="H28" s="322">
        <v>727799</v>
      </c>
    </row>
    <row r="29" spans="1:8" hidden="1">
      <c r="B29" s="322" t="s">
        <v>614</v>
      </c>
      <c r="C29" s="322">
        <v>2660</v>
      </c>
      <c r="D29" s="322">
        <v>4</v>
      </c>
      <c r="E29" s="322">
        <v>59.28</v>
      </c>
      <c r="F29" s="322">
        <v>0.09</v>
      </c>
      <c r="G29" s="322">
        <v>0.15</v>
      </c>
      <c r="H29" s="322">
        <v>4487259</v>
      </c>
    </row>
    <row r="30" spans="1:8">
      <c r="A30">
        <v>20</v>
      </c>
      <c r="B30" s="322" t="s">
        <v>405</v>
      </c>
      <c r="C30" s="322">
        <v>1135</v>
      </c>
      <c r="D30" s="322">
        <v>1</v>
      </c>
      <c r="E30" s="322">
        <v>63.52</v>
      </c>
      <c r="F30" s="322">
        <v>0.06</v>
      </c>
      <c r="G30" s="322">
        <v>0.09</v>
      </c>
      <c r="H30" s="322">
        <v>1786877</v>
      </c>
    </row>
    <row r="31" spans="1:8">
      <c r="A31">
        <v>21</v>
      </c>
      <c r="B31" s="322" t="s">
        <v>408</v>
      </c>
      <c r="C31" s="322">
        <v>270</v>
      </c>
      <c r="D31" s="322">
        <v>0</v>
      </c>
      <c r="E31" s="322">
        <v>61.93</v>
      </c>
      <c r="F31" s="322">
        <v>0</v>
      </c>
      <c r="G31" s="322">
        <v>0</v>
      </c>
      <c r="H31" s="322">
        <v>435965</v>
      </c>
    </row>
    <row r="32" spans="1:8">
      <c r="A32">
        <v>22</v>
      </c>
      <c r="B32" s="322" t="s">
        <v>440</v>
      </c>
      <c r="C32" s="322">
        <v>804</v>
      </c>
      <c r="D32" s="322">
        <v>0</v>
      </c>
      <c r="E32" s="322">
        <v>59.38</v>
      </c>
      <c r="F32" s="322">
        <v>0</v>
      </c>
      <c r="G32" s="322">
        <v>0</v>
      </c>
      <c r="H32" s="322">
        <v>1353964</v>
      </c>
    </row>
    <row r="33" spans="1:8">
      <c r="A33">
        <v>23</v>
      </c>
      <c r="B33" s="322" t="s">
        <v>411</v>
      </c>
      <c r="C33" s="322">
        <v>763</v>
      </c>
      <c r="D33" s="322">
        <v>0</v>
      </c>
      <c r="E33" s="322">
        <v>58.84</v>
      </c>
      <c r="F33" s="322">
        <v>0</v>
      </c>
      <c r="G33" s="322">
        <v>0</v>
      </c>
      <c r="H33" s="322">
        <v>1296725</v>
      </c>
    </row>
    <row r="34" spans="1:8">
      <c r="A34">
        <v>24</v>
      </c>
      <c r="B34" s="322" t="s">
        <v>425</v>
      </c>
      <c r="C34" s="322">
        <v>673</v>
      </c>
      <c r="D34" s="322">
        <v>3</v>
      </c>
      <c r="E34" s="322">
        <v>56.88</v>
      </c>
      <c r="F34" s="322">
        <v>0.25</v>
      </c>
      <c r="G34" s="322">
        <v>0.45</v>
      </c>
      <c r="H34" s="322">
        <v>1183235</v>
      </c>
    </row>
    <row r="35" spans="1:8">
      <c r="A35">
        <v>25</v>
      </c>
      <c r="B35" s="323" t="s">
        <v>464</v>
      </c>
      <c r="C35" s="322">
        <v>1051</v>
      </c>
      <c r="D35" s="322">
        <v>0</v>
      </c>
      <c r="E35" s="322">
        <v>56.28</v>
      </c>
      <c r="F35" s="322">
        <v>0</v>
      </c>
      <c r="G35" s="322">
        <v>0</v>
      </c>
      <c r="H35" s="322">
        <v>1867608</v>
      </c>
    </row>
    <row r="36" spans="1:8">
      <c r="A36">
        <v>26</v>
      </c>
      <c r="B36" s="322" t="s">
        <v>423</v>
      </c>
      <c r="C36" s="322">
        <v>3091</v>
      </c>
      <c r="D36" s="322">
        <v>2</v>
      </c>
      <c r="E36" s="322">
        <v>55.61</v>
      </c>
      <c r="F36" s="322">
        <v>0.04</v>
      </c>
      <c r="G36" s="322">
        <v>0.06</v>
      </c>
      <c r="H36" s="322">
        <v>5558108</v>
      </c>
    </row>
    <row r="37" spans="1:8">
      <c r="A37">
        <v>27</v>
      </c>
      <c r="B37" s="323" t="s">
        <v>458</v>
      </c>
      <c r="C37" s="322">
        <v>380</v>
      </c>
      <c r="D37" s="322">
        <v>0</v>
      </c>
      <c r="E37" s="322">
        <v>52.99</v>
      </c>
      <c r="F37" s="322">
        <v>0</v>
      </c>
      <c r="G37" s="322">
        <v>0</v>
      </c>
      <c r="H37" s="322">
        <v>717121</v>
      </c>
    </row>
    <row r="38" spans="1:8" hidden="1">
      <c r="B38" s="322" t="s">
        <v>606</v>
      </c>
      <c r="C38" s="322">
        <v>2354</v>
      </c>
      <c r="D38" s="322">
        <v>4</v>
      </c>
      <c r="E38" s="322">
        <v>44.14</v>
      </c>
      <c r="F38" s="322">
        <v>0.08</v>
      </c>
      <c r="G38" s="322">
        <v>0.17</v>
      </c>
      <c r="H38" s="322">
        <v>5332653</v>
      </c>
    </row>
    <row r="39" spans="1:8">
      <c r="A39">
        <v>28</v>
      </c>
      <c r="B39" s="322" t="s">
        <v>410</v>
      </c>
      <c r="C39" s="322">
        <v>240</v>
      </c>
      <c r="D39" s="322">
        <v>0</v>
      </c>
      <c r="E39" s="322">
        <v>51.51</v>
      </c>
      <c r="F39" s="322">
        <v>0</v>
      </c>
      <c r="G39" s="322">
        <v>0</v>
      </c>
      <c r="H39" s="322">
        <v>465930</v>
      </c>
    </row>
    <row r="40" spans="1:8">
      <c r="A40">
        <v>29</v>
      </c>
      <c r="B40" s="322" t="s">
        <v>473</v>
      </c>
      <c r="C40" s="322">
        <v>94</v>
      </c>
      <c r="D40" s="322">
        <v>0</v>
      </c>
      <c r="E40" s="322">
        <v>48.34</v>
      </c>
      <c r="F40" s="322">
        <v>0</v>
      </c>
      <c r="G40" s="322">
        <v>0</v>
      </c>
      <c r="H40" s="322">
        <v>194473</v>
      </c>
    </row>
    <row r="41" spans="1:8">
      <c r="A41">
        <v>30</v>
      </c>
      <c r="B41" s="323" t="s">
        <v>453</v>
      </c>
      <c r="C41" s="322">
        <v>242</v>
      </c>
      <c r="D41" s="322">
        <v>0</v>
      </c>
      <c r="E41" s="322">
        <v>47.52</v>
      </c>
      <c r="F41" s="322">
        <v>0</v>
      </c>
      <c r="G41" s="322">
        <v>0</v>
      </c>
      <c r="H41" s="322">
        <v>509236</v>
      </c>
    </row>
    <row r="42" spans="1:8">
      <c r="A42">
        <v>31</v>
      </c>
      <c r="B42" s="322" t="s">
        <v>446</v>
      </c>
      <c r="C42" s="322">
        <v>228</v>
      </c>
      <c r="D42" s="322">
        <v>0</v>
      </c>
      <c r="E42" s="322">
        <v>46.11</v>
      </c>
      <c r="F42" s="322">
        <v>0</v>
      </c>
      <c r="G42" s="322">
        <v>0</v>
      </c>
      <c r="H42" s="322">
        <v>494498</v>
      </c>
    </row>
    <row r="43" spans="1:8">
      <c r="A43">
        <v>32</v>
      </c>
      <c r="B43" s="322" t="s">
        <v>478</v>
      </c>
      <c r="C43" s="322">
        <v>238</v>
      </c>
      <c r="D43" s="322">
        <v>0</v>
      </c>
      <c r="E43" s="322">
        <v>45.52</v>
      </c>
      <c r="F43" s="322">
        <v>0</v>
      </c>
      <c r="G43" s="322">
        <v>0</v>
      </c>
      <c r="H43" s="322">
        <v>522810</v>
      </c>
    </row>
    <row r="44" spans="1:8">
      <c r="A44">
        <v>33</v>
      </c>
      <c r="B44" s="322" t="s">
        <v>477</v>
      </c>
      <c r="C44" s="322">
        <v>291</v>
      </c>
      <c r="D44" s="322">
        <v>2</v>
      </c>
      <c r="E44" s="322">
        <v>45.46</v>
      </c>
      <c r="F44" s="322">
        <v>0.31</v>
      </c>
      <c r="G44" s="322">
        <v>0.69</v>
      </c>
      <c r="H44" s="322">
        <v>640182</v>
      </c>
    </row>
    <row r="45" spans="1:8">
      <c r="A45">
        <v>34</v>
      </c>
      <c r="B45" s="322" t="s">
        <v>435</v>
      </c>
      <c r="C45" s="322">
        <v>413</v>
      </c>
      <c r="D45" s="322">
        <v>0</v>
      </c>
      <c r="E45" s="322">
        <v>44.82</v>
      </c>
      <c r="F45" s="322">
        <v>0</v>
      </c>
      <c r="G45" s="322">
        <v>0</v>
      </c>
      <c r="H45" s="322">
        <v>921450</v>
      </c>
    </row>
    <row r="46" spans="1:8">
      <c r="A46">
        <v>35</v>
      </c>
      <c r="B46" s="323" t="s">
        <v>455</v>
      </c>
      <c r="C46" s="322">
        <v>266</v>
      </c>
      <c r="D46" s="322">
        <v>0</v>
      </c>
      <c r="E46" s="322">
        <v>41.64</v>
      </c>
      <c r="F46" s="322">
        <v>0</v>
      </c>
      <c r="G46" s="322">
        <v>0</v>
      </c>
      <c r="H46" s="322">
        <v>638734</v>
      </c>
    </row>
    <row r="47" spans="1:8" hidden="1">
      <c r="B47" s="322" t="s">
        <v>612</v>
      </c>
      <c r="C47" s="322">
        <v>1959</v>
      </c>
      <c r="D47" s="322">
        <v>0</v>
      </c>
      <c r="E47" s="322">
        <v>42.71</v>
      </c>
      <c r="F47" s="322">
        <v>0</v>
      </c>
      <c r="G47" s="322">
        <v>0</v>
      </c>
      <c r="H47" s="322">
        <v>4587095</v>
      </c>
    </row>
    <row r="48" spans="1:8">
      <c r="A48">
        <v>36</v>
      </c>
      <c r="B48" s="322" t="s">
        <v>432</v>
      </c>
      <c r="C48" s="322">
        <v>340</v>
      </c>
      <c r="D48" s="322">
        <v>0</v>
      </c>
      <c r="E48" s="322">
        <v>39.130000000000003</v>
      </c>
      <c r="F48" s="322">
        <v>0</v>
      </c>
      <c r="G48" s="322">
        <v>0</v>
      </c>
      <c r="H48" s="322">
        <v>868797</v>
      </c>
    </row>
    <row r="49" spans="1:8">
      <c r="A49">
        <v>37</v>
      </c>
      <c r="B49" s="322" t="s">
        <v>439</v>
      </c>
      <c r="C49" s="322">
        <v>212</v>
      </c>
      <c r="D49" s="322">
        <v>3</v>
      </c>
      <c r="E49" s="322">
        <v>38.409999999999997</v>
      </c>
      <c r="F49" s="322">
        <v>0.54</v>
      </c>
      <c r="G49" s="322">
        <v>1.42</v>
      </c>
      <c r="H49" s="322">
        <v>551924</v>
      </c>
    </row>
    <row r="50" spans="1:8">
      <c r="A50">
        <v>38</v>
      </c>
      <c r="B50" s="322" t="s">
        <v>407</v>
      </c>
      <c r="C50" s="322">
        <v>276</v>
      </c>
      <c r="D50" s="322">
        <v>0</v>
      </c>
      <c r="E50" s="322">
        <v>37.97</v>
      </c>
      <c r="F50" s="322">
        <v>0</v>
      </c>
      <c r="G50" s="322">
        <v>0</v>
      </c>
      <c r="H50" s="322">
        <v>726821</v>
      </c>
    </row>
    <row r="51" spans="1:8">
      <c r="A51">
        <v>39</v>
      </c>
      <c r="B51" s="322" t="s">
        <v>468</v>
      </c>
      <c r="C51" s="322">
        <v>586</v>
      </c>
      <c r="D51" s="322">
        <v>1</v>
      </c>
      <c r="E51" s="322">
        <v>37.81</v>
      </c>
      <c r="F51" s="322">
        <v>0.06</v>
      </c>
      <c r="G51" s="322">
        <v>0.17</v>
      </c>
      <c r="H51" s="322">
        <v>1550033</v>
      </c>
    </row>
    <row r="52" spans="1:8">
      <c r="A52">
        <v>40</v>
      </c>
      <c r="B52" s="322" t="s">
        <v>420</v>
      </c>
      <c r="C52" s="322">
        <v>123</v>
      </c>
      <c r="D52" s="322">
        <v>0</v>
      </c>
      <c r="E52" s="322">
        <v>37.79</v>
      </c>
      <c r="F52" s="322">
        <v>0</v>
      </c>
      <c r="G52" s="322">
        <v>0</v>
      </c>
      <c r="H52" s="322">
        <v>325492</v>
      </c>
    </row>
    <row r="53" spans="1:8">
      <c r="A53">
        <v>41</v>
      </c>
      <c r="B53" s="322" t="s">
        <v>424</v>
      </c>
      <c r="C53" s="322">
        <v>455</v>
      </c>
      <c r="D53" s="322">
        <v>0</v>
      </c>
      <c r="E53" s="322">
        <v>35.47</v>
      </c>
      <c r="F53" s="322">
        <v>0</v>
      </c>
      <c r="G53" s="322">
        <v>0</v>
      </c>
      <c r="H53" s="322">
        <v>1282690</v>
      </c>
    </row>
    <row r="54" spans="1:8">
      <c r="A54">
        <v>42</v>
      </c>
      <c r="B54" s="323" t="s">
        <v>463</v>
      </c>
      <c r="C54" s="322">
        <v>504</v>
      </c>
      <c r="D54" s="322">
        <v>0</v>
      </c>
      <c r="E54" s="322">
        <v>34.57</v>
      </c>
      <c r="F54" s="322">
        <v>0</v>
      </c>
      <c r="G54" s="322">
        <v>0</v>
      </c>
      <c r="H54" s="322">
        <v>1458068</v>
      </c>
    </row>
    <row r="55" spans="1:8">
      <c r="A55">
        <v>43</v>
      </c>
      <c r="B55" s="322" t="s">
        <v>447</v>
      </c>
      <c r="C55" s="322">
        <v>184</v>
      </c>
      <c r="D55" s="322">
        <v>0</v>
      </c>
      <c r="E55" s="322">
        <v>32.770000000000003</v>
      </c>
      <c r="F55" s="322">
        <v>0</v>
      </c>
      <c r="G55" s="322">
        <v>0</v>
      </c>
      <c r="H55" s="322">
        <v>561459</v>
      </c>
    </row>
    <row r="56" spans="1:8" hidden="1">
      <c r="B56" s="322" t="s">
        <v>608</v>
      </c>
      <c r="C56" s="322">
        <v>5555</v>
      </c>
      <c r="D56" s="322">
        <v>4</v>
      </c>
      <c r="E56" s="322">
        <v>25.44</v>
      </c>
      <c r="F56" s="322">
        <v>0.02</v>
      </c>
      <c r="G56" s="322">
        <v>7.0000000000000007E-2</v>
      </c>
      <c r="H56" s="322">
        <v>21837582</v>
      </c>
    </row>
    <row r="57" spans="1:8" hidden="1">
      <c r="B57" s="322" t="s">
        <v>602</v>
      </c>
      <c r="C57" s="322">
        <v>1207</v>
      </c>
      <c r="D57" s="322">
        <v>0</v>
      </c>
      <c r="E57" s="322">
        <v>34.130000000000003</v>
      </c>
      <c r="F57" s="322">
        <v>0</v>
      </c>
      <c r="G57" s="322">
        <v>0</v>
      </c>
      <c r="H57" s="322">
        <v>3536074</v>
      </c>
    </row>
    <row r="58" spans="1:8">
      <c r="A58">
        <v>44</v>
      </c>
      <c r="B58" s="322" t="s">
        <v>472</v>
      </c>
      <c r="C58" s="322">
        <v>347</v>
      </c>
      <c r="D58" s="322">
        <v>3</v>
      </c>
      <c r="E58" s="322">
        <v>32.43</v>
      </c>
      <c r="F58" s="322">
        <v>0.28000000000000003</v>
      </c>
      <c r="G58" s="322">
        <v>0.86</v>
      </c>
      <c r="H58" s="322">
        <v>1070096</v>
      </c>
    </row>
    <row r="59" spans="1:8">
      <c r="A59">
        <v>45</v>
      </c>
      <c r="B59" s="323" t="s">
        <v>461</v>
      </c>
      <c r="C59" s="322">
        <v>438</v>
      </c>
      <c r="D59" s="322">
        <v>1</v>
      </c>
      <c r="E59" s="322">
        <v>31.8</v>
      </c>
      <c r="F59" s="322">
        <v>7.0000000000000007E-2</v>
      </c>
      <c r="G59" s="322">
        <v>0.23</v>
      </c>
      <c r="H59" s="322">
        <v>1377226</v>
      </c>
    </row>
    <row r="60" spans="1:8">
      <c r="A60">
        <v>46</v>
      </c>
      <c r="B60" s="323" t="s">
        <v>449</v>
      </c>
      <c r="C60" s="322">
        <v>296</v>
      </c>
      <c r="D60" s="322">
        <v>0</v>
      </c>
      <c r="E60" s="322">
        <v>31.13</v>
      </c>
      <c r="F60" s="322">
        <v>0</v>
      </c>
      <c r="G60" s="322">
        <v>0</v>
      </c>
      <c r="H60" s="322">
        <v>950985</v>
      </c>
    </row>
    <row r="61" spans="1:8">
      <c r="A61">
        <v>47</v>
      </c>
      <c r="B61" s="322" t="s">
        <v>418</v>
      </c>
      <c r="C61" s="322">
        <v>97</v>
      </c>
      <c r="D61" s="322">
        <v>0</v>
      </c>
      <c r="E61" s="322">
        <v>30.18</v>
      </c>
      <c r="F61" s="322">
        <v>0</v>
      </c>
      <c r="G61" s="322">
        <v>0</v>
      </c>
      <c r="H61" s="322">
        <v>321454</v>
      </c>
    </row>
    <row r="62" spans="1:8" hidden="1">
      <c r="B62" s="322" t="s">
        <v>605</v>
      </c>
      <c r="C62" s="322">
        <v>1668</v>
      </c>
      <c r="D62" s="322">
        <v>3</v>
      </c>
      <c r="E62" s="322">
        <v>30.82</v>
      </c>
      <c r="F62" s="322">
        <v>0.06</v>
      </c>
      <c r="G62" s="322">
        <v>0.18</v>
      </c>
      <c r="H62" s="322">
        <v>5411959</v>
      </c>
    </row>
    <row r="63" spans="1:8">
      <c r="A63">
        <v>48</v>
      </c>
      <c r="B63" s="322" t="s">
        <v>419</v>
      </c>
      <c r="C63" s="322">
        <v>298</v>
      </c>
      <c r="D63" s="322">
        <v>0</v>
      </c>
      <c r="E63" s="322">
        <v>28.72</v>
      </c>
      <c r="F63" s="322">
        <v>0</v>
      </c>
      <c r="G63" s="322">
        <v>0</v>
      </c>
      <c r="H63" s="322">
        <v>1037668</v>
      </c>
    </row>
    <row r="64" spans="1:8">
      <c r="A64">
        <v>49</v>
      </c>
      <c r="B64" s="323" t="s">
        <v>451</v>
      </c>
      <c r="C64" s="322">
        <v>278</v>
      </c>
      <c r="D64" s="322">
        <v>0</v>
      </c>
      <c r="E64" s="322">
        <v>28.47</v>
      </c>
      <c r="F64" s="322">
        <v>0</v>
      </c>
      <c r="G64" s="322">
        <v>0</v>
      </c>
      <c r="H64" s="322">
        <v>976373</v>
      </c>
    </row>
    <row r="65" spans="1:8">
      <c r="A65">
        <v>50</v>
      </c>
      <c r="B65" s="322" t="s">
        <v>416</v>
      </c>
      <c r="C65" s="322">
        <v>240</v>
      </c>
      <c r="D65" s="322">
        <v>0</v>
      </c>
      <c r="E65" s="322">
        <v>28.29</v>
      </c>
      <c r="F65" s="322">
        <v>0</v>
      </c>
      <c r="G65" s="322">
        <v>0</v>
      </c>
      <c r="H65" s="322">
        <v>848432</v>
      </c>
    </row>
    <row r="66" spans="1:8">
      <c r="A66">
        <v>51</v>
      </c>
      <c r="B66" s="322" t="s">
        <v>431</v>
      </c>
      <c r="C66" s="322">
        <v>73</v>
      </c>
      <c r="D66" s="322">
        <v>0</v>
      </c>
      <c r="E66" s="322">
        <v>28.05</v>
      </c>
      <c r="F66" s="322">
        <v>0</v>
      </c>
      <c r="G66" s="322">
        <v>0</v>
      </c>
      <c r="H66" s="322">
        <v>260256</v>
      </c>
    </row>
    <row r="67" spans="1:8">
      <c r="A67">
        <v>52</v>
      </c>
      <c r="B67" s="322" t="s">
        <v>437</v>
      </c>
      <c r="C67" s="322">
        <v>52</v>
      </c>
      <c r="D67" s="322">
        <v>0</v>
      </c>
      <c r="E67" s="322">
        <v>27.16</v>
      </c>
      <c r="F67" s="322">
        <v>0</v>
      </c>
      <c r="G67" s="322">
        <v>0</v>
      </c>
      <c r="H67" s="322">
        <v>191447</v>
      </c>
    </row>
    <row r="68" spans="1:8">
      <c r="A68">
        <v>53</v>
      </c>
      <c r="B68" s="322" t="s">
        <v>434</v>
      </c>
      <c r="C68" s="322">
        <v>203</v>
      </c>
      <c r="D68" s="322">
        <v>0</v>
      </c>
      <c r="E68" s="322">
        <v>24.25</v>
      </c>
      <c r="F68" s="322">
        <v>0</v>
      </c>
      <c r="G68" s="322">
        <v>0</v>
      </c>
      <c r="H68" s="322">
        <v>836993</v>
      </c>
    </row>
    <row r="69" spans="1:8">
      <c r="A69">
        <v>54</v>
      </c>
      <c r="B69" s="322" t="s">
        <v>430</v>
      </c>
      <c r="C69" s="322">
        <v>151</v>
      </c>
      <c r="D69" s="322">
        <v>0</v>
      </c>
      <c r="E69" s="322">
        <v>23.45</v>
      </c>
      <c r="F69" s="322">
        <v>0</v>
      </c>
      <c r="G69" s="322">
        <v>0</v>
      </c>
      <c r="H69" s="322">
        <v>643895</v>
      </c>
    </row>
    <row r="70" spans="1:8" hidden="1">
      <c r="B70" s="322" t="s">
        <v>603</v>
      </c>
      <c r="C70" s="322">
        <v>792</v>
      </c>
      <c r="D70" s="322">
        <v>0</v>
      </c>
      <c r="E70" s="322">
        <v>27.04</v>
      </c>
      <c r="F70" s="322">
        <v>0</v>
      </c>
      <c r="G70" s="322">
        <v>0</v>
      </c>
      <c r="H70" s="322">
        <v>2928596</v>
      </c>
    </row>
    <row r="71" spans="1:8">
      <c r="A71">
        <v>55</v>
      </c>
      <c r="B71" s="322" t="s">
        <v>426</v>
      </c>
      <c r="C71" s="322">
        <v>191</v>
      </c>
      <c r="D71" s="322">
        <v>0</v>
      </c>
      <c r="E71" s="322">
        <v>23.3</v>
      </c>
      <c r="F71" s="322">
        <v>0</v>
      </c>
      <c r="G71" s="322">
        <v>0</v>
      </c>
      <c r="H71" s="322">
        <v>819799</v>
      </c>
    </row>
    <row r="72" spans="1:8">
      <c r="A72">
        <v>56</v>
      </c>
      <c r="B72" s="322" t="s">
        <v>421</v>
      </c>
      <c r="C72" s="322">
        <v>166</v>
      </c>
      <c r="D72" s="322">
        <v>0</v>
      </c>
      <c r="E72" s="322">
        <v>23.28</v>
      </c>
      <c r="F72" s="322">
        <v>0</v>
      </c>
      <c r="G72" s="322">
        <v>0</v>
      </c>
      <c r="H72" s="322">
        <v>713130</v>
      </c>
    </row>
    <row r="73" spans="1:8">
      <c r="A73">
        <v>57</v>
      </c>
      <c r="B73" s="323" t="s">
        <v>450</v>
      </c>
      <c r="C73" s="322">
        <v>289</v>
      </c>
      <c r="D73" s="322">
        <v>1</v>
      </c>
      <c r="E73" s="322">
        <v>22.28</v>
      </c>
      <c r="F73" s="322">
        <v>0.08</v>
      </c>
      <c r="G73" s="322">
        <v>0.35</v>
      </c>
      <c r="H73" s="322">
        <v>1297326</v>
      </c>
    </row>
    <row r="74" spans="1:8">
      <c r="A74">
        <v>58</v>
      </c>
      <c r="B74" s="322" t="s">
        <v>452</v>
      </c>
      <c r="C74" s="322">
        <v>92</v>
      </c>
      <c r="D74" s="322">
        <v>1</v>
      </c>
      <c r="E74" s="322">
        <v>21.8</v>
      </c>
      <c r="F74" s="322">
        <v>0.24</v>
      </c>
      <c r="G74" s="322">
        <v>1.0900000000000001</v>
      </c>
      <c r="H74" s="322">
        <v>422019</v>
      </c>
    </row>
    <row r="75" spans="1:8" hidden="1">
      <c r="B75" s="322" t="s">
        <v>610</v>
      </c>
      <c r="C75" s="322">
        <v>1288</v>
      </c>
      <c r="D75" s="322">
        <v>1</v>
      </c>
      <c r="E75" s="322">
        <v>23.34</v>
      </c>
      <c r="F75" s="322">
        <v>0.02</v>
      </c>
      <c r="G75" s="322">
        <v>0.08</v>
      </c>
      <c r="H75" s="322">
        <v>5518109</v>
      </c>
    </row>
    <row r="76" spans="1:8">
      <c r="A76">
        <v>59</v>
      </c>
      <c r="B76" s="322" t="s">
        <v>433</v>
      </c>
      <c r="C76" s="322">
        <v>190</v>
      </c>
      <c r="D76" s="322">
        <v>0</v>
      </c>
      <c r="E76" s="322">
        <v>21.28</v>
      </c>
      <c r="F76" s="322">
        <v>0</v>
      </c>
      <c r="G76" s="322">
        <v>0</v>
      </c>
      <c r="H76" s="322">
        <v>893014</v>
      </c>
    </row>
    <row r="77" spans="1:8">
      <c r="A77">
        <v>60</v>
      </c>
      <c r="B77" s="322" t="s">
        <v>422</v>
      </c>
      <c r="C77" s="322">
        <v>108</v>
      </c>
      <c r="D77" s="322">
        <v>0</v>
      </c>
      <c r="E77" s="322">
        <v>20.34</v>
      </c>
      <c r="F77" s="322">
        <v>0</v>
      </c>
      <c r="G77" s="322">
        <v>0</v>
      </c>
      <c r="H77" s="322">
        <v>530852</v>
      </c>
    </row>
    <row r="78" spans="1:8">
      <c r="A78">
        <v>61</v>
      </c>
      <c r="B78" s="322" t="s">
        <v>413</v>
      </c>
      <c r="C78" s="322">
        <v>90</v>
      </c>
      <c r="D78" s="322">
        <v>0</v>
      </c>
      <c r="E78" s="322">
        <v>20.11</v>
      </c>
      <c r="F78" s="322">
        <v>0</v>
      </c>
      <c r="G78" s="322">
        <v>0</v>
      </c>
      <c r="H78" s="322">
        <v>447446</v>
      </c>
    </row>
    <row r="79" spans="1:8">
      <c r="A79">
        <v>62</v>
      </c>
      <c r="B79" s="322" t="s">
        <v>462</v>
      </c>
      <c r="C79" s="322">
        <v>224</v>
      </c>
      <c r="D79" s="322">
        <v>0</v>
      </c>
      <c r="E79" s="322">
        <v>19.940000000000001</v>
      </c>
      <c r="F79" s="322">
        <v>0</v>
      </c>
      <c r="G79" s="322">
        <v>0</v>
      </c>
      <c r="H79" s="322">
        <v>1123595</v>
      </c>
    </row>
    <row r="80" spans="1:8">
      <c r="A80">
        <v>63</v>
      </c>
      <c r="B80" s="322" t="s">
        <v>415</v>
      </c>
      <c r="C80" s="322">
        <v>108</v>
      </c>
      <c r="D80" s="322">
        <v>0</v>
      </c>
      <c r="E80" s="322">
        <v>18.41</v>
      </c>
      <c r="F80" s="322">
        <v>0</v>
      </c>
      <c r="G80" s="322">
        <v>0</v>
      </c>
      <c r="H80" s="322">
        <v>586617</v>
      </c>
    </row>
    <row r="81" spans="1:8" hidden="1">
      <c r="B81" s="322" t="s">
        <v>613</v>
      </c>
      <c r="C81" s="322">
        <v>7011</v>
      </c>
      <c r="D81" s="322">
        <v>10</v>
      </c>
      <c r="E81" s="322">
        <v>73.95</v>
      </c>
      <c r="F81" s="322">
        <v>0.11</v>
      </c>
      <c r="G81" s="322">
        <v>0.14000000000000001</v>
      </c>
      <c r="H81" s="322">
        <v>9480093</v>
      </c>
    </row>
    <row r="82" spans="1:8" hidden="1">
      <c r="B82" s="322" t="s">
        <v>609</v>
      </c>
      <c r="C82" s="322">
        <v>1099</v>
      </c>
      <c r="D82" s="322">
        <v>1</v>
      </c>
      <c r="E82" s="322">
        <v>21.9</v>
      </c>
      <c r="F82" s="322">
        <v>0.02</v>
      </c>
      <c r="G82" s="322">
        <v>0.09</v>
      </c>
      <c r="H82" s="322">
        <v>5017381</v>
      </c>
    </row>
    <row r="83" spans="1:8">
      <c r="A83">
        <v>64</v>
      </c>
      <c r="B83" s="322" t="s">
        <v>459</v>
      </c>
      <c r="C83" s="322">
        <v>451</v>
      </c>
      <c r="D83" s="322">
        <v>1</v>
      </c>
      <c r="E83" s="322">
        <v>17.12</v>
      </c>
      <c r="F83" s="322">
        <v>0.04</v>
      </c>
      <c r="G83" s="322">
        <v>0.22</v>
      </c>
      <c r="H83" s="322">
        <v>2633681</v>
      </c>
    </row>
    <row r="84" spans="1:8">
      <c r="A84">
        <v>65</v>
      </c>
      <c r="B84" s="322" t="s">
        <v>465</v>
      </c>
      <c r="C84" s="322">
        <v>89</v>
      </c>
      <c r="D84" s="322">
        <v>0</v>
      </c>
      <c r="E84" s="322">
        <v>16.670000000000002</v>
      </c>
      <c r="F84" s="322">
        <v>0</v>
      </c>
      <c r="G84" s="322">
        <v>0</v>
      </c>
      <c r="H84" s="322">
        <v>533948</v>
      </c>
    </row>
    <row r="85" spans="1:8">
      <c r="A85">
        <v>66</v>
      </c>
      <c r="B85" s="322" t="s">
        <v>448</v>
      </c>
      <c r="C85" s="322">
        <v>236</v>
      </c>
      <c r="D85" s="322">
        <v>0</v>
      </c>
      <c r="E85" s="322">
        <v>13.16</v>
      </c>
      <c r="F85" s="322">
        <v>0</v>
      </c>
      <c r="G85" s="322">
        <v>0</v>
      </c>
      <c r="H85" s="322">
        <v>1792697</v>
      </c>
    </row>
    <row r="86" spans="1:8">
      <c r="B86" s="322" t="s">
        <v>427</v>
      </c>
      <c r="C86" s="322">
        <v>36</v>
      </c>
      <c r="D86" s="322">
        <v>0</v>
      </c>
      <c r="E86" s="322">
        <v>13.06</v>
      </c>
      <c r="F86" s="322">
        <v>0</v>
      </c>
      <c r="G86" s="322">
        <v>0</v>
      </c>
      <c r="H86" s="322">
        <v>275673</v>
      </c>
    </row>
    <row r="87" spans="1:8">
      <c r="B87" s="322" t="s">
        <v>417</v>
      </c>
      <c r="C87" s="322">
        <v>120</v>
      </c>
      <c r="D87" s="322">
        <v>0</v>
      </c>
      <c r="E87" s="322">
        <v>12.24</v>
      </c>
      <c r="F87" s="322">
        <v>0</v>
      </c>
      <c r="G87" s="322">
        <v>0</v>
      </c>
      <c r="H87" s="322">
        <v>980156</v>
      </c>
    </row>
    <row r="88" spans="1:8">
      <c r="B88" s="322" t="s">
        <v>466</v>
      </c>
      <c r="C88" s="322">
        <v>40</v>
      </c>
      <c r="D88" s="322">
        <v>0</v>
      </c>
      <c r="E88" s="322">
        <v>10.63</v>
      </c>
      <c r="F88" s="322">
        <v>0</v>
      </c>
      <c r="G88" s="322">
        <v>0</v>
      </c>
      <c r="H88" s="322">
        <v>376273</v>
      </c>
    </row>
    <row r="89" spans="1:8">
      <c r="B89" s="322" t="s">
        <v>428</v>
      </c>
      <c r="C89" s="322">
        <v>77</v>
      </c>
      <c r="D89" s="322">
        <v>0</v>
      </c>
      <c r="E89" s="322">
        <v>10.39</v>
      </c>
      <c r="F89" s="322">
        <v>0</v>
      </c>
      <c r="G89" s="322">
        <v>0</v>
      </c>
      <c r="H89" s="322">
        <v>741200</v>
      </c>
    </row>
    <row r="90" spans="1:8" hidden="1">
      <c r="B90" s="322" t="s">
        <v>611</v>
      </c>
      <c r="C90" s="322">
        <v>1209</v>
      </c>
      <c r="D90" s="322">
        <v>2</v>
      </c>
      <c r="E90" s="322">
        <v>18</v>
      </c>
      <c r="F90" s="322">
        <v>0.03</v>
      </c>
      <c r="G90" s="322">
        <v>0.17</v>
      </c>
      <c r="H90" s="322">
        <v>6714997</v>
      </c>
    </row>
    <row r="91" spans="1:8">
      <c r="B91" s="322" t="s">
        <v>454</v>
      </c>
      <c r="C91" s="322">
        <v>161</v>
      </c>
      <c r="D91" s="322">
        <v>0</v>
      </c>
      <c r="E91" s="322">
        <v>10.27</v>
      </c>
      <c r="F91" s="322">
        <v>0</v>
      </c>
      <c r="G91" s="322">
        <v>0</v>
      </c>
      <c r="H91" s="322">
        <v>1567247</v>
      </c>
    </row>
    <row r="92" spans="1:8">
      <c r="B92" s="322" t="s">
        <v>445</v>
      </c>
      <c r="C92" s="322">
        <v>72</v>
      </c>
      <c r="D92" s="322">
        <v>0</v>
      </c>
      <c r="E92" s="322">
        <v>9.9700000000000006</v>
      </c>
      <c r="F92" s="322">
        <v>0</v>
      </c>
      <c r="G92" s="322">
        <v>0</v>
      </c>
      <c r="H92" s="322">
        <v>722448</v>
      </c>
    </row>
    <row r="93" spans="1:8">
      <c r="B93" s="322" t="s">
        <v>406</v>
      </c>
      <c r="C93" s="322">
        <v>39</v>
      </c>
      <c r="D93" s="322">
        <v>0</v>
      </c>
      <c r="E93" s="322">
        <v>9.7100000000000009</v>
      </c>
      <c r="F93" s="322">
        <v>0</v>
      </c>
      <c r="G93" s="322">
        <v>0</v>
      </c>
      <c r="H93" s="322">
        <v>401574</v>
      </c>
    </row>
    <row r="94" spans="1:8">
      <c r="B94" s="322" t="s">
        <v>456</v>
      </c>
      <c r="C94" s="322">
        <v>48</v>
      </c>
      <c r="D94" s="322">
        <v>0</v>
      </c>
      <c r="E94" s="322">
        <v>9.2799999999999994</v>
      </c>
      <c r="F94" s="322">
        <v>0</v>
      </c>
      <c r="G94" s="322">
        <v>0</v>
      </c>
      <c r="H94" s="322">
        <v>517140</v>
      </c>
    </row>
    <row r="95" spans="1:8">
      <c r="B95" s="322" t="s">
        <v>457</v>
      </c>
      <c r="C95" s="322">
        <v>99</v>
      </c>
      <c r="D95" s="322">
        <v>0</v>
      </c>
      <c r="E95" s="322">
        <v>8.6300000000000008</v>
      </c>
      <c r="F95" s="322">
        <v>0</v>
      </c>
      <c r="G95" s="322">
        <v>0</v>
      </c>
      <c r="H95" s="322">
        <v>1146612</v>
      </c>
    </row>
    <row r="96" spans="1:8">
      <c r="B96" s="322" t="s">
        <v>460</v>
      </c>
      <c r="C96" s="322">
        <v>96</v>
      </c>
      <c r="D96" s="322">
        <v>0</v>
      </c>
      <c r="E96" s="322">
        <v>6.07</v>
      </c>
      <c r="F96" s="322">
        <v>0</v>
      </c>
      <c r="G96" s="322">
        <v>0</v>
      </c>
      <c r="H96" s="322">
        <v>1580495</v>
      </c>
    </row>
    <row r="97" spans="2:8">
      <c r="B97" s="322" t="s">
        <v>429</v>
      </c>
      <c r="C97" s="322">
        <v>12</v>
      </c>
      <c r="D97" s="322">
        <v>0</v>
      </c>
      <c r="E97" s="322">
        <v>5.85</v>
      </c>
      <c r="F97" s="322">
        <v>0</v>
      </c>
      <c r="G97" s="322">
        <v>0</v>
      </c>
      <c r="H97" s="322">
        <v>205211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27 (อำเภอ)</vt:lpstr>
      <vt:lpstr>รายตำบล wk 27_2566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2023-07-10T02:54:11Z</dcterms:modified>
</cp:coreProperties>
</file>