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23 (อำเภอ)" sheetId="33" r:id="rId4"/>
    <sheet name="รายตำบล wk 23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  <sheet name="Sheet2" sheetId="156" r:id="rId9"/>
  </sheets>
  <definedNames>
    <definedName name="_xlnm._FilterDatabase" localSheetId="7" hidden="1">Sheet1!$C$2:$D$2</definedName>
    <definedName name="_xlnm._FilterDatabase" localSheetId="8" hidden="1">Sheet2!$B$3:$H$97</definedName>
    <definedName name="_xlnm._FilterDatabase" localSheetId="1" hidden="1">รายเดือน66!$A$4:$O$4</definedName>
    <definedName name="_xlnm._FilterDatabase" localSheetId="4" hidden="1">'รายตำบล wk 23_2566'!$A$2:$Q$197</definedName>
  </definedNames>
  <calcPr calcId="124519"/>
  <pivotCaches>
    <pivotCache cacheId="12" r:id="rId10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X31" s="1"/>
  <c r="W25"/>
  <c r="W31" s="1"/>
  <c r="V25"/>
  <c r="U25"/>
  <c r="U31" s="1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Y31" i="33" l="1"/>
  <c r="V31"/>
  <c r="T3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<sst xmlns="http://schemas.openxmlformats.org/spreadsheetml/2006/main" count="2789" uniqueCount="631">
  <si>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</si>
  <si>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</si>
  <si>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</si>
  <si>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</si>
  <si>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</si>
  <si>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</si>
  <si>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</si>
  <si>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</si>
  <si>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</si>
  <si>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</si>
  <si>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</si>
  <si>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</si>
  <si>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</si>
  <si>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</si>
  <si>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</si>
  <si>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</si>
  <si>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</si>
  <si>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</si>
  <si>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</si>
  <si>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</si>
  <si>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</si>
  <si>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</si>
  <si>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</si>
  <si>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</si>
  <si>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</si>
  <si>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</si>
  <si>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</si>
  <si>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</si>
  <si>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</si>
  <si>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</si>
  <si>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</si>
  <si>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</si>
  <si>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</si>
  <si>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</si>
  <si>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</si>
  <si>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</si>
  <si>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</si>
  <si>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</si>
  <si>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</si>
  <si>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</si>
  <si>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</si>
  <si>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</si>
  <si>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</si>
  <si>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</si>
  <si>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</si>
  <si>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</si>
  <si>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</si>
  <si>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</si>
  <si>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</si>
  <si>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</si>
  <si>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</si>
  <si>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</si>
  <si>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</si>
  <si>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</si>
  <si>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</si>
  <si>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</si>
  <si>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</si>
  <si>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</si>
  <si>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</si>
  <si>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</si>
  <si>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</si>
  <si>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</si>
  <si>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</si>
  <si>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</si>
  <si>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</si>
  <si>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</si>
  <si>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</si>
  <si>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</si>
  <si>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</si>
  <si>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</si>
  <si>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</si>
  <si>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</si>
  <si>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</si>
  <si>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</si>
  <si>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</si>
  <si>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</si>
  <si>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</si>
  <si>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</si>
  <si>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</si>
  <si>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</si>
  <si>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</si>
  <si>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</si>
  <si>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</si>
  <si>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</si>
  <si>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</si>
  <si>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</si>
  <si>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</si>
  <si>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</si>
  <si>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</si>
  <si>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</si>
  <si>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</si>
  <si>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</si>
  <si>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</si>
  <si>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</si>
  <si>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</si>
  <si>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</si>
  <si>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</si>
  <si>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</si>
  <si>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</si>
  <si>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</si>
  <si>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</si>
  <si>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</si>
  <si>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</si>
  <si>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</si>
  <si>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</si>
  <si>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</si>
  <si>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</si>
  <si>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</si>
  <si>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</si>
  <si>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</si>
  <si>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</si>
  <si>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</si>
  <si>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</si>
  <si>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</si>
  <si>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</si>
  <si>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</si>
  <si>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</si>
  <si>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</si>
  <si>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</si>
  <si>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</si>
  <si>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</si>
  <si>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</si>
  <si>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</si>
  <si>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</si>
  <si>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</si>
  <si>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</si>
  <si>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</si>
  <si>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</si>
  <si>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</si>
  <si>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</si>
  <si>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</si>
  <si>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</si>
  <si>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</si>
  <si>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</si>
  <si>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</si>
  <si>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</si>
  <si>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</si>
  <si>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</si>
  <si>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</si>
  <si>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</si>
  <si>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</si>
  <si>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</si>
  <si>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</si>
  <si>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</si>
  <si>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</si>
  <si>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</si>
  <si>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</si>
  <si>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</si>
  <si>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</si>
  <si>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</si>
  <si>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</si>
  <si>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</si>
  <si>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</si>
  <si>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</si>
  <si>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</si>
  <si>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</si>
  <si>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</si>
  <si>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</si>
  <si>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</si>
  <si>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</si>
  <si>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</si>
  <si>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</si>
  <si>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</si>
  <si>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</si>
  <si>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</si>
  <si>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</si>
  <si>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</si>
  <si>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</si>
  <si>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</si>
  <si>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</si>
  <si>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</si>
  <si>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</si>
  <si>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</si>
  <si>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</si>
  <si>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</si>
  <si>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</si>
  <si>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</si>
  <si>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</si>
  <si>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</si>
  <si>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</si>
  <si>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</si>
  <si>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</si>
  <si>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</si>
  <si>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</si>
  <si>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</si>
  <si>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</si>
  <si>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</si>
  <si>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</si>
  <si>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</si>
  <si>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</si>
  <si>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</si>
  <si>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</si>
  <si>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</si>
  <si>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</si>
  <si>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</si>
  <si>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</si>
  <si>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</si>
  <si>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</si>
  <si>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</si>
  <si>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</si>
  <si>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</si>
  <si>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</si>
  <si>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</si>
  <si>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</si>
  <si>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</si>
  <si>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</si>
  <si>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</si>
  <si>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</si>
  <si>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</si>
  <si>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</si>
  <si>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</si>
  <si>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</si>
  <si>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</si>
  <si>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</si>
  <si>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</si>
  <si>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</si>
  <si>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</si>
  <si>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</si>
  <si>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</si>
  <si>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</si>
  <si>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</si>
  <si>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</si>
  <si>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</si>
  <si>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</si>
  <si>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</si>
  <si>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</si>
  <si>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</si>
  <si>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</si>
  <si>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</si>
  <si>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</si>
  <si>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</si>
  <si>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</si>
  <si>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</si>
  <si>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</si>
  <si>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</si>
  <si>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</si>
  <si>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</si>
  <si>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</si>
  <si>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</si>
  <si>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</si>
  <si>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</si>
  <si>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</si>
  <si>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</si>
  <si>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</si>
  <si>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</si>
  <si>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</si>
  <si>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</si>
  <si>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</si>
  <si>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</si>
  <si>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</si>
  <si>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</si>
  <si>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</si>
  <si>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</si>
  <si>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</si>
  <si>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</si>
  <si>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</si>
  <si>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</si>
  <si>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</si>
  <si>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</si>
  <si>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</si>
  <si>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</si>
  <si>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</si>
  <si>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</si>
  <si>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</si>
  <si>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</si>
  <si>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</si>
  <si>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</si>
  <si>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</si>
  <si>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</si>
  <si>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</si>
  <si>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</si>
  <si>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</si>
  <si>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</si>
  <si>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</si>
  <si>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</si>
  <si>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</si>
  <si>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</si>
  <si>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</si>
  <si>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</si>
  <si>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</si>
  <si>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</si>
  <si>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</si>
  <si>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</si>
  <si>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</si>
  <si>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</si>
  <si>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</si>
  <si>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</si>
  <si>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</si>
  <si>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</si>
  <si>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</si>
  <si>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</si>
  <si>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</si>
  <si>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</si>
  <si>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</si>
  <si>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</si>
  <si>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</si>
  <si>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</si>
  <si>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</si>
  <si>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</si>
  <si>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</si>
  <si>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</si>
  <si>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</si>
  <si>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</si>
  <si>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</si>
  <si>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</si>
  <si>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</si>
  <si>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</si>
  <si>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</si>
  <si>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</si>
  <si>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</si>
  <si>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</si>
  <si>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</si>
  <si>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</si>
  <si>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</si>
  <si>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</si>
  <si>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</si>
  <si>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</si>
  <si>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</si>
  <si>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</si>
  <si>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</si>
  <si>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</si>
  <si>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</si>
  <si>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</si>
  <si>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</si>
  <si>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</si>
  <si>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</si>
  <si>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</si>
  <si>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</si>
  <si>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</si>
  <si>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</si>
  <si>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</si>
  <si>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</si>
  <si>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</si>
  <si>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</si>
  <si>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</si>
  <si>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</si>
  <si>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</si>
  <si>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</si>
  <si>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</si>
  <si>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</si>
  <si>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</si>
  <si>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</si>
  <si>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</si>
  <si>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</si>
  <si>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</si>
  <si>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</si>
  <si>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</si>
  <si>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</si>
  <si>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</si>
  <si>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</si>
  <si>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</si>
  <si>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</si>
  <si>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</si>
  <si>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</si>
  <si>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</si>
  <si>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</si>
  <si>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</si>
  <si>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</si>
  <si>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</si>
  <si>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</si>
  <si>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</si>
  <si>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</si>
  <si>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</si>
  <si>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</si>
  <si>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</si>
  <si>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</si>
  <si>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</si>
  <si>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</si>
  <si>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</si>
  <si>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หนองควายอีน้อย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</si>
  <si>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</si>
  <si>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</si>
  <si>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</si>
  <si>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</si>
  <si>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</si>
  <si>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</si>
  <si>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</si>
  <si>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</si>
  <si>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</si>
  <si>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</si>
  <si>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ป่าม่วง</t>
  </si>
  <si>
    <t>ผือโป้ด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</si>
  <si>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</si>
  <si>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</si>
  <si>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</si>
  <si>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</si>
  <si>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</si>
  <si>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</si>
  <si>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</si>
  <si>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ช้างอีแก้ว</t>
  </si>
  <si>
    <t>อัคคะ</t>
  </si>
  <si>
    <t>สนามม้า</t>
  </si>
  <si>
    <t>นาดี</t>
  </si>
  <si>
    <t>หนองส้าว</t>
  </si>
  <si>
    <t>หนองแก</t>
  </si>
  <si>
    <t>ดอนสำราญใต้</t>
  </si>
  <si>
    <t>หนองเทิ่ง</t>
  </si>
  <si>
    <t>หนองม่วง</t>
  </si>
  <si>
    <t>ตารางที่ 3 จำนวนผู้ป่วยและตายด้วยโรคไข้เลือดออก จำแนกรายเดือนตามวันเริ่มป่วย รายจังหวัด ประเทศไทย</t>
  </si>
  <si>
    <t xml:space="preserve">TABLE 3 Reported Cases and Deaths of Supected Dengue fever and Dengue Hemorrhagic fever Under Surveillance by Date of Onset,By </t>
  </si>
  <si>
    <t xml:space="preserve">REPORTING </t>
  </si>
  <si>
    <t>TOTAL</t>
  </si>
  <si>
    <t>Morbidity rate</t>
  </si>
  <si>
    <t xml:space="preserve">Mortality Rate </t>
  </si>
  <si>
    <t>CFR</t>
  </si>
  <si>
    <t>Chiang Mai</t>
  </si>
  <si>
    <t>Lamphun</t>
  </si>
  <si>
    <t>Lampang</t>
  </si>
  <si>
    <t>Phrae</t>
  </si>
  <si>
    <t>Nan</t>
  </si>
  <si>
    <t>Phayao</t>
  </si>
  <si>
    <t>Chiang Rai</t>
  </si>
  <si>
    <t>Mae Hong Son</t>
  </si>
  <si>
    <t>Uttaradit</t>
  </si>
  <si>
    <t>Tak</t>
  </si>
  <si>
    <t>Sukhothai</t>
  </si>
  <si>
    <t>Phitsanulok</t>
  </si>
  <si>
    <t>Phetchabun</t>
  </si>
  <si>
    <t>Chai Nat</t>
  </si>
  <si>
    <t>Nakhon Sawan</t>
  </si>
  <si>
    <t>Uthai Thani</t>
  </si>
  <si>
    <t>Kamphaeng Phet</t>
  </si>
  <si>
    <t>Phichit</t>
  </si>
  <si>
    <t>Bangkok</t>
  </si>
  <si>
    <t>Nonthaburi</t>
  </si>
  <si>
    <t>Pathum Thani</t>
  </si>
  <si>
    <t xml:space="preserve">P.Nakhon </t>
  </si>
  <si>
    <t>Ang Thong</t>
  </si>
  <si>
    <t>Lop Buri</t>
  </si>
  <si>
    <t>Sing Buri</t>
  </si>
  <si>
    <t>Saraburi</t>
  </si>
  <si>
    <t>Nakhon Nayok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</si>
  <si>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</si>
  <si>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</si>
  <si>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</si>
  <si>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</si>
  <si>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</si>
  <si>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</si>
  <si>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</si>
  <si>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</si>
  <si>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Samut Prakan</t>
  </si>
  <si>
    <t>Chon Buri</t>
  </si>
  <si>
    <t>Rayong</t>
  </si>
  <si>
    <t>Chanthaburi</t>
  </si>
  <si>
    <t>Trat</t>
  </si>
  <si>
    <t>Chachoengsao</t>
  </si>
  <si>
    <t>Prachin Buri</t>
  </si>
  <si>
    <t>Sa Kaeo</t>
  </si>
  <si>
    <t>Khon Kaen</t>
  </si>
  <si>
    <t>Maha Sarakham</t>
  </si>
  <si>
    <t>Roi Et</t>
  </si>
  <si>
    <t>Kalasin</t>
  </si>
  <si>
    <t>Bungkan</t>
  </si>
  <si>
    <t>Nong Bua Lam Phu</t>
  </si>
  <si>
    <t>Udon Thani</t>
  </si>
  <si>
    <t>Loei</t>
  </si>
  <si>
    <t>Nong Khai</t>
  </si>
  <si>
    <t>Sakon Nakhon</t>
  </si>
  <si>
    <t>Nakhon Phanom</t>
  </si>
  <si>
    <t>Nakhon Ratchasima</t>
  </si>
  <si>
    <t>Buri Ram</t>
  </si>
  <si>
    <t>Surin</t>
  </si>
  <si>
    <t>Chaiyaphum</t>
  </si>
  <si>
    <t>Si Sa Ket</t>
  </si>
  <si>
    <t>Ubon Ratchathani</t>
  </si>
  <si>
    <t>Yasothon</t>
  </si>
  <si>
    <t>Amnat Charoen</t>
  </si>
  <si>
    <t>Mukdahan</t>
  </si>
  <si>
    <t xml:space="preserve">Nakhon Si 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</si>
  <si>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</si>
  <si>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</si>
  <si>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</si>
  <si>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</si>
  <si>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</si>
  <si>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</si>
  <si>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</si>
  <si>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</si>
  <si>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</si>
  <si>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</si>
  <si>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</si>
  <si>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</si>
  <si>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</si>
  <si>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หนองคลอง</t>
  </si>
  <si>
    <t>โคกกลาง</t>
  </si>
  <si>
    <t>ชัยวารี</t>
  </si>
  <si>
    <t>ดงบัง</t>
  </si>
  <si>
    <t>wk 20</t>
  </si>
  <si>
    <t>เกษตรสมบูรณ์</t>
  </si>
  <si>
    <t>โพธิ์งาม</t>
  </si>
  <si>
    <t>สองชั้น</t>
  </si>
  <si>
    <t>wk 21</t>
  </si>
  <si>
    <t>ยางจ้อง</t>
  </si>
  <si>
    <t>โนนสูง</t>
  </si>
  <si>
    <t>เหล่าจั่น</t>
  </si>
  <si>
    <t>บัวหลวง</t>
  </si>
  <si>
    <t>ชัยเจริญ</t>
  </si>
  <si>
    <t>เปลือย</t>
  </si>
  <si>
    <t>โนนสมบูรณ์</t>
  </si>
  <si>
    <t>วังใหม่</t>
  </si>
  <si>
    <t>wk 22</t>
  </si>
  <si>
    <t>นกเหาะ</t>
  </si>
  <si>
    <t>หัวนาคำ</t>
  </si>
  <si>
    <t>เหล่างิ้ว</t>
  </si>
  <si>
    <t>โคกสะอาด</t>
  </si>
  <si>
    <t>สุขสมบูรณ์</t>
  </si>
  <si>
    <t>ข้อมูล  ณ  วันที่ 11  มิถุนายน 2566   (จากรายงาน 506)</t>
  </si>
  <si>
    <t>ข้อมูล  ณ  วันที่ 11 มิถุนายน 2566  (จากรายงาน 506)</t>
  </si>
  <si>
    <t>ข้อมูล  ณ  วันที่ 11  มิถุนายน 2566  (จากรายงาน 506)</t>
  </si>
  <si>
    <t>ข้อมูล  ณ  วันที่ 11 มิถุนายน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</si>
  <si>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14 พฤษภาคม - 11 มิถุนายน 2566</t>
  </si>
  <si>
    <t>wk 1-19</t>
  </si>
  <si>
    <t>wk 20-23</t>
  </si>
  <si>
    <t>wk 23</t>
  </si>
  <si>
    <t>รวมผู้ป่วยสะสม  wk 1-23 (ราย)</t>
  </si>
  <si>
    <t>ข้อมูล ณ วันที่ 11 มิถุนายน 2566 (จากรายงานเร่งด่วน)</t>
  </si>
  <si>
    <t>Grand Total</t>
  </si>
  <si>
    <t>ดงครั่งใหญ่ Total</t>
  </si>
  <si>
    <t>เกษตรวิสัย Total</t>
  </si>
  <si>
    <t>น้ำอ้อม Total</t>
  </si>
  <si>
    <t>ทุ่งทอง Total</t>
  </si>
  <si>
    <t>ดู่น้อย Total</t>
  </si>
  <si>
    <t>ดงแดง Total</t>
  </si>
  <si>
    <t>โคกล่าม Total</t>
  </si>
  <si>
    <t>ดงกลาง Total</t>
  </si>
  <si>
    <t>เมืองหงส์ Total</t>
  </si>
  <si>
    <t>ลิ้นฟ้า Total</t>
  </si>
  <si>
    <t>จตุรพักตรพิมาน Total</t>
  </si>
  <si>
    <t>ผักแว่น Total</t>
  </si>
  <si>
    <t>จังหาร Total</t>
  </si>
  <si>
    <t>บ้านเขือง Total</t>
  </si>
  <si>
    <t>หมูม้น Total</t>
  </si>
  <si>
    <t>พระเจ้า Total</t>
  </si>
  <si>
    <t>พระธาตุ Total</t>
  </si>
  <si>
    <t>เชียงขวัญ Total</t>
  </si>
  <si>
    <t>หนองหล่ม</t>
  </si>
  <si>
    <t>เหล่า Total</t>
  </si>
  <si>
    <t>บึงงาม Total</t>
  </si>
  <si>
    <t>อุดมสุข</t>
  </si>
  <si>
    <t>ทุ่งเขาหลวง Total</t>
  </si>
  <si>
    <t>มะบ้า Total</t>
  </si>
  <si>
    <t>มะอึ Total</t>
  </si>
  <si>
    <t>หนองไผ่ Total</t>
  </si>
  <si>
    <t>ธวัชบุรี Total</t>
  </si>
  <si>
    <t>โนนสง่า Total</t>
  </si>
  <si>
    <t>บัวแดง Total</t>
  </si>
  <si>
    <t>โพนสูง Total</t>
  </si>
  <si>
    <t>ขี้เหล็ก Total</t>
  </si>
  <si>
    <t>สระบัว Total</t>
  </si>
  <si>
    <t>หนองแคน Total</t>
  </si>
  <si>
    <t>ปทุมรัตต์ Total</t>
  </si>
  <si>
    <t>ชานุวรรณ Total</t>
  </si>
  <si>
    <t>ดงแจ้ง</t>
  </si>
  <si>
    <t>กุดน้ำใส Total</t>
  </si>
  <si>
    <t>โพธิ์ชัย Total</t>
  </si>
  <si>
    <t>พนมไพร Total</t>
  </si>
  <si>
    <t>ขามเปี้ย Total</t>
  </si>
  <si>
    <t>คำพอุง Total</t>
  </si>
  <si>
    <t>สะอาด Total</t>
  </si>
  <si>
    <t>บัวคำ Total</t>
  </si>
  <si>
    <t>อัคคะคำ Total</t>
  </si>
  <si>
    <t>ดอนชาด</t>
  </si>
  <si>
    <t>หนองใหญ่ Total</t>
  </si>
  <si>
    <t>หนองขอนแก่น</t>
  </si>
  <si>
    <t>คำนาดี Total</t>
  </si>
  <si>
    <t>โคกก่อง</t>
  </si>
  <si>
    <t>โพธิ์ทอง Total</t>
  </si>
  <si>
    <t>วังสามัคคี Total</t>
  </si>
  <si>
    <t>โคกสูง Total</t>
  </si>
  <si>
    <t>แวง Total</t>
  </si>
  <si>
    <t>สระนกแก้ว Total</t>
  </si>
  <si>
    <t>สว่าง Total</t>
  </si>
  <si>
    <t>พรมสวรรค์ Total</t>
  </si>
  <si>
    <t>โพนทอง Total</t>
  </si>
  <si>
    <t>หนองเดิ่น</t>
  </si>
  <si>
    <t>ชุมพร Total</t>
  </si>
  <si>
    <t>ชมสะอาด Total</t>
  </si>
  <si>
    <t>เมยวดี Total</t>
  </si>
  <si>
    <t>เหนือเมือง Total</t>
  </si>
  <si>
    <t>หนองแวง Total</t>
  </si>
  <si>
    <t>แคนใหญ่ Total</t>
  </si>
  <si>
    <t>หนองแก้ว Total</t>
  </si>
  <si>
    <t>สีแก้ว Total</t>
  </si>
  <si>
    <t>รอบเมือง Total</t>
  </si>
  <si>
    <t>ท่านคร</t>
  </si>
  <si>
    <t>ในเมือง Total</t>
  </si>
  <si>
    <t>เมือง Total</t>
  </si>
  <si>
    <t>หัวนา</t>
  </si>
  <si>
    <t>กกกุง Total</t>
  </si>
  <si>
    <t>เมืองสรวง Total</t>
  </si>
  <si>
    <t>เหล่าอาราง</t>
  </si>
  <si>
    <t>สวนจิก Total</t>
  </si>
  <si>
    <t>ศรีสมเด็จ Total</t>
  </si>
  <si>
    <t>ทุ่งหลวง Total</t>
  </si>
  <si>
    <t>ทุ่งศรีเมือง Total</t>
  </si>
  <si>
    <t>หินกอง Total</t>
  </si>
  <si>
    <t>เมืองทุ่ง Total</t>
  </si>
  <si>
    <t>สระคู Total</t>
  </si>
  <si>
    <t>สุวรรณภูมิ Total</t>
  </si>
  <si>
    <t>เมืองไพร Total</t>
  </si>
  <si>
    <t>บึงเกลือ Total</t>
  </si>
  <si>
    <t>วังหลวง Total</t>
  </si>
  <si>
    <t>เกาะแก้ว Total</t>
  </si>
  <si>
    <t>ขวัญเมือง Total</t>
  </si>
  <si>
    <t>ศรีวิลัย Total</t>
  </si>
  <si>
    <t>เสลภูมิ Total</t>
  </si>
  <si>
    <t>ภูเขาทอง Total</t>
  </si>
  <si>
    <t>กกโพธิ์ Total</t>
  </si>
  <si>
    <t>หนองพอก Total</t>
  </si>
  <si>
    <t>หนองขาม Total</t>
  </si>
  <si>
    <t>โนน</t>
  </si>
  <si>
    <t>โพนเมือง Total</t>
  </si>
  <si>
    <t>โนนหาด</t>
  </si>
  <si>
    <t>โหรา Total</t>
  </si>
  <si>
    <t>อาจสามารถ Total</t>
  </si>
  <si>
    <t>Total</t>
  </si>
  <si>
    <t>North Region</t>
  </si>
  <si>
    <t>ZONE:01</t>
  </si>
  <si>
    <t>ZONE:02</t>
  </si>
  <si>
    <t>ZONE:03</t>
  </si>
  <si>
    <t>Central Region</t>
  </si>
  <si>
    <t>ZONE:04</t>
  </si>
  <si>
    <t>ZONE:05</t>
  </si>
  <si>
    <t>ZONE:06</t>
  </si>
  <si>
    <t>North-Eastern Region</t>
  </si>
  <si>
    <t>ZONE:07</t>
  </si>
  <si>
    <t>ZONE:08</t>
  </si>
  <si>
    <t>ZONE:09</t>
  </si>
  <si>
    <t>ZONE:10</t>
  </si>
  <si>
    <t>South Region</t>
  </si>
  <si>
    <t>ZONE:11</t>
  </si>
  <si>
    <t>ZONE:12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</si>
</sst>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2"/>
      <color rgb="FF000000"/>
      <name val="AngsanaUPC"/>
    </font>
    <font>
      <sz val="14"/>
      <color rgb="FF000000"/>
      <name val="AngsanaUPC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2" fillId="0" borderId="0"/>
  </cellStyleXfs>
  <cellXfs count="365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6" fillId="19" borderId="9" xfId="14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2" fontId="0" fillId="0" borderId="0" xfId="0" applyNumberFormat="1"/>
    <xf numFmtId="0" fontId="21" fillId="0" borderId="0" xfId="0" applyFont="1"/>
    <xf numFmtId="0" fontId="0" fillId="0" borderId="7" xfId="0" applyBorder="1"/>
    <xf numFmtId="2" fontId="0" fillId="0" borderId="6" xfId="0" applyNumberFormat="1" applyBorder="1"/>
    <xf numFmtId="0" fontId="23" fillId="0" borderId="24" xfId="0" applyFont="1" applyBorder="1"/>
    <xf numFmtId="0" fontId="70" fillId="0" borderId="24" xfId="0" applyNumberFormat="1" applyFont="1" applyBorder="1"/>
    <xf numFmtId="0" fontId="70" fillId="0" borderId="30" xfId="0" applyNumberFormat="1" applyFont="1" applyBorder="1"/>
    <xf numFmtId="0" fontId="70" fillId="0" borderId="31" xfId="0" applyNumberFormat="1" applyFont="1" applyBorder="1"/>
    <xf numFmtId="0" fontId="23" fillId="0" borderId="32" xfId="0" applyFont="1" applyBorder="1"/>
    <xf numFmtId="0" fontId="23" fillId="0" borderId="35" xfId="0" applyFont="1" applyBorder="1"/>
    <xf numFmtId="0" fontId="70" fillId="0" borderId="35" xfId="0" applyNumberFormat="1" applyFont="1" applyBorder="1"/>
    <xf numFmtId="0" fontId="70" fillId="0" borderId="0" xfId="0" applyNumberFormat="1" applyFont="1"/>
    <xf numFmtId="0" fontId="70" fillId="0" borderId="36" xfId="0" applyNumberFormat="1" applyFont="1" applyBorder="1"/>
    <xf numFmtId="0" fontId="70" fillId="53" borderId="27" xfId="0" applyFont="1" applyFill="1" applyBorder="1"/>
    <xf numFmtId="0" fontId="70" fillId="53" borderId="28" xfId="0" applyFont="1" applyFill="1" applyBorder="1"/>
    <xf numFmtId="0" fontId="23" fillId="21" borderId="24" xfId="0" applyFont="1" applyFill="1" applyBorder="1"/>
    <xf numFmtId="0" fontId="23" fillId="21" borderId="25" xfId="0" applyFont="1" applyFill="1" applyBorder="1"/>
    <xf numFmtId="0" fontId="70" fillId="21" borderId="24" xfId="0" applyNumberFormat="1" applyFont="1" applyFill="1" applyBorder="1"/>
    <xf numFmtId="0" fontId="70" fillId="21" borderId="30" xfId="0" applyNumberFormat="1" applyFont="1" applyFill="1" applyBorder="1"/>
    <xf numFmtId="0" fontId="70" fillId="21" borderId="31" xfId="0" applyNumberFormat="1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19" fillId="18" borderId="9" xfId="14" applyFont="1" applyFill="1" applyBorder="1"/>
    <xf numFmtId="0" fontId="0" fillId="0" borderId="3" xfId="0" applyBorder="1"/>
    <xf numFmtId="2" fontId="0" fillId="0" borderId="12" xfId="0" applyNumberFormat="1" applyBorder="1"/>
    <xf numFmtId="0" fontId="71" fillId="0" borderId="0" xfId="0" applyFont="1"/>
    <xf numFmtId="0" fontId="72" fillId="0" borderId="0" xfId="0" applyFont="1"/>
    <xf numFmtId="0" fontId="72" fillId="16" borderId="0" xfId="0" applyFont="1" applyFill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3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33CC"/>
      <color rgb="FFFF00FF"/>
      <color rgb="FFFFFF99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381"/>
          <c:h val="0.676081447713791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ทุ่งเขาหลวง</c:v>
                </c:pt>
                <c:pt idx="1">
                  <c:v>ปทุมรัตต์</c:v>
                </c:pt>
                <c:pt idx="2">
                  <c:v>โพนทอง</c:v>
                </c:pt>
                <c:pt idx="3">
                  <c:v>เชียงขวัญ</c:v>
                </c:pt>
                <c:pt idx="4">
                  <c:v>เสลภูมิ</c:v>
                </c:pt>
                <c:pt idx="5">
                  <c:v>พนมไพร</c:v>
                </c:pt>
                <c:pt idx="6">
                  <c:v>จตุรพักตรพิมาน</c:v>
                </c:pt>
                <c:pt idx="7">
                  <c:v>อาจสามารถ</c:v>
                </c:pt>
                <c:pt idx="8">
                  <c:v>โพธิ์ชัย</c:v>
                </c:pt>
                <c:pt idx="9">
                  <c:v>เกษตรวิสัย</c:v>
                </c:pt>
                <c:pt idx="10">
                  <c:v>เมยวดี</c:v>
                </c:pt>
                <c:pt idx="11">
                  <c:v>ศรีสมเด็จ</c:v>
                </c:pt>
                <c:pt idx="12">
                  <c:v>เมืองร้อยเอ็ด</c:v>
                </c:pt>
                <c:pt idx="13">
                  <c:v>หนองพอก</c:v>
                </c:pt>
                <c:pt idx="14">
                  <c:v>จังหาร</c:v>
                </c:pt>
                <c:pt idx="15">
                  <c:v>สุวรรณภูมิ</c:v>
                </c:pt>
                <c:pt idx="16">
                  <c:v>เมืองสรวง</c:v>
                </c:pt>
                <c:pt idx="17">
                  <c:v>ธวัชบุรี</c:v>
                </c:pt>
                <c:pt idx="18">
                  <c:v>โพนทราย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25.874336970115142</c:v>
                </c:pt>
                <c:pt idx="1">
                  <c:v>22.361359570661897</c:v>
                </c:pt>
                <c:pt idx="2">
                  <c:v>19.454531979544949</c:v>
                </c:pt>
                <c:pt idx="3">
                  <c:v>18.271514708569342</c:v>
                </c:pt>
                <c:pt idx="4">
                  <c:v>16.917468131719406</c:v>
                </c:pt>
                <c:pt idx="5">
                  <c:v>16.87431448097421</c:v>
                </c:pt>
                <c:pt idx="6">
                  <c:v>15.157065086963661</c:v>
                </c:pt>
                <c:pt idx="7">
                  <c:v>13.565391972001031</c:v>
                </c:pt>
                <c:pt idx="8">
                  <c:v>12.052341597796143</c:v>
                </c:pt>
                <c:pt idx="9">
                  <c:v>9.2365479941296602</c:v>
                </c:pt>
                <c:pt idx="10">
                  <c:v>8.6378163600241855</c:v>
                </c:pt>
                <c:pt idx="11">
                  <c:v>8.3409792309617146</c:v>
                </c:pt>
                <c:pt idx="12">
                  <c:v>8.2102843284618974</c:v>
                </c:pt>
                <c:pt idx="13">
                  <c:v>4.5133821781582393</c:v>
                </c:pt>
                <c:pt idx="14">
                  <c:v>4.4200848656294198</c:v>
                </c:pt>
                <c:pt idx="15">
                  <c:v>4.3746062854343108</c:v>
                </c:pt>
                <c:pt idx="16">
                  <c:v>4.3228288592054644</c:v>
                </c:pt>
                <c:pt idx="17">
                  <c:v>2.978362198626975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221627520"/>
        <c:axId val="221629056"/>
      </c:barChart>
      <c:catAx>
        <c:axId val="221627520"/>
        <c:scaling>
          <c:orientation val="minMax"/>
        </c:scaling>
        <c:axPos val="b"/>
        <c:tickLblPos val="nextTo"/>
        <c:crossAx val="221629056"/>
        <c:crosses val="autoZero"/>
        <c:auto val="1"/>
        <c:lblAlgn val="ctr"/>
        <c:lblOffset val="100"/>
      </c:catAx>
      <c:valAx>
        <c:axId val="221629056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22162752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152400</xdr:colOff>
      <xdr:row>35</xdr:row>
      <xdr:rowOff>76200</xdr:rowOff>
    </xdr:to>
    <xdr:pic>
      <xdr:nvPicPr>
        <xdr:cNvPr id="3" name="Picture 2" descr="168654155234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019925" cy="7019925"/>
        </a:xfrm>
        <a:prstGeom prst="rect">
          <a:avLst/>
        </a:prstGeom>
        <a:ln w="38100">
          <a:solidFill>
            <a:srgbClr val="FF33CC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89.453853472223" createdVersion="1" refreshedVersion="3" recordCount="145">
  <cacheSource type="worksheet">
    <worksheetSource ref="A1:T146" sheet="Sheet2" r:id="rId2"/>
  </cacheSource>
  <cacheFields count="20">
    <cacheField name="E0" numFmtId="0">
      <sharedItems containsSemiMixedTypes="0" containsString="0" containsNumber="1" containsInteger="1" minValue="603" maxValue="1858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9">
        <s v="12"/>
        <s v="01"/>
        <s v="06"/>
        <s v="09"/>
        <s v="05"/>
        <s v="17"/>
        <s v="11"/>
        <s v="13"/>
        <s v="02"/>
        <s v="07"/>
        <s v="16"/>
        <s v="08"/>
        <s v="04"/>
        <s v="18"/>
        <s v="03"/>
        <s v="14"/>
        <s v="21"/>
        <s v="10"/>
        <s v="20"/>
      </sharedItems>
    </cacheField>
    <cacheField name="ชื่อหมู่บ้าน" numFmtId="0">
      <sharedItems count="107">
        <s v="ขี้เหล็ก"/>
        <s v="หนองพอก"/>
        <s v="ดอนขี"/>
        <s v="ช้างอีแก้ว"/>
        <s v="ดงประเสริฐ"/>
        <s v="หนองสมบูรณ์"/>
        <s v="วังใหม่"/>
        <s v="ชัยเจริญ"/>
        <s v="โพธิ์งาม"/>
        <s v="หนองแมวโพง"/>
        <s v="หนองหิน"/>
        <s v="สนามชัย"/>
        <s v="ลิ้นฟ้า"/>
        <s v="โนน"/>
        <s v="นาเหล่ง"/>
        <s v="บัวคำ"/>
        <s v="ไผ่คำ"/>
        <s v="ดอนสำราญใต้"/>
        <s v="โนนเมือง"/>
        <s v="ดงแจ้ง"/>
        <s v="ใหม่สถานี"/>
        <s v="เกษตร"/>
        <s v="ผือโป้ด"/>
        <s v="ชัยวารี"/>
        <s v="หนองขอนแก่น"/>
        <s v="ดอนชาด"/>
        <s v="นกเหาะ"/>
        <s v="หนองฮางเหนือ"/>
        <s v="เหล่าน้อย"/>
        <s v="ท่านคร"/>
        <s v="โคกน้อย"/>
        <s v="อุดมสุข"/>
        <s v="หัวคู"/>
        <s v="หนองแวง"/>
        <s v="หัวดง"/>
        <s v="หนองมะเขือ"/>
        <s v="โนนคำ"/>
        <s v="หนองผือ"/>
        <s v="โนนยาง"/>
        <s v="หนองแวงแห่"/>
        <s v="หนองแก้ว"/>
        <s v="พนัส"/>
        <s v="ห้าแยกกกโพธิ์"/>
        <s v="ดงแดง"/>
        <s v="เมืองไพร"/>
        <s v="แวง"/>
        <s v="ป่าม่วง"/>
        <s v="เปลือยน้อย"/>
        <s v="ดอนน้ำสร้าง"/>
        <s v="ชนวน"/>
        <s v="โคกข่า"/>
        <s v="โพนสว่าง"/>
        <s v="หนองเรือ"/>
        <s v="หนองแคน"/>
        <s v="หนองควายอีน้อย"/>
        <s v="ชานุวรรณ"/>
        <s v="ดงสว่าง"/>
        <s v="โคกสูง"/>
        <s v="ท่าม่วง"/>
        <s v="กลางเมืองใหม่"/>
        <s v="โพธิ์ศรี"/>
        <s v="หวายหลึม"/>
        <s v="นางาม"/>
        <s v="หนองเม็ก"/>
        <s v="โนนสูง"/>
        <s v="โคกล่าม"/>
        <s v="โนนสมบูรณ์"/>
        <s v="เกษตรวิสัย"/>
        <s v="เปลือย"/>
        <s v="เหล่าจั่น"/>
        <s v="ยางจ้อง"/>
        <s v="หัวนาคำ"/>
        <s v="เหล่างิ้ว"/>
        <s v="นาดี"/>
        <s v="โคกสะอาด"/>
        <s v="โคกก่อง"/>
        <s v="หนองเดิ่น"/>
        <s v="สระนกแก้ว"/>
        <s v="เหล่าอาราง"/>
        <s v="หัวนา"/>
        <s v="ตลาด"/>
        <s v="โนนหาด"/>
        <s v="หนองหล่ม"/>
        <s v="สนามม้า"/>
        <s v="สุขสมบูรณ์"/>
        <s v="หนองแก"/>
        <s v="เขตขันต์"/>
        <s v="ผักแว่น"/>
        <s v="ร้านหญ้า"/>
        <s v="เขวาตะคลอง"/>
        <s v="หนองไผ่"/>
        <s v="อัคคะ"/>
        <s v="หมูม้น"/>
        <s v="หนองม่วง"/>
        <s v="โพนทอง"/>
        <s v="หนองคลอง"/>
        <s v="ดงกลาง"/>
        <s v="หนองตาไก้"/>
        <s v="สองชั้น"/>
        <s v="โพนสูง"/>
        <s v="สะอาด"/>
        <s v="หนองเทิ่ง"/>
        <s v="โคกกลาง"/>
        <s v="ดงบัง"/>
        <s v="บัวหลวง"/>
        <s v="หนองส้าว"/>
        <s v="เกษตรสมบูรณ์"/>
      </sharedItems>
    </cacheField>
    <cacheField name="ตำบล" numFmtId="0">
      <sharedItems count="73">
        <s v="ขี้เหล็ก"/>
        <s v="รอบเมือง"/>
        <s v="พระเจ้า"/>
        <s v="ดู่น้อย"/>
        <s v="ขวัญเมือง"/>
        <s v="โพธิ์ชัย"/>
        <s v="กกโพธิ์"/>
        <s v="ชมสะอาด"/>
        <s v="โพธิ์ทอง"/>
        <s v="หนองใหญ่"/>
        <s v="หนองแวง"/>
        <s v="สวนจิก"/>
        <s v="หนองขาม"/>
        <s v="โพนเมือง"/>
        <s v="เมืองไพร"/>
        <s v="บัวคำ"/>
        <s v="พระธาตุ"/>
        <s v="เหนือเมือง"/>
        <s v="กุดน้ำใส"/>
        <s v="สว่าง"/>
        <s v="แวง"/>
        <s v="ทุ่งศรีเมือง"/>
        <s v="ขามเปี้ย"/>
        <s v="คำนาดี"/>
        <s v="ดงครั่งใหญ่"/>
        <s v="วังสามัคคี"/>
        <s v="ในเมือง"/>
        <s v="ทุ่งเขาหลวง"/>
        <s v="บึงเกลือ"/>
        <s v="เกษตรวิสัย"/>
        <s v="บ้านเขือง"/>
        <s v="สระบัว"/>
        <s v="พรมสวรรค์"/>
        <s v="บึงงาม"/>
        <s v="ชานุวรรณ"/>
        <s v="หนองแก้ว"/>
        <s v="ดงแดง"/>
        <s v="หนองไผ่"/>
        <s v="โนนสง่า"/>
        <s v="ศรีสมเด็จ"/>
        <s v="ศรีวิลัย"/>
        <s v="หนองแคน"/>
        <s v="เมืองทุ่ง"/>
        <s v="โคกสูง"/>
        <s v="โพนสูง"/>
        <s v="สระคู"/>
        <s v="มะบ้า"/>
        <s v="เกาะแก้ว"/>
        <s v="โคกล่าม"/>
        <s v="ภูเขาทอง"/>
        <s v="วังหลวง"/>
        <s v="น้ำอ้อม"/>
        <s v="ดงกลาง"/>
        <s v="จังหาร"/>
        <s v="ชุมพร"/>
        <s v="สระนกแก้ว"/>
        <s v="กกกุง"/>
        <s v="บัวแดง"/>
        <s v="โหรา"/>
        <s v="เหล่า"/>
        <s v="ลิ้นฟ้า"/>
        <s v="มะอึ"/>
        <s v="ผักแว่น"/>
        <s v="ทุ่งหลวง"/>
        <s v="แคนใหญ่"/>
        <s v="ทุ่งทอง"/>
        <s v="อัคคะคำ"/>
        <s v="หมูม้น"/>
        <s v="สีแก้ว"/>
        <s v="หินกอง"/>
        <s v="สะอาด"/>
        <s v="เมืองหงส์"/>
        <s v="คำพอุง"/>
      </sharedItems>
    </cacheField>
    <cacheField name="อำเภอ" numFmtId="0">
      <sharedItems count="18">
        <s v="อาจสามารถ"/>
        <s v="หนองพอก"/>
        <s v="เชียงขวัญ"/>
        <s v="จตุรพักตรพิมาน"/>
        <s v="เสลภูมิ"/>
        <s v="พนมไพร"/>
        <s v="เมยวดี"/>
        <s v="โพนทอง"/>
        <s v="เมือง"/>
        <s v="ศรีสมเด็จ"/>
        <s v="โพธิ์ชัย"/>
        <s v="สุวรรณภูมิ"/>
        <s v="เกษตรวิสัย"/>
        <s v="ทุ่งเขาหลวง"/>
        <s v="ปทุมรัตต์"/>
        <s v="ธวัชบุรี"/>
        <s v="จังหาร"/>
        <s v="เมืองสรว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6-10T00:00:00"/>
    </cacheField>
    <cacheField name="วันพบผป" numFmtId="14">
      <sharedItems containsSemiMixedTypes="0" containsNonDate="0" containsDate="1" containsString="0" minDate="2023-01-02T00:00:00" maxDate="2023-06-11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23" count="23">
        <n v="6"/>
        <n v="21"/>
        <n v="11"/>
        <n v="12"/>
        <n v="16"/>
        <n v="20"/>
        <n v="10"/>
        <n v="9"/>
        <n v="18"/>
        <n v="7"/>
        <n v="14"/>
        <n v="17"/>
        <n v="23"/>
        <n v="15"/>
        <n v="19"/>
        <n v="8"/>
        <n v="22"/>
        <n v="2"/>
        <n v="1"/>
        <n v="5"/>
        <n v="4"/>
        <n v="13"/>
        <n v="3"/>
      </sharedItems>
    </cacheField>
    <cacheField name="Wkdatesick" numFmtId="0">
      <sharedItems containsSemiMixedTypes="0" containsString="0" containsNumber="1" containsInteger="1" minValue="1" maxValue="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n v="15769"/>
    <s v="26.D.H.F."/>
    <s v="บังอร ยินดีมาก"/>
    <s v="000072804"/>
    <s v="หญิง"/>
    <n v="55"/>
    <n v="10"/>
    <s v="เกษตร"/>
    <s v="8"/>
    <x v="0"/>
    <x v="0"/>
    <x v="0"/>
    <x v="0"/>
    <s v="อาจสามารถ"/>
    <d v="2023-02-02T00:00:00"/>
    <d v="2023-02-06T00:00:00"/>
    <m/>
    <d v="2023-01-01T00:00:00"/>
    <x v="0"/>
    <n v="5"/>
  </r>
  <r>
    <n v="17111"/>
    <s v="26.D.H.F."/>
    <s v="อนุชา ศรีกกโพธิ์"/>
    <s v="5110047"/>
    <s v="ชาย"/>
    <n v="25"/>
    <n v="8"/>
    <s v="รับจ้าง,กรรมกร"/>
    <s v="100"/>
    <x v="1"/>
    <x v="1"/>
    <x v="1"/>
    <x v="1"/>
    <s v="หนองพอก"/>
    <d v="2023-05-22T00:00:00"/>
    <d v="2023-05-24T00:00:00"/>
    <m/>
    <d v="2023-01-01T00:00:00"/>
    <x v="1"/>
    <n v="21"/>
  </r>
  <r>
    <n v="10090"/>
    <s v="26.D.H.F."/>
    <s v="ชัชฎาภรณ์ สาคะรินทร์"/>
    <s v="924784"/>
    <s v="หญิง"/>
    <n v="9"/>
    <n v="8"/>
    <s v="นักเรียน"/>
    <s v="38"/>
    <x v="2"/>
    <x v="2"/>
    <x v="2"/>
    <x v="2"/>
    <s v="ร้อยเอ็ด"/>
    <d v="2023-03-12T00:00:00"/>
    <d v="2023-03-17T00:00:00"/>
    <m/>
    <d v="2023-01-01T00:00:00"/>
    <x v="2"/>
    <n v="11"/>
  </r>
  <r>
    <n v="17058"/>
    <s v="26.D.H.F."/>
    <s v="สุบรรณ กุลนิตย์"/>
    <s v="5713687"/>
    <s v="ชาย"/>
    <n v="60"/>
    <n v="8"/>
    <s v="เกษตร"/>
    <s v="8"/>
    <x v="3"/>
    <x v="3"/>
    <x v="3"/>
    <x v="3"/>
    <s v="จตุรพักตรพิมาน"/>
    <d v="2023-05-24T00:00:00"/>
    <d v="2023-05-24T00:00:00"/>
    <m/>
    <d v="2023-01-01T00:00:00"/>
    <x v="1"/>
    <n v="21"/>
  </r>
  <r>
    <n v="10123"/>
    <s v="26.D.H.F."/>
    <s v="ศศิธร วารินทร์"/>
    <m/>
    <s v="หญิง"/>
    <n v="8"/>
    <n v="0"/>
    <s v="นักเรียน"/>
    <s v="56"/>
    <x v="3"/>
    <x v="4"/>
    <x v="4"/>
    <x v="4"/>
    <s v="เสลภูมิ"/>
    <d v="2023-03-16T00:00:00"/>
    <d v="2023-03-19T00:00:00"/>
    <m/>
    <d v="2023-01-01T00:00:00"/>
    <x v="3"/>
    <n v="11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4"/>
    <x v="5"/>
    <x v="5"/>
    <x v="5"/>
    <s v="พนมไพร"/>
    <d v="2023-04-21T00:00:00"/>
    <d v="2023-04-21T00:00:00"/>
    <m/>
    <d v="2023-01-01T00:00:00"/>
    <x v="4"/>
    <n v="16"/>
  </r>
  <r>
    <n v="16876"/>
    <s v="26.D.H.F."/>
    <s v="วรชาติ กุลนิตย์"/>
    <s v="825842"/>
    <s v="ชาย"/>
    <n v="18"/>
    <n v="10"/>
    <s v="นักเรียน"/>
    <s v="8"/>
    <x v="3"/>
    <x v="3"/>
    <x v="3"/>
    <x v="3"/>
    <s v="ร้อยเอ็ด"/>
    <d v="2023-05-19T00:00:00"/>
    <d v="2023-05-21T00:00:00"/>
    <m/>
    <d v="2023-01-01T00:00:00"/>
    <x v="1"/>
    <n v="20"/>
  </r>
  <r>
    <n v="16673"/>
    <s v="26.D.H.F."/>
    <s v="จักรวรรต ลาดหนองขุ่น"/>
    <s v="5103941"/>
    <s v="ชาย"/>
    <n v="27"/>
    <n v="5"/>
    <s v="รับจ้าง,กรรมกร"/>
    <s v="50"/>
    <x v="0"/>
    <x v="6"/>
    <x v="6"/>
    <x v="1"/>
    <s v="หนองพอก"/>
    <d v="2023-05-17T00:00:00"/>
    <d v="2023-05-20T00:00:00"/>
    <m/>
    <d v="2023-01-01T00:00:00"/>
    <x v="5"/>
    <n v="20"/>
  </r>
  <r>
    <n v="16627"/>
    <s v="26.D.H.F."/>
    <s v="โชติกุล สงวนรัตน์"/>
    <s v="530001243"/>
    <s v="ชาย"/>
    <n v="13"/>
    <n v="9"/>
    <s v="นักเรียน"/>
    <s v="29"/>
    <x v="3"/>
    <x v="7"/>
    <x v="7"/>
    <x v="6"/>
    <s v="เมยวดี"/>
    <d v="2023-05-19T00:00:00"/>
    <d v="2023-05-20T00:00:00"/>
    <m/>
    <d v="2023-01-01T00:00:00"/>
    <x v="5"/>
    <n v="20"/>
  </r>
  <r>
    <n v="16565"/>
    <s v="26.D.H.F."/>
    <s v="กฤษณา นพคุณ"/>
    <s v="000195110"/>
    <s v="หญิง"/>
    <n v="11"/>
    <n v="11"/>
    <s v="นักเรียน"/>
    <s v="54"/>
    <x v="5"/>
    <x v="8"/>
    <x v="8"/>
    <x v="7"/>
    <s v="โพนทอง"/>
    <d v="2023-05-13T00:00:00"/>
    <d v="2023-05-17T00:00:00"/>
    <m/>
    <d v="2023-01-01T00:00:00"/>
    <x v="5"/>
    <n v="19"/>
  </r>
  <r>
    <n v="10914"/>
    <s v="26.D.H.F."/>
    <s v="พิชญะ จันทะคาม"/>
    <s v="000190854"/>
    <s v="ชาย"/>
    <n v="11"/>
    <n v="9"/>
    <s v="นักเรียน"/>
    <s v="41"/>
    <x v="6"/>
    <x v="9"/>
    <x v="9"/>
    <x v="7"/>
    <s v="โพนทอง"/>
    <d v="2023-03-20T00:00:00"/>
    <d v="2023-03-24T00:00:00"/>
    <m/>
    <d v="2023-01-01T00:00:00"/>
    <x v="3"/>
    <n v="12"/>
  </r>
  <r>
    <n v="11105"/>
    <s v="26.D.H.F."/>
    <s v="ชัชวีร์ ฤาชัยราม"/>
    <s v="1281656"/>
    <s v="ชาย"/>
    <n v="8"/>
    <n v="7"/>
    <s v="นักเรียน"/>
    <s v="23"/>
    <x v="6"/>
    <x v="10"/>
    <x v="10"/>
    <x v="8"/>
    <s v="ร้อยเอ็ด"/>
    <d v="2023-03-07T00:00:00"/>
    <d v="2023-03-12T00:00:00"/>
    <m/>
    <d v="2023-01-01T00:00:00"/>
    <x v="2"/>
    <n v="10"/>
  </r>
  <r>
    <n v="9479"/>
    <s v="26.D.H.F."/>
    <s v="เขมมิตรา แก้วไตรรัตน์"/>
    <s v="5702275"/>
    <s v="หญิง"/>
    <n v="13"/>
    <n v="6"/>
    <s v="นักเรียน"/>
    <s v="1"/>
    <x v="7"/>
    <x v="11"/>
    <x v="11"/>
    <x v="9"/>
    <s v="ศรีสมเด็จ"/>
    <d v="2023-03-09T00:00:00"/>
    <d v="2023-03-10T00:00:00"/>
    <m/>
    <d v="2023-01-01T00:00:00"/>
    <x v="6"/>
    <n v="10"/>
  </r>
  <r>
    <n v="15770"/>
    <s v="26.D.H.F."/>
    <s v="จักรินทร์ นาคศรี"/>
    <s v="000085369"/>
    <s v="ชาย"/>
    <n v="15"/>
    <n v="5"/>
    <s v="นักเรียน"/>
    <s v="4"/>
    <x v="4"/>
    <x v="12"/>
    <x v="12"/>
    <x v="0"/>
    <s v="อาจสามารถ"/>
    <d v="2023-02-26T00:00:00"/>
    <d v="2023-02-26T00:00:00"/>
    <m/>
    <d v="2023-01-01T00:00:00"/>
    <x v="7"/>
    <n v="9"/>
  </r>
  <r>
    <n v="10198"/>
    <s v="26.D.H.F."/>
    <s v="พงศกร ศิริอรรถ"/>
    <s v="000136956"/>
    <s v="ชาย"/>
    <n v="1"/>
    <n v="8"/>
    <s v="ไม่ทราบอาชีพ/ในปกครอง"/>
    <s v="124"/>
    <x v="6"/>
    <x v="13"/>
    <x v="13"/>
    <x v="0"/>
    <s v="อาจสามารถ"/>
    <d v="2023-03-18T00:00:00"/>
    <d v="2023-03-19T00:00:00"/>
    <m/>
    <d v="2023-01-01T00:00:00"/>
    <x v="3"/>
    <n v="11"/>
  </r>
  <r>
    <n v="11489"/>
    <s v="26.D.H.F."/>
    <s v="พิรภพ วงศ์สุโท"/>
    <m/>
    <s v="ชาย"/>
    <n v="19"/>
    <n v="0"/>
    <s v="นักเรียน"/>
    <s v="38"/>
    <x v="4"/>
    <x v="14"/>
    <x v="14"/>
    <x v="4"/>
    <s v="เสลภูมิ"/>
    <d v="2023-03-22T00:00:00"/>
    <d v="2023-03-25T00:00:00"/>
    <m/>
    <d v="2023-01-01T00:00:00"/>
    <x v="3"/>
    <n v="12"/>
  </r>
  <r>
    <n v="15519"/>
    <s v="26.D.H.F."/>
    <s v="พิสมัย เศฐมาตย์"/>
    <s v="5901837"/>
    <s v="หญิง"/>
    <n v="55"/>
    <n v="9"/>
    <s v="เกษตร"/>
    <s v="42"/>
    <x v="8"/>
    <x v="15"/>
    <x v="15"/>
    <x v="10"/>
    <s v="โพธิ์ชัย"/>
    <d v="2023-05-02T00:00:00"/>
    <d v="2023-05-02T00:00:00"/>
    <m/>
    <d v="2023-01-01T00:00:00"/>
    <x v="8"/>
    <n v="18"/>
  </r>
  <r>
    <n v="12326"/>
    <s v="26.D.H.F."/>
    <s v="นันท์ชพร มัฆวิมาลย์"/>
    <s v="000100955"/>
    <s v="หญิง"/>
    <n v="16"/>
    <n v="0"/>
    <s v="นักเรียน"/>
    <s v="188"/>
    <x v="4"/>
    <x v="12"/>
    <x v="12"/>
    <x v="0"/>
    <s v="อาจสามารถ"/>
    <d v="2023-02-17T00:00:00"/>
    <d v="2023-02-18T00:00:00"/>
    <m/>
    <d v="2023-01-01T00:00:00"/>
    <x v="9"/>
    <n v="7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0"/>
    <x v="16"/>
    <x v="9"/>
    <x v="7"/>
    <s v="โพนทอง"/>
    <d v="2023-04-02T00:00:00"/>
    <d v="2023-04-06T00:00:00"/>
    <m/>
    <d v="2023-01-01T00:00:00"/>
    <x v="10"/>
    <n v="14"/>
  </r>
  <r>
    <n v="14946"/>
    <s v="26.D.H.F."/>
    <s v="อัศนะ มหาราช"/>
    <s v="22974"/>
    <s v="ชาย"/>
    <n v="26"/>
    <n v="3"/>
    <s v="เกษตร"/>
    <s v="57"/>
    <x v="9"/>
    <x v="17"/>
    <x v="16"/>
    <x v="2"/>
    <s v="ร้อยเอ็ด"/>
    <d v="2023-04-27T00:00:00"/>
    <d v="2023-04-30T00:00:00"/>
    <m/>
    <d v="2023-01-01T00:00:00"/>
    <x v="8"/>
    <n v="17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10"/>
    <x v="18"/>
    <x v="17"/>
    <x v="8"/>
    <s v="ร้อยเอ็ดธนบุรี"/>
    <d v="2023-04-01T00:00:00"/>
    <d v="2023-04-05T00:00:00"/>
    <m/>
    <d v="2023-01-01T00:00:00"/>
    <x v="10"/>
    <n v="13"/>
  </r>
  <r>
    <n v="14584"/>
    <s v="26.D.H.F."/>
    <s v="ปริญญา ข่าขันมะลี"/>
    <s v="5407533"/>
    <s v="ชาย"/>
    <n v="23"/>
    <n v="0"/>
    <s v="นักเรียน"/>
    <s v="9"/>
    <x v="3"/>
    <x v="3"/>
    <x v="3"/>
    <x v="3"/>
    <s v="จตุรพักตรพิมาน"/>
    <d v="2023-04-23T00:00:00"/>
    <d v="2023-04-23T00:00:00"/>
    <m/>
    <d v="2023-01-01T00:00:00"/>
    <x v="11"/>
    <n v="17"/>
  </r>
  <r>
    <n v="18588"/>
    <s v="26.D.H.F."/>
    <s v="ชราเทพ ตุระภิภาค"/>
    <s v="1314724"/>
    <s v="ชาย"/>
    <n v="6"/>
    <n v="4"/>
    <s v="นักเรียน"/>
    <s v="81 7"/>
    <x v="9"/>
    <x v="19"/>
    <x v="18"/>
    <x v="5"/>
    <s v="ร้อยเอ็ด"/>
    <d v="2023-06-05T00:00:00"/>
    <d v="2023-06-10T00:00:00"/>
    <m/>
    <d v="2023-01-01T00:00:00"/>
    <x v="12"/>
    <n v="23"/>
  </r>
  <r>
    <n v="13858"/>
    <s v="26.D.H.F."/>
    <s v="อนุชา บูราณรูป"/>
    <s v="000181534"/>
    <s v="ชาย"/>
    <n v="29"/>
    <n v="11"/>
    <s v="ข้าราชการ"/>
    <s v="17"/>
    <x v="6"/>
    <x v="20"/>
    <x v="19"/>
    <x v="7"/>
    <s v="โพนทอง"/>
    <d v="2023-04-07T00:00:00"/>
    <d v="2023-04-11T00:00:00"/>
    <m/>
    <d v="2023-01-01T00:00:00"/>
    <x v="13"/>
    <n v="14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6"/>
    <x v="21"/>
    <x v="20"/>
    <x v="7"/>
    <s v="ร้อยเอ็ด"/>
    <d v="2023-04-12T00:00:00"/>
    <d v="2023-04-17T00:00:00"/>
    <m/>
    <d v="2023-01-01T00:00:00"/>
    <x v="4"/>
    <n v="15"/>
  </r>
  <r>
    <n v="13358"/>
    <s v="26.D.H.F."/>
    <s v="ธารธารา พลหินกอง"/>
    <s v="001310136"/>
    <s v="หญิง"/>
    <n v="14"/>
    <n v="3"/>
    <s v="นักเรียน"/>
    <s v="121"/>
    <x v="8"/>
    <x v="22"/>
    <x v="21"/>
    <x v="11"/>
    <s v="ร้อยเอ็ด"/>
    <d v="2023-04-15T00:00:00"/>
    <d v="2023-04-15T00:00:00"/>
    <m/>
    <d v="2023-01-01T00:00:00"/>
    <x v="13"/>
    <n v="15"/>
  </r>
  <r>
    <n v="15804"/>
    <s v="26.D.H.F."/>
    <s v="ปุญชรัสมิ์ แดนประกรณ์"/>
    <s v="5307044"/>
    <s v="หญิง"/>
    <n v="12"/>
    <n v="8"/>
    <s v="นักเรียน"/>
    <s v="160"/>
    <x v="8"/>
    <x v="23"/>
    <x v="22"/>
    <x v="10"/>
    <s v="โพธิ์ชัย"/>
    <d v="2023-05-08T00:00:00"/>
    <d v="2023-05-08T00:00:00"/>
    <m/>
    <d v="2023-01-01T00:00:00"/>
    <x v="14"/>
    <n v="19"/>
  </r>
  <r>
    <n v="18191"/>
    <s v="26.D.H.F."/>
    <s v="ธนากร โฮมแพน"/>
    <s v="000206729"/>
    <s v="ชาย"/>
    <n v="12"/>
    <n v="4"/>
    <s v="นักเรียน"/>
    <s v="16"/>
    <x v="8"/>
    <x v="24"/>
    <x v="23"/>
    <x v="7"/>
    <s v="โพนทอง"/>
    <d v="2023-06-04T00:00:00"/>
    <d v="2023-06-07T00:00:00"/>
    <m/>
    <d v="2023-01-01T00:00:00"/>
    <x v="12"/>
    <n v="23"/>
  </r>
  <r>
    <n v="6760"/>
    <s v="26.D.H.F."/>
    <s v="เอกพล ซอมแก้ว"/>
    <s v="516260"/>
    <s v="ชาย"/>
    <n v="18"/>
    <n v="3"/>
    <s v="นักเรียน"/>
    <s v="153"/>
    <x v="0"/>
    <x v="0"/>
    <x v="0"/>
    <x v="0"/>
    <s v="ร้อยเอ็ด"/>
    <d v="2023-02-18T00:00:00"/>
    <d v="2023-02-22T00:00:00"/>
    <m/>
    <d v="2023-01-01T00:00:00"/>
    <x v="15"/>
    <n v="7"/>
  </r>
  <r>
    <n v="18022"/>
    <s v="26.D.H.F."/>
    <s v="ทิวากร ตรีจันทร์"/>
    <s v="000210017"/>
    <s v="ชาย"/>
    <n v="9"/>
    <n v="10"/>
    <s v="นักเรียน"/>
    <s v="346"/>
    <x v="11"/>
    <x v="25"/>
    <x v="9"/>
    <x v="7"/>
    <s v="โพนทอง"/>
    <d v="2023-06-02T00:00:00"/>
    <d v="2023-06-06T00:00:00"/>
    <m/>
    <d v="2023-01-01T00:00:00"/>
    <x v="12"/>
    <n v="22"/>
  </r>
  <r>
    <n v="18315"/>
    <s v="26.D.H.F."/>
    <s v="ณิชมน ยางสูญ"/>
    <s v="0140673"/>
    <s v="หญิง"/>
    <n v="16"/>
    <n v="0"/>
    <s v="นักเรียน"/>
    <s v="53"/>
    <x v="12"/>
    <x v="26"/>
    <x v="24"/>
    <x v="12"/>
    <s v="เกษตรวิสัย"/>
    <d v="2023-05-31T00:00:00"/>
    <d v="2023-06-03T00:00:00"/>
    <m/>
    <d v="2023-01-01T00:00:00"/>
    <x v="16"/>
    <n v="22"/>
  </r>
  <r>
    <n v="6992"/>
    <s v="26.D.H.F."/>
    <s v="กุลสตรี จันทะรี"/>
    <s v="001305741"/>
    <s v="หญิง"/>
    <n v="18"/>
    <n v="7"/>
    <s v="นักเรียน"/>
    <s v="169"/>
    <x v="13"/>
    <x v="27"/>
    <x v="12"/>
    <x v="0"/>
    <s v="ร้อยเอ็ด"/>
    <d v="2023-02-18T00:00:00"/>
    <d v="2023-02-24T00:00:00"/>
    <m/>
    <d v="2023-01-01T00:00:00"/>
    <x v="15"/>
    <n v="7"/>
  </r>
  <r>
    <n v="17799"/>
    <s v="26.D.H.F."/>
    <s v="ธัญลักษณ์ แสงศรีจันทร์"/>
    <s v="000209260"/>
    <s v="หญิง"/>
    <n v="10"/>
    <n v="3"/>
    <s v="นักเรียน"/>
    <s v="72"/>
    <x v="4"/>
    <x v="28"/>
    <x v="25"/>
    <x v="7"/>
    <s v="โพนทอง"/>
    <d v="2023-05-29T00:00:00"/>
    <d v="2023-06-01T00:00:00"/>
    <m/>
    <d v="2023-01-01T00:00:00"/>
    <x v="16"/>
    <n v="22"/>
  </r>
  <r>
    <n v="18422"/>
    <s v="26.D.H.F."/>
    <s v="คเณศพล สมพฤกษ์"/>
    <s v="671863"/>
    <s v="ชาย"/>
    <n v="25"/>
    <n v="3"/>
    <s v="ค้าขาย"/>
    <s v="17/1"/>
    <x v="11"/>
    <x v="29"/>
    <x v="26"/>
    <x v="8"/>
    <s v="ร้อยเอ็ด"/>
    <d v="2023-06-03T00:00:00"/>
    <d v="2023-06-04T00:00:00"/>
    <m/>
    <d v="2023-01-01T00:00:00"/>
    <x v="12"/>
    <n v="22"/>
  </r>
  <r>
    <n v="7888"/>
    <s v="26.D.H.F."/>
    <s v="ธนดล อินทสีดา"/>
    <s v="001306114"/>
    <s v="ชาย"/>
    <n v="14"/>
    <n v="0"/>
    <s v="นักเรียน"/>
    <s v="50"/>
    <x v="2"/>
    <x v="30"/>
    <x v="18"/>
    <x v="5"/>
    <s v="ร้อยเอ็ด"/>
    <d v="2023-02-24T00:00:00"/>
    <d v="2023-03-01T00:00:00"/>
    <m/>
    <d v="2023-01-01T00:00:00"/>
    <x v="7"/>
    <n v="8"/>
  </r>
  <r>
    <n v="18423"/>
    <s v="26.D.H.F."/>
    <s v="เสถียร วงศ์ใหญ่"/>
    <s v="20540"/>
    <s v="ชาย"/>
    <n v="43"/>
    <n v="0"/>
    <s v="เกษตร"/>
    <s v="59"/>
    <x v="4"/>
    <x v="31"/>
    <x v="27"/>
    <x v="13"/>
    <s v="ร้อยเอ็ด"/>
    <d v="2023-06-04T00:00:00"/>
    <d v="2023-06-07T00:00:00"/>
    <m/>
    <d v="2023-01-01T00:00:00"/>
    <x v="12"/>
    <n v="23"/>
  </r>
  <r>
    <n v="17721"/>
    <s v="26.D.H.F."/>
    <s v="เขมิกา คำทอง"/>
    <s v="5806767"/>
    <s v="หญิง"/>
    <n v="31"/>
    <n v="0"/>
    <s v="รับจ้าง,กรรมกร"/>
    <s v="13"/>
    <x v="3"/>
    <x v="3"/>
    <x v="3"/>
    <x v="3"/>
    <s v="จตุรพักตรพิมาน"/>
    <d v="2023-05-28T00:00:00"/>
    <d v="2023-05-28T00:00:00"/>
    <m/>
    <d v="2023-01-01T00:00:00"/>
    <x v="16"/>
    <n v="22"/>
  </r>
  <r>
    <n v="6090"/>
    <s v="26.D.H.F."/>
    <s v="เมยาวี กะตะสีลา"/>
    <s v="701858"/>
    <s v="หญิง"/>
    <n v="14"/>
    <n v="6"/>
    <s v="นักเรียน"/>
    <s v="46"/>
    <x v="12"/>
    <x v="0"/>
    <x v="0"/>
    <x v="0"/>
    <s v="ร้อยเอ็ด"/>
    <d v="2023-02-12T00:00:00"/>
    <d v="2023-02-17T00:00:00"/>
    <m/>
    <d v="2023-01-01T00:00:00"/>
    <x v="9"/>
    <n v="7"/>
  </r>
  <r>
    <n v="17656"/>
    <s v="26.D.H.F."/>
    <s v="ธนภัทร จันทนาม"/>
    <m/>
    <s v="ชาย"/>
    <n v="14"/>
    <n v="0"/>
    <s v="นักเรียน"/>
    <s v="81"/>
    <x v="12"/>
    <x v="32"/>
    <x v="28"/>
    <x v="4"/>
    <s v="เสลภูมิ"/>
    <d v="2023-05-28T00:00:00"/>
    <d v="2023-05-29T00:00:00"/>
    <m/>
    <d v="2023-01-01T00:00:00"/>
    <x v="16"/>
    <n v="22"/>
  </r>
  <r>
    <n v="1059"/>
    <s v="26.D.H.F."/>
    <s v="พัชราพร ศรีภักดี"/>
    <s v="0017309"/>
    <s v="หญิง"/>
    <n v="17"/>
    <n v="4"/>
    <s v="นักเรียน"/>
    <s v="96"/>
    <x v="14"/>
    <x v="33"/>
    <x v="29"/>
    <x v="12"/>
    <s v="เกษตรวิสัย"/>
    <d v="2023-01-05T00:00:00"/>
    <d v="2023-01-12T00:00:00"/>
    <m/>
    <d v="2023-01-01T00:00:00"/>
    <x v="17"/>
    <n v="1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9"/>
    <x v="34"/>
    <x v="30"/>
    <x v="2"/>
    <s v="ร้อยเอ็ด"/>
    <d v="2023-02-24T00:00:00"/>
    <d v="2023-02-25T00:00:00"/>
    <m/>
    <d v="2023-01-01T00:00:00"/>
    <x v="15"/>
    <n v="8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3"/>
    <x v="35"/>
    <x v="31"/>
    <x v="14"/>
    <s v="ร้อยเอ็ด"/>
    <d v="2023-02-19T00:00:00"/>
    <d v="2023-02-22T00:00:00"/>
    <m/>
    <d v="2023-01-01T00:00:00"/>
    <x v="15"/>
    <n v="8"/>
  </r>
  <r>
    <n v="4805"/>
    <s v="66.Dengue fever"/>
    <s v="มัชญา ทาปลัด"/>
    <s v="000175384"/>
    <s v="หญิง"/>
    <n v="25"/>
    <n v="11"/>
    <s v="รับจ้าง,กรรมกร"/>
    <s v="9"/>
    <x v="2"/>
    <x v="36"/>
    <x v="14"/>
    <x v="4"/>
    <s v="เสลภูมิ"/>
    <d v="2023-01-06T00:00:00"/>
    <d v="2023-01-06T00:00:00"/>
    <m/>
    <d v="2023-01-01T00:00:00"/>
    <x v="18"/>
    <n v="1"/>
  </r>
  <r>
    <n v="12363"/>
    <s v="66.Dengue fever"/>
    <s v="ไกรกวิณวัชร ศิริสุทธา"/>
    <s v="219061"/>
    <s v="ชาย"/>
    <n v="8"/>
    <n v="6"/>
    <s v="นักเรียน"/>
    <s v="27"/>
    <x v="4"/>
    <x v="37"/>
    <x v="32"/>
    <x v="7"/>
    <s v="โพนทอง"/>
    <d v="2023-04-05T00:00:00"/>
    <d v="2023-04-05T00:00:00"/>
    <m/>
    <d v="2023-01-01T00:00:00"/>
    <x v="10"/>
    <n v="14"/>
  </r>
  <r>
    <n v="5284"/>
    <s v="66.Dengue fever"/>
    <s v="กิตติศักดิ์ แสงอาวุธ"/>
    <s v="000016609"/>
    <s v="ชาย"/>
    <n v="12"/>
    <n v="3"/>
    <s v="นักเรียน"/>
    <s v="17"/>
    <x v="0"/>
    <x v="38"/>
    <x v="33"/>
    <x v="13"/>
    <s v="ทุ่งเขาหลวง"/>
    <d v="2023-02-11T00:00:00"/>
    <d v="2023-02-13T00:00:00"/>
    <m/>
    <d v="2023-01-01T00:00:00"/>
    <x v="9"/>
    <n v="6"/>
  </r>
  <r>
    <n v="4124"/>
    <s v="66.Dengue fever"/>
    <s v="ปาริชาต ยอดทองดี"/>
    <m/>
    <s v="หญิง"/>
    <n v="14"/>
    <n v="0"/>
    <s v="นักเรียน"/>
    <s v="9"/>
    <x v="3"/>
    <x v="32"/>
    <x v="28"/>
    <x v="4"/>
    <s v="เสลภูมิ"/>
    <d v="2023-02-02T00:00:00"/>
    <d v="2023-02-03T00:00:00"/>
    <m/>
    <d v="2023-01-01T00:00:00"/>
    <x v="19"/>
    <n v="5"/>
  </r>
  <r>
    <n v="12238"/>
    <s v="66.Dengue fever"/>
    <s v="จิรัชญา แวงเลิศ"/>
    <s v="0000141360"/>
    <s v="หญิง"/>
    <n v="17"/>
    <n v="0"/>
    <s v="นักเรียน"/>
    <s v="51"/>
    <x v="0"/>
    <x v="16"/>
    <x v="9"/>
    <x v="7"/>
    <s v="โพนทอง"/>
    <d v="2023-04-02T00:00:00"/>
    <d v="2023-04-03T00:00:00"/>
    <m/>
    <d v="2023-01-01T00:00:00"/>
    <x v="10"/>
    <n v="14"/>
  </r>
  <r>
    <n v="12193"/>
    <s v="66.Dengue fever"/>
    <s v="ธีรพงศ์ ชินวงษ์"/>
    <s v="520002086"/>
    <s v="ชาย"/>
    <n v="20"/>
    <n v="9"/>
    <s v="นักเรียน"/>
    <s v="90"/>
    <x v="8"/>
    <x v="10"/>
    <x v="34"/>
    <x v="5"/>
    <s v="พนมไพร"/>
    <d v="2023-04-01T00:00:00"/>
    <d v="2023-04-04T00:00:00"/>
    <m/>
    <d v="2023-01-01T00:00:00"/>
    <x v="10"/>
    <n v="13"/>
  </r>
  <r>
    <n v="12365"/>
    <s v="66.Dengue fever"/>
    <s v="อดิศักดิ์ ดาจักร์"/>
    <s v="000189129"/>
    <s v="ชาย"/>
    <n v="12"/>
    <n v="0"/>
    <s v="นักเรียน"/>
    <s v="262"/>
    <x v="14"/>
    <x v="39"/>
    <x v="9"/>
    <x v="7"/>
    <s v="โพนทอง"/>
    <d v="2023-03-30T00:00:00"/>
    <d v="2023-04-06T00:00:00"/>
    <m/>
    <d v="2023-01-01T00:00:00"/>
    <x v="10"/>
    <n v="13"/>
  </r>
  <r>
    <n v="2933"/>
    <s v="66.Dengue fever"/>
    <s v="ณัฐนันท์ เห็มสุวรรณ"/>
    <s v="877646"/>
    <s v="ชาย"/>
    <n v="10"/>
    <n v="11"/>
    <s v="นักเรียน"/>
    <s v="79"/>
    <x v="8"/>
    <x v="40"/>
    <x v="35"/>
    <x v="8"/>
    <s v="ร้อยเอ็ด"/>
    <d v="2023-01-24T00:00:00"/>
    <d v="2023-01-27T00:00:00"/>
    <m/>
    <d v="2023-01-01T00:00:00"/>
    <x v="20"/>
    <n v="4"/>
  </r>
  <r>
    <n v="11867"/>
    <s v="66.Dengue fever"/>
    <s v="ภูมิภัทร เมฆมนต์"/>
    <s v="530004564"/>
    <s v="ชาย"/>
    <n v="14"/>
    <n v="8"/>
    <s v="นักเรียน"/>
    <s v="56"/>
    <x v="4"/>
    <x v="41"/>
    <x v="34"/>
    <x v="5"/>
    <s v="พนมไพร"/>
    <d v="2023-03-28T00:00:00"/>
    <d v="2023-04-02T00:00:00"/>
    <m/>
    <d v="2023-01-01T00:00:00"/>
    <x v="10"/>
    <n v="13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42"/>
    <x v="17"/>
    <x v="8"/>
    <s v="ร้อยเอ็ด"/>
    <d v="2023-04-03T00:00:00"/>
    <d v="2023-04-06T00:00:00"/>
    <m/>
    <d v="2023-01-01T00:00:00"/>
    <x v="10"/>
    <n v="14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7"/>
    <x v="43"/>
    <x v="36"/>
    <x v="3"/>
    <s v="ร้อยเอ็ดธนบุรี"/>
    <d v="2023-03-28T00:00:00"/>
    <d v="2023-04-07T00:00:00"/>
    <m/>
    <d v="2023-01-01T00:00:00"/>
    <x v="10"/>
    <n v="13"/>
  </r>
  <r>
    <n v="2488"/>
    <s v="66.Dengue fever"/>
    <s v="วาเลนทีโน่ สีกาศรี"/>
    <s v="000184698"/>
    <s v="ชาย"/>
    <n v="11"/>
    <n v="10"/>
    <s v="นักเรียน"/>
    <s v="129"/>
    <x v="2"/>
    <x v="36"/>
    <x v="14"/>
    <x v="4"/>
    <s v="เสลภูมิ"/>
    <d v="2023-01-24T00:00:00"/>
    <d v="2023-01-24T00:00:00"/>
    <m/>
    <d v="2023-01-01T00:00:00"/>
    <x v="20"/>
    <n v="4"/>
  </r>
  <r>
    <n v="12748"/>
    <s v="66.Dengue fever"/>
    <s v="ณัฐดนัย แสนสนอง"/>
    <m/>
    <s v="ชาย"/>
    <n v="11"/>
    <n v="0"/>
    <s v="นักเรียน"/>
    <s v="31"/>
    <x v="8"/>
    <x v="44"/>
    <x v="14"/>
    <x v="4"/>
    <s v="เสลภูมิ"/>
    <d v="2023-04-05T00:00:00"/>
    <d v="2023-04-07T00:00:00"/>
    <m/>
    <d v="2023-01-01T00:00:00"/>
    <x v="10"/>
    <n v="14"/>
  </r>
  <r>
    <n v="12749"/>
    <s v="66.Dengue fever"/>
    <s v="ชัชพิสิฐ สุติพัด"/>
    <m/>
    <s v="ชาย"/>
    <n v="12"/>
    <n v="0"/>
    <s v="นักเรียน"/>
    <s v="88"/>
    <x v="4"/>
    <x v="14"/>
    <x v="14"/>
    <x v="4"/>
    <s v="เสลภูมิ"/>
    <d v="2023-04-08T00:00:00"/>
    <d v="2023-04-09T00:00:00"/>
    <m/>
    <d v="2023-01-01T00:00:00"/>
    <x v="13"/>
    <n v="14"/>
  </r>
  <r>
    <n v="12872"/>
    <s v="66.Dengue fever"/>
    <s v="นฤนาท หนูแก้ว"/>
    <s v="530004265"/>
    <s v="ชาย"/>
    <n v="12"/>
    <n v="5"/>
    <s v="นักเรียน"/>
    <s v="80"/>
    <x v="8"/>
    <x v="10"/>
    <x v="34"/>
    <x v="5"/>
    <s v="พนมไพร"/>
    <d v="2023-04-08T00:00:00"/>
    <d v="2023-04-11T00:00:00"/>
    <m/>
    <d v="2023-01-01T00:00:00"/>
    <x v="13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"/>
    <x v="45"/>
    <x v="10"/>
    <x v="8"/>
    <s v="ร้อยเอ็ด"/>
    <d v="2023-03-23T00:00:00"/>
    <d v="2023-03-27T00:00:00"/>
    <m/>
    <d v="2023-01-01T00:00:00"/>
    <x v="21"/>
    <n v="1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6"/>
    <x v="46"/>
    <x v="17"/>
    <x v="8"/>
    <s v="ร้อยเอ็ด"/>
    <d v="2023-04-06T00:00:00"/>
    <d v="2023-04-09T00:00:00"/>
    <m/>
    <d v="2023-01-01T00:00:00"/>
    <x v="13"/>
    <n v="14"/>
  </r>
  <r>
    <n v="1874"/>
    <s v="66.Dengue fever"/>
    <s v="รัชชานนท์ สาระรัมย์"/>
    <s v="839145"/>
    <s v="ชาย"/>
    <n v="11"/>
    <n v="8"/>
    <s v="นักเรียน"/>
    <s v="71"/>
    <x v="17"/>
    <x v="47"/>
    <x v="37"/>
    <x v="15"/>
    <s v="ร้อยเอ็ด"/>
    <d v="2023-01-13T00:00:00"/>
    <d v="2023-01-17T00:00:00"/>
    <m/>
    <d v="2023-01-01T00:00:00"/>
    <x v="22"/>
    <n v="2"/>
  </r>
  <r>
    <n v="12610"/>
    <s v="66.Dengue fever"/>
    <s v="ชนาธิป โคตรนาม"/>
    <s v="610000382"/>
    <s v="ชาย"/>
    <n v="16"/>
    <n v="8"/>
    <s v="นักเรียน"/>
    <s v="42"/>
    <x v="8"/>
    <x v="10"/>
    <x v="34"/>
    <x v="5"/>
    <s v="พนมไพร"/>
    <d v="2023-04-08T00:00:00"/>
    <d v="2023-04-09T00:00:00"/>
    <m/>
    <d v="2023-01-01T00:00:00"/>
    <x v="13"/>
    <n v="14"/>
  </r>
  <r>
    <n v="10863"/>
    <s v="66.Dengue fever"/>
    <s v="ภคพร  กาลจักร์"/>
    <s v="570002647"/>
    <s v="หญิง"/>
    <n v="9"/>
    <n v="9"/>
    <s v="นักเรียน"/>
    <s v="125"/>
    <x v="8"/>
    <x v="10"/>
    <x v="34"/>
    <x v="5"/>
    <s v="พนมไพร"/>
    <d v="2023-03-20T00:00:00"/>
    <d v="2023-03-25T00:00:00"/>
    <m/>
    <d v="2023-01-01T00:00:00"/>
    <x v="3"/>
    <n v="12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12"/>
    <x v="48"/>
    <x v="14"/>
    <x v="4"/>
    <s v="เสลภูมิ"/>
    <d v="2023-03-09T00:00:00"/>
    <d v="2023-03-09T00:00:00"/>
    <m/>
    <d v="2023-01-01T00:00:00"/>
    <x v="6"/>
    <n v="10"/>
  </r>
  <r>
    <n v="9374"/>
    <s v="66.Dengue fever"/>
    <s v="วรินทร อนุภัย"/>
    <s v="5802823"/>
    <s v="ชาย"/>
    <n v="7"/>
    <n v="6"/>
    <s v="นักเรียน"/>
    <s v="1"/>
    <x v="2"/>
    <x v="49"/>
    <x v="38"/>
    <x v="14"/>
    <s v="ปทุมรัตต์"/>
    <d v="2023-03-14T00:00:00"/>
    <d v="2023-03-14T00:00:00"/>
    <m/>
    <d v="2023-01-01T00:00:00"/>
    <x v="2"/>
    <n v="11"/>
  </r>
  <r>
    <n v="9478"/>
    <s v="66.Dengue fever"/>
    <s v="จิรายุ จันนาเวช"/>
    <s v="5602289"/>
    <s v="ชาย"/>
    <n v="9"/>
    <n v="9"/>
    <s v="นักเรียน"/>
    <s v="30"/>
    <x v="4"/>
    <x v="50"/>
    <x v="39"/>
    <x v="9"/>
    <s v="ศรีสมเด็จ"/>
    <d v="2023-03-07T00:00:00"/>
    <d v="2023-03-09T00:00:00"/>
    <m/>
    <d v="2023-01-01T00:00:00"/>
    <x v="6"/>
    <n v="10"/>
  </r>
  <r>
    <n v="9739"/>
    <s v="66.Dengue fever"/>
    <s v="ปนัดดา ศรีษะ"/>
    <m/>
    <s v="หญิง"/>
    <n v="21"/>
    <n v="0"/>
    <s v="นักเรียน"/>
    <s v="23"/>
    <x v="4"/>
    <x v="51"/>
    <x v="40"/>
    <x v="4"/>
    <s v="เสลภูมิ"/>
    <d v="2023-03-14T00:00:00"/>
    <d v="2023-03-17T00:00:00"/>
    <m/>
    <d v="2023-01-01T00:00:00"/>
    <x v="2"/>
    <n v="11"/>
  </r>
  <r>
    <n v="10042"/>
    <s v="66.Dengue fever"/>
    <s v="ไชยภัทร เมฆมนต์"/>
    <s v="520004306"/>
    <s v="ชาย"/>
    <n v="16"/>
    <n v="7"/>
    <s v="นักเรียน"/>
    <s v="79/1"/>
    <x v="14"/>
    <x v="52"/>
    <x v="34"/>
    <x v="5"/>
    <s v="พนมไพร"/>
    <d v="2023-03-17T00:00:00"/>
    <d v="2023-03-19T00:00:00"/>
    <m/>
    <d v="2023-01-01T00:00:00"/>
    <x v="3"/>
    <n v="11"/>
  </r>
  <r>
    <n v="10043"/>
    <s v="66.Dengue fever"/>
    <s v="ปฎิมาภรณ์ จันทรา"/>
    <s v="490005322"/>
    <s v="ชาย"/>
    <n v="16"/>
    <n v="5"/>
    <s v="นักเรียน"/>
    <s v="122"/>
    <x v="14"/>
    <x v="52"/>
    <x v="34"/>
    <x v="5"/>
    <s v="พนมไพร"/>
    <d v="2023-03-17T00:00:00"/>
    <d v="2023-03-20T00:00:00"/>
    <m/>
    <d v="2023-01-01T00:00:00"/>
    <x v="3"/>
    <n v="11"/>
  </r>
  <r>
    <n v="8132"/>
    <s v="66.Dengue fever"/>
    <s v="ทิวานันท์ นาเมือง"/>
    <s v="4603465"/>
    <s v="หญิง"/>
    <n v="44"/>
    <n v="6"/>
    <s v="ข้าราชการ"/>
    <s v="122"/>
    <x v="1"/>
    <x v="53"/>
    <x v="41"/>
    <x v="14"/>
    <s v="ปทุมรัตต์"/>
    <d v="2023-03-05T00:00:00"/>
    <d v="2023-03-05T00:00:00"/>
    <m/>
    <d v="2023-01-01T00:00:00"/>
    <x v="6"/>
    <n v="10"/>
  </r>
  <r>
    <n v="10122"/>
    <s v="66.Dengue fever"/>
    <s v="ณัฏฐธิดา สาป้อง"/>
    <m/>
    <s v="หญิง"/>
    <n v="12"/>
    <n v="0"/>
    <s v="นักเรียน"/>
    <s v="45"/>
    <x v="12"/>
    <x v="48"/>
    <x v="14"/>
    <x v="4"/>
    <s v="เสลภูมิ"/>
    <d v="2023-03-16T00:00:00"/>
    <d v="2023-03-19T00:00:00"/>
    <m/>
    <d v="2023-01-01T00:00:00"/>
    <x v="3"/>
    <n v="11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"/>
    <x v="54"/>
    <x v="42"/>
    <x v="11"/>
    <s v="สุวรรณภูมิ"/>
    <d v="2023-01-16T00:00:00"/>
    <d v="2023-01-20T00:00:00"/>
    <m/>
    <d v="2023-01-01T00:00:00"/>
    <x v="22"/>
    <n v="3"/>
  </r>
  <r>
    <n v="11271"/>
    <s v="66.Dengue fever"/>
    <s v="พิสิษฐ์ สัตนาโค"/>
    <s v="530003950"/>
    <s v="ชาย"/>
    <n v="15"/>
    <n v="6"/>
    <s v="นักเรียน"/>
    <s v="93"/>
    <x v="1"/>
    <x v="55"/>
    <x v="34"/>
    <x v="5"/>
    <s v="พนมไพร"/>
    <d v="2023-03-26T00:00:00"/>
    <d v="2023-03-27T00:00:00"/>
    <m/>
    <d v="2023-01-01T00:00:00"/>
    <x v="21"/>
    <n v="13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9"/>
    <x v="56"/>
    <x v="34"/>
    <x v="5"/>
    <s v="พนมไพร"/>
    <d v="2023-03-18T00:00:00"/>
    <d v="2023-03-21T00:00:00"/>
    <m/>
    <d v="2023-01-01T00:00:00"/>
    <x v="3"/>
    <n v="11"/>
  </r>
  <r>
    <n v="5551"/>
    <s v="66.Dengue fever"/>
    <s v="สหบดี มรมิ่ง"/>
    <s v="000199695"/>
    <s v="ชาย"/>
    <n v="10"/>
    <n v="9"/>
    <s v="นักเรียน"/>
    <s v="98"/>
    <x v="3"/>
    <x v="57"/>
    <x v="43"/>
    <x v="7"/>
    <s v="โพนทอง"/>
    <d v="2023-02-13T00:00:00"/>
    <d v="2023-02-14T00:00:00"/>
    <m/>
    <d v="2023-01-01T00:00:00"/>
    <x v="9"/>
    <n v="7"/>
  </r>
  <r>
    <n v="6282"/>
    <s v="66.Dengue fever"/>
    <s v="กฤษณพงษ์ ศรีโยธี"/>
    <s v="6201430"/>
    <s v="ชาย"/>
    <n v="16"/>
    <n v="3"/>
    <s v="นักเรียน"/>
    <s v="10"/>
    <x v="14"/>
    <x v="58"/>
    <x v="44"/>
    <x v="14"/>
    <s v="ปทุมรัตต์"/>
    <d v="2023-02-17T00:00:00"/>
    <d v="2023-02-17T00:00:00"/>
    <m/>
    <d v="2023-01-01T00:00:00"/>
    <x v="9"/>
    <n v="7"/>
  </r>
  <r>
    <n v="6202"/>
    <s v="66.Dengue fever"/>
    <s v="ณัฐวุฒิ สุกาวงศ์"/>
    <m/>
    <s v="ชาย"/>
    <n v="13"/>
    <n v="0"/>
    <s v="นักเรียน"/>
    <s v="58"/>
    <x v="12"/>
    <x v="48"/>
    <x v="14"/>
    <x v="4"/>
    <s v="เสลภูมิ"/>
    <d v="2023-02-17T00:00:00"/>
    <d v="2023-02-17T00:00:00"/>
    <m/>
    <d v="2023-01-01T00:00:00"/>
    <x v="9"/>
    <n v="7"/>
  </r>
  <r>
    <n v="10965"/>
    <s v="66.Dengue fever"/>
    <s v="ERT NE -"/>
    <s v="660000703"/>
    <s v="ชาย"/>
    <n v="39"/>
    <n v="11"/>
    <s v="รับจ้าง,กรรมกร"/>
    <s v="149"/>
    <x v="18"/>
    <x v="59"/>
    <x v="45"/>
    <x v="11"/>
    <s v="พนมไพร"/>
    <d v="2023-03-25T00:00:00"/>
    <d v="2023-03-26T00:00:00"/>
    <m/>
    <d v="2023-01-01T00:00:00"/>
    <x v="21"/>
    <n v="12"/>
  </r>
  <r>
    <n v="6201"/>
    <s v="66.Dengue fever"/>
    <s v="ณัฐณิชา ทะราโพธิ์"/>
    <m/>
    <s v="หญิง"/>
    <n v="14"/>
    <n v="0"/>
    <s v="นักเรียน"/>
    <s v="122"/>
    <x v="3"/>
    <x v="44"/>
    <x v="14"/>
    <x v="4"/>
    <s v="เสลภูมิ"/>
    <d v="2023-02-14T00:00:00"/>
    <d v="2023-02-18T00:00:00"/>
    <m/>
    <d v="2023-01-01T00:00:00"/>
    <x v="9"/>
    <n v="7"/>
  </r>
  <r>
    <n v="8591"/>
    <s v="66.Dengue fever"/>
    <s v="กานต์พิชชา นามปัญญา"/>
    <s v="1082313"/>
    <s v="หญิง"/>
    <n v="8"/>
    <n v="7"/>
    <s v="นักเรียน"/>
    <s v="59"/>
    <x v="6"/>
    <x v="60"/>
    <x v="30"/>
    <x v="2"/>
    <s v="ร้อยเอ็ด"/>
    <d v="2023-03-04T00:00:00"/>
    <d v="2023-03-09T00:00:00"/>
    <m/>
    <d v="2023-01-01T00:00:00"/>
    <x v="6"/>
    <n v="9"/>
  </r>
  <r>
    <n v="11216"/>
    <s v="66.Dengue fever"/>
    <s v="ฐปนกรณ์ อินทรักษ์"/>
    <s v="000013715"/>
    <s v="ชาย"/>
    <n v="14"/>
    <n v="1"/>
    <s v="นักเรียน"/>
    <s v="3"/>
    <x v="2"/>
    <x v="61"/>
    <x v="46"/>
    <x v="13"/>
    <s v="ทุ่งเขาหลวง"/>
    <d v="2023-03-24T00:00:00"/>
    <d v="2023-03-24T00:00:00"/>
    <m/>
    <d v="2023-01-01T00:00:00"/>
    <x v="3"/>
    <n v="12"/>
  </r>
  <r>
    <n v="10384"/>
    <s v="66.Dengue fever"/>
    <s v="ศิริรัตน์ กุละคำแสง"/>
    <s v="000007511"/>
    <s v="หญิง"/>
    <n v="19"/>
    <n v="7"/>
    <s v="นักเรียน"/>
    <s v="26"/>
    <x v="12"/>
    <x v="62"/>
    <x v="33"/>
    <x v="13"/>
    <s v="ทุ่งเขาหลวง"/>
    <d v="2023-03-20T00:00:00"/>
    <d v="2023-03-20T00:00:00"/>
    <m/>
    <d v="2023-01-01T00:00:00"/>
    <x v="3"/>
    <n v="12"/>
  </r>
  <r>
    <n v="11502"/>
    <s v="66.Dengue fever"/>
    <s v="ณัฏฐณิชา สาป้อง"/>
    <s v="000209363"/>
    <s v="หญิง"/>
    <n v="6"/>
    <n v="5"/>
    <s v="นักเรียน"/>
    <s v="45"/>
    <x v="12"/>
    <x v="48"/>
    <x v="14"/>
    <x v="4"/>
    <s v="เสลภูมิ"/>
    <d v="2023-03-27T00:00:00"/>
    <d v="2023-03-27T00:00:00"/>
    <m/>
    <d v="2023-01-01T00:00:00"/>
    <x v="21"/>
    <n v="13"/>
  </r>
  <r>
    <n v="11561"/>
    <s v="66.Dengue fever"/>
    <s v="ศุภกฤต ตาลวิลาศ"/>
    <s v="000320991"/>
    <s v="ชาย"/>
    <n v="12"/>
    <n v="9"/>
    <s v="นักเรียน"/>
    <s v="120"/>
    <x v="14"/>
    <x v="39"/>
    <x v="9"/>
    <x v="7"/>
    <s v="โพนทอง"/>
    <d v="2023-03-24T00:00:00"/>
    <d v="2023-03-29T00:00:00"/>
    <m/>
    <d v="2023-01-01T00:00:00"/>
    <x v="21"/>
    <n v="12"/>
  </r>
  <r>
    <n v="13494"/>
    <s v="66.Dengue fever"/>
    <s v="ณัฏฐวรรณ สุวรรณเพชร"/>
    <s v="0104505"/>
    <s v="หญิง"/>
    <n v="9"/>
    <n v="2"/>
    <s v="นักเรียน"/>
    <s v="43"/>
    <x v="6"/>
    <x v="63"/>
    <x v="47"/>
    <x v="4"/>
    <s v="ธวัชบุรี"/>
    <d v="2023-02-15T00:00:00"/>
    <d v="2023-02-18T00:00:00"/>
    <m/>
    <d v="2023-01-01T00:00:00"/>
    <x v="9"/>
    <n v="7"/>
  </r>
  <r>
    <n v="17859"/>
    <s v="66.Dengue fever"/>
    <s v="ภูมิตะวัน พลเยี่ยม"/>
    <s v="000209032"/>
    <s v="ชาย"/>
    <n v="9"/>
    <n v="11"/>
    <s v="นักเรียน"/>
    <s v="92"/>
    <x v="5"/>
    <x v="8"/>
    <x v="8"/>
    <x v="7"/>
    <s v="โพนทอง"/>
    <d v="2023-06-02T00:00:00"/>
    <d v="2023-06-02T00:00:00"/>
    <m/>
    <d v="2023-01-01T00:00:00"/>
    <x v="16"/>
    <n v="22"/>
  </r>
  <r>
    <n v="17059"/>
    <s v="66.Dengue fever"/>
    <s v="สุวิจักษณ์ กองสุข"/>
    <s v="5609265"/>
    <s v="ชาย"/>
    <n v="9"/>
    <n v="6"/>
    <s v="นักเรียน"/>
    <s v="87"/>
    <x v="4"/>
    <x v="64"/>
    <x v="3"/>
    <x v="3"/>
    <s v="จตุรพักตรพิมาน"/>
    <d v="2023-05-18T00:00:00"/>
    <d v="2023-05-18T00:00:00"/>
    <m/>
    <d v="2023-01-01T00:00:00"/>
    <x v="5"/>
    <n v="20"/>
  </r>
  <r>
    <n v="17060"/>
    <s v="66.Dengue fever"/>
    <s v="สุพศิน ชิณหงส์"/>
    <s v="6502862"/>
    <s v="ชาย"/>
    <n v="1"/>
    <n v="2"/>
    <s v="ไม่ทราบอาชีพ/ในปกครอง"/>
    <s v="54"/>
    <x v="15"/>
    <x v="65"/>
    <x v="48"/>
    <x v="3"/>
    <s v="จตุรพักตรพิมาน"/>
    <d v="2023-05-19T00:00:00"/>
    <d v="2023-05-19T00:00:00"/>
    <m/>
    <d v="2023-01-01T00:00:00"/>
    <x v="5"/>
    <n v="20"/>
  </r>
  <r>
    <n v="17115"/>
    <s v="66.Dengue fever"/>
    <s v="พรนิภา วรรณราม"/>
    <s v="6600678"/>
    <s v="หญิง"/>
    <n v="25"/>
    <n v="0"/>
    <s v="รับจ้าง,กรรมกร"/>
    <s v="125"/>
    <x v="3"/>
    <x v="66"/>
    <x v="49"/>
    <x v="1"/>
    <s v="หนองพอก"/>
    <d v="2023-05-22T00:00:00"/>
    <d v="2023-05-23T00:00:00"/>
    <m/>
    <d v="2023-01-01T00:00:00"/>
    <x v="1"/>
    <n v="21"/>
  </r>
  <r>
    <n v="17180"/>
    <s v="66.Dengue fever"/>
    <s v="พีรดนย์ ศิริสุวรรณ"/>
    <s v="590000957"/>
    <s v="ชาย"/>
    <n v="7"/>
    <n v="7"/>
    <s v="นักเรียน"/>
    <s v="28"/>
    <x v="14"/>
    <x v="40"/>
    <x v="50"/>
    <x v="4"/>
    <s v="จุรีเวช"/>
    <d v="2023-05-16T00:00:00"/>
    <d v="2023-05-16T00:00:00"/>
    <m/>
    <d v="2023-01-01T00:00:00"/>
    <x v="5"/>
    <n v="20"/>
  </r>
  <r>
    <n v="17261"/>
    <s v="66.Dengue fever"/>
    <s v="ศิริทิพย์ พลจันทึก"/>
    <m/>
    <s v="หญิง"/>
    <n v="0"/>
    <n v="9"/>
    <s v="ไม่ทราบอาชีพ/ในปกครอง"/>
    <s v="312"/>
    <x v="1"/>
    <x v="67"/>
    <x v="29"/>
    <x v="12"/>
    <s v="ร้อยเอ็ดธนบุรี"/>
    <d v="2023-05-05T00:00:00"/>
    <d v="2023-05-07T00:00:00"/>
    <m/>
    <d v="2023-01-01T00:00:00"/>
    <x v="14"/>
    <n v="18"/>
  </r>
  <r>
    <n v="17262"/>
    <s v="66.Dengue fever"/>
    <s v="นันทิชา คำเนตร"/>
    <m/>
    <s v="หญิง"/>
    <n v="2"/>
    <n v="0"/>
    <s v="ไม่ทราบอาชีพ/ในปกครอง"/>
    <s v="250"/>
    <x v="0"/>
    <x v="16"/>
    <x v="9"/>
    <x v="7"/>
    <s v="ร้อยเอ็ดธนบุรี"/>
    <d v="2023-05-10T00:00:00"/>
    <d v="2023-05-14T00:00:00"/>
    <m/>
    <d v="2023-01-01T00:00:00"/>
    <x v="5"/>
    <n v="19"/>
  </r>
  <r>
    <n v="17263"/>
    <s v="66.Dengue fever"/>
    <s v="พงศกร นรสิงห์"/>
    <m/>
    <s v="ชาย"/>
    <n v="12"/>
    <n v="0"/>
    <s v="นักเรียน"/>
    <s v="77/1"/>
    <x v="17"/>
    <x v="68"/>
    <x v="1"/>
    <x v="8"/>
    <s v="ร้อยเอ็ดธนบุรี"/>
    <d v="2023-05-19T00:00:00"/>
    <d v="2023-05-23T00:00:00"/>
    <m/>
    <d v="2023-01-01T00:00:00"/>
    <x v="1"/>
    <n v="20"/>
  </r>
  <r>
    <n v="17264"/>
    <s v="66.Dengue fever"/>
    <s v="ศิรากร นาทะวัน"/>
    <m/>
    <s v="ชาย"/>
    <n v="0"/>
    <n v="8"/>
    <s v="ไม่ทราบอาชีพ/ในปกครอง"/>
    <s v="104"/>
    <x v="3"/>
    <x v="69"/>
    <x v="36"/>
    <x v="3"/>
    <s v="ร้อยเอ็ดธนบุรี"/>
    <d v="2023-05-23T00:00:00"/>
    <d v="2023-05-25T00:00:00"/>
    <m/>
    <d v="2023-01-01T00:00:00"/>
    <x v="1"/>
    <n v="21"/>
  </r>
  <r>
    <n v="17287"/>
    <s v="66.Dengue fever"/>
    <s v="สุภิญญา สีหานาม"/>
    <s v="0166103"/>
    <s v="หญิง"/>
    <n v="14"/>
    <n v="0"/>
    <s v="นักเรียน"/>
    <s v="141"/>
    <x v="1"/>
    <x v="70"/>
    <x v="51"/>
    <x v="12"/>
    <s v="เกษตรวิสัย"/>
    <d v="2023-05-26T00:00:00"/>
    <d v="2023-05-27T00:00:00"/>
    <m/>
    <d v="2023-01-01T00:00:00"/>
    <x v="1"/>
    <n v="21"/>
  </r>
  <r>
    <n v="17395"/>
    <s v="66.Dengue fever"/>
    <s v="ฐานยุต คงเสนา"/>
    <s v="0001704"/>
    <s v="ชาย"/>
    <n v="17"/>
    <n v="6"/>
    <s v="นักเรียน"/>
    <s v="220"/>
    <x v="12"/>
    <x v="26"/>
    <x v="24"/>
    <x v="12"/>
    <s v="เกษตรวิสัย"/>
    <d v="2023-05-21T00:00:00"/>
    <d v="2023-05-25T00:00:00"/>
    <m/>
    <d v="2023-01-01T00:00:00"/>
    <x v="1"/>
    <n v="21"/>
  </r>
  <r>
    <n v="17740"/>
    <s v="66.Dengue fever"/>
    <s v="สรยุทธ ภักดีแพง"/>
    <s v="5805942"/>
    <s v="ชาย"/>
    <n v="18"/>
    <n v="8"/>
    <s v="นักเรียน"/>
    <s v="170"/>
    <x v="17"/>
    <x v="71"/>
    <x v="52"/>
    <x v="3"/>
    <s v="จตุรพักตรพิมาน"/>
    <d v="2023-05-30T00:00:00"/>
    <d v="2023-05-30T00:00:00"/>
    <m/>
    <d v="2023-01-01T00:00:00"/>
    <x v="16"/>
    <n v="22"/>
  </r>
  <r>
    <n v="17793"/>
    <s v="66.Dengue fever"/>
    <s v="ไข่ มีตัวตน"/>
    <s v="287477"/>
    <s v="หญิง"/>
    <n v="39"/>
    <n v="0"/>
    <s v="ค้าขาย"/>
    <s v="หอพักไม่มีชื่อ"/>
    <x v="1"/>
    <x v="72"/>
    <x v="53"/>
    <x v="16"/>
    <s v="ร้อยเอ็ด"/>
    <d v="2023-05-27T00:00:00"/>
    <d v="2023-05-31T00:00:00"/>
    <m/>
    <d v="2023-01-01T00:00:00"/>
    <x v="16"/>
    <n v="21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"/>
    <x v="73"/>
    <x v="50"/>
    <x v="4"/>
    <s v="เสลภูมิ"/>
    <d v="2023-04-17T00:00:00"/>
    <d v="2023-04-17T00:00:00"/>
    <m/>
    <d v="2023-01-01T00:00:00"/>
    <x v="4"/>
    <n v="16"/>
  </r>
  <r>
    <n v="17833"/>
    <s v="66.Dengue fever"/>
    <s v="อารีรัตน์ มะโนนึก"/>
    <m/>
    <s v="หญิง"/>
    <n v="44"/>
    <n v="0"/>
    <s v="รับจ้าง,กรรมกร"/>
    <s v="180"/>
    <x v="8"/>
    <x v="74"/>
    <x v="25"/>
    <x v="7"/>
    <s v="ร้อยเอ็ดธนบุรี"/>
    <d v="2023-05-25T00:00:00"/>
    <d v="2023-06-01T00:00:00"/>
    <m/>
    <d v="2023-01-01T00:00:00"/>
    <x v="16"/>
    <n v="21"/>
  </r>
  <r>
    <n v="16917"/>
    <s v="66.Dengue fever"/>
    <s v="กิตติพงษ์ กัณหาชัย"/>
    <s v="0127229"/>
    <s v="ชาย"/>
    <n v="19"/>
    <n v="0"/>
    <s v="นักเรียน"/>
    <s v="101"/>
    <x v="1"/>
    <x v="70"/>
    <x v="51"/>
    <x v="12"/>
    <s v="เกษตรวิสัย"/>
    <d v="2023-05-19T00:00:00"/>
    <d v="2023-05-24T00:00:00"/>
    <m/>
    <d v="2023-01-01T00:00:00"/>
    <x v="1"/>
    <n v="20"/>
  </r>
  <r>
    <n v="18017"/>
    <s v="66.Dengue fever"/>
    <s v="กิตติกวิน ศรีสุโพธิ์"/>
    <s v="1314027"/>
    <s v="ชาย"/>
    <n v="8"/>
    <n v="4"/>
    <s v="นักเรียน"/>
    <s v="91"/>
    <x v="3"/>
    <x v="32"/>
    <x v="28"/>
    <x v="4"/>
    <s v="ร้อยเอ็ด"/>
    <d v="2023-05-31T00:00:00"/>
    <d v="2023-06-01T00:00:00"/>
    <m/>
    <d v="2023-01-01T00:00:00"/>
    <x v="16"/>
    <n v="22"/>
  </r>
  <r>
    <n v="18020"/>
    <s v="66.Dengue fever"/>
    <s v="กิตตินันท์ โวหารลึก"/>
    <s v="000188510"/>
    <s v="ชาย"/>
    <n v="12"/>
    <n v="3"/>
    <s v="นักเรียน"/>
    <s v="84"/>
    <x v="8"/>
    <x v="24"/>
    <x v="23"/>
    <x v="7"/>
    <s v="โพนทอง"/>
    <d v="2023-06-03T00:00:00"/>
    <d v="2023-06-06T00:00:00"/>
    <m/>
    <d v="2023-01-01T00:00:00"/>
    <x v="12"/>
    <n v="22"/>
  </r>
  <r>
    <n v="18021"/>
    <s v="66.Dengue fever"/>
    <s v="ศิลามาศ จันทร์สิงห์"/>
    <s v="000205644"/>
    <s v="หญิง"/>
    <n v="13"/>
    <n v="6"/>
    <s v="นักเรียน"/>
    <s v="56"/>
    <x v="6"/>
    <x v="75"/>
    <x v="8"/>
    <x v="7"/>
    <s v="โพนทอง"/>
    <d v="2023-06-02T00:00:00"/>
    <d v="2023-06-06T00:00:00"/>
    <m/>
    <d v="2023-01-01T00:00:00"/>
    <x v="12"/>
    <n v="22"/>
  </r>
  <r>
    <n v="18188"/>
    <s v="66.Dengue fever"/>
    <s v="พิมพ์ชนก แวงวรรณ"/>
    <s v="000239196"/>
    <s v="หญิง"/>
    <n v="6"/>
    <n v="8"/>
    <s v="นักเรียน"/>
    <s v="194"/>
    <x v="8"/>
    <x v="24"/>
    <x v="23"/>
    <x v="7"/>
    <s v="โพนทอง"/>
    <d v="2023-06-02T00:00:00"/>
    <d v="2023-06-07T00:00:00"/>
    <m/>
    <d v="2023-01-01T00:00:00"/>
    <x v="12"/>
    <n v="22"/>
  </r>
  <r>
    <n v="18336"/>
    <s v="66.Dengue fever"/>
    <s v="ฆฤณา สุขสนิท"/>
    <s v="0140413"/>
    <s v="หญิง"/>
    <n v="17"/>
    <n v="0"/>
    <s v="นักเรียน"/>
    <s v="128"/>
    <x v="12"/>
    <x v="26"/>
    <x v="24"/>
    <x v="12"/>
    <s v="เกษตรวิสัย"/>
    <d v="2023-06-04T00:00:00"/>
    <d v="2023-06-08T00:00:00"/>
    <m/>
    <d v="2023-01-01T00:00:00"/>
    <x v="12"/>
    <n v="23"/>
  </r>
  <r>
    <n v="18346"/>
    <s v="66.Dengue fever"/>
    <s v="จรินทร์พร วิรัญมาตร"/>
    <s v="000188711"/>
    <s v="หญิง"/>
    <n v="12"/>
    <n v="3"/>
    <s v="นักเรียน"/>
    <s v="117"/>
    <x v="17"/>
    <x v="76"/>
    <x v="54"/>
    <x v="6"/>
    <s v="โพนทอง"/>
    <d v="2023-06-03T00:00:00"/>
    <d v="2023-06-07T00:00:00"/>
    <m/>
    <d v="2023-01-01T00:00:00"/>
    <x v="12"/>
    <n v="22"/>
  </r>
  <r>
    <n v="18347"/>
    <s v="66.Dengue fever"/>
    <s v="สุภาภรณ์ ศรีคัดเค้า"/>
    <s v="000038769"/>
    <s v="หญิง"/>
    <n v="29"/>
    <n v="6"/>
    <s v="เกษตร"/>
    <s v="94"/>
    <x v="15"/>
    <x v="77"/>
    <x v="55"/>
    <x v="7"/>
    <s v="โพนทอง"/>
    <d v="2023-06-05T00:00:00"/>
    <d v="2023-06-07T00:00:00"/>
    <m/>
    <d v="2023-01-01T00:00:00"/>
    <x v="12"/>
    <n v="23"/>
  </r>
  <r>
    <n v="18378"/>
    <s v="66.Dengue fever"/>
    <s v="พิมพ์ชนก ศิริแฝงสีคำ"/>
    <s v="570008627"/>
    <s v="หญิง"/>
    <n v="8"/>
    <n v="6"/>
    <s v="นักเรียน"/>
    <s v="115"/>
    <x v="11"/>
    <x v="78"/>
    <x v="11"/>
    <x v="9"/>
    <s v="จุรีเวช"/>
    <d v="2023-05-26T00:00:00"/>
    <d v="2023-05-26T00:00:00"/>
    <m/>
    <d v="2023-01-01T00:00:00"/>
    <x v="1"/>
    <n v="21"/>
  </r>
  <r>
    <n v="18383"/>
    <s v="66.Dengue fever"/>
    <s v="จันทรัศม์ สาวิกันย์"/>
    <m/>
    <s v="หญิง"/>
    <n v="17"/>
    <n v="0"/>
    <s v="นักเรียน"/>
    <s v="68"/>
    <x v="12"/>
    <x v="79"/>
    <x v="56"/>
    <x v="17"/>
    <s v="เมืองสรวง"/>
    <d v="2023-06-02T00:00:00"/>
    <d v="2023-06-05T00:00:00"/>
    <m/>
    <d v="2023-01-01T00:00:00"/>
    <x v="12"/>
    <n v="22"/>
  </r>
  <r>
    <n v="18390"/>
    <s v="66.Dengue fever"/>
    <s v="เนตรนภา จี่มุข"/>
    <s v="5504186"/>
    <s v="หญิง"/>
    <n v="10"/>
    <n v="0"/>
    <s v="นักเรียน"/>
    <s v="289"/>
    <x v="3"/>
    <x v="80"/>
    <x v="57"/>
    <x v="14"/>
    <s v="ปทุมรัตต์"/>
    <d v="2023-06-08T00:00:00"/>
    <d v="2023-06-08T00:00:00"/>
    <m/>
    <d v="2023-01-01T00:00:00"/>
    <x v="12"/>
    <n v="23"/>
  </r>
  <r>
    <n v="18474"/>
    <s v="66.Dengue fever"/>
    <s v="ปัฐมภรณ์ ยอดชมภู"/>
    <s v="000117521"/>
    <s v="หญิง"/>
    <n v="23"/>
    <n v="1"/>
    <s v="รับจ้าง,กรรมกร"/>
    <s v="22"/>
    <x v="17"/>
    <x v="81"/>
    <x v="58"/>
    <x v="0"/>
    <s v="อาจสามารถ"/>
    <d v="2023-05-04T00:00:00"/>
    <d v="2023-05-08T00:00:00"/>
    <m/>
    <d v="2023-01-01T00:00:00"/>
    <x v="14"/>
    <n v="18"/>
  </r>
  <r>
    <n v="18462"/>
    <s v="66.Dengue fever"/>
    <s v="อวด แก่นนาคำ"/>
    <s v="000016983"/>
    <s v="หญิง"/>
    <n v="58"/>
    <n v="5"/>
    <s v="เกษตร"/>
    <s v="7/1"/>
    <x v="11"/>
    <x v="82"/>
    <x v="59"/>
    <x v="13"/>
    <s v="ทุ่งเขาหลวง"/>
    <d v="2023-06-04T00:00:00"/>
    <d v="2023-06-07T00:00:00"/>
    <m/>
    <d v="2023-01-01T00:00:00"/>
    <x v="12"/>
    <n v="23"/>
  </r>
  <r>
    <n v="18528"/>
    <s v="66.Dengue fever"/>
    <s v="พิทักษ์ ชูศรีพัฒน์"/>
    <s v="000322800"/>
    <s v="ชาย"/>
    <n v="10"/>
    <n v="7"/>
    <s v="นักเรียน"/>
    <s v="46"/>
    <x v="15"/>
    <x v="83"/>
    <x v="22"/>
    <x v="10"/>
    <s v="โพนทอง"/>
    <d v="2023-06-09T00:00:00"/>
    <d v="2023-06-09T00:00:00"/>
    <m/>
    <d v="2023-01-01T00:00:00"/>
    <x v="12"/>
    <n v="23"/>
  </r>
  <r>
    <n v="17798"/>
    <s v="66.Dengue fever"/>
    <s v="กชพร เจริญเขต"/>
    <s v="000314781"/>
    <s v="หญิง"/>
    <n v="2"/>
    <n v="11"/>
    <s v="ไม่ทราบอาชีพ/ในปกครอง"/>
    <s v="71"/>
    <x v="6"/>
    <x v="84"/>
    <x v="23"/>
    <x v="7"/>
    <s v="โพนทอง"/>
    <d v="2023-05-29T00:00:00"/>
    <d v="2023-06-01T00:00:00"/>
    <m/>
    <d v="2023-01-01T00:00:00"/>
    <x v="16"/>
    <n v="22"/>
  </r>
  <r>
    <n v="15376"/>
    <s v="66.Dengue fever"/>
    <s v="ภูริช อัตธิปา"/>
    <m/>
    <s v="ชาย"/>
    <n v="8"/>
    <n v="0"/>
    <s v="นักเรียน"/>
    <s v="65/1"/>
    <x v="3"/>
    <x v="85"/>
    <x v="60"/>
    <x v="3"/>
    <s v="ร้อยเอ็ดธนบุรี"/>
    <d v="2023-05-01T00:00:00"/>
    <d v="2023-05-05T00:00:00"/>
    <m/>
    <d v="2023-01-01T00:00:00"/>
    <x v="8"/>
    <n v="18"/>
  </r>
  <r>
    <n v="13496"/>
    <s v="66.Dengue fever"/>
    <s v="สุธารัตน์ สรวลสันต์"/>
    <s v="0090085"/>
    <s v="หญิง"/>
    <n v="15"/>
    <n v="5"/>
    <s v="นักเรียน"/>
    <s v="93"/>
    <x v="14"/>
    <x v="86"/>
    <x v="61"/>
    <x v="15"/>
    <s v="ธวัชบุรี"/>
    <d v="2023-04-09T00:00:00"/>
    <d v="2023-04-12T00:00:00"/>
    <m/>
    <d v="2023-01-01T00:00:00"/>
    <x v="13"/>
    <n v="15"/>
  </r>
  <r>
    <n v="13590"/>
    <s v="66.Dengue fever"/>
    <s v="ธันวา มีสันเทียะ"/>
    <s v="1279089"/>
    <s v="ชาย"/>
    <n v="7"/>
    <n v="4"/>
    <s v="นักเรียน"/>
    <s v="139"/>
    <x v="0"/>
    <x v="87"/>
    <x v="62"/>
    <x v="16"/>
    <s v="ร้อยเอ็ด"/>
    <d v="2023-04-10T00:00:00"/>
    <d v="2023-04-14T00:00:00"/>
    <m/>
    <d v="2023-01-01T00:00:00"/>
    <x v="13"/>
    <n v="15"/>
  </r>
  <r>
    <n v="13659"/>
    <s v="66.Dengue fever"/>
    <s v="วันวิสา ธรรมสุข"/>
    <s v="590193013"/>
    <s v="หญิง"/>
    <n v="6"/>
    <n v="0"/>
    <s v="นักเรียน"/>
    <s v="168"/>
    <x v="14"/>
    <x v="88"/>
    <x v="63"/>
    <x v="11"/>
    <s v="สุวรรณภูมิ"/>
    <d v="2023-01-14T00:00:00"/>
    <d v="2023-01-20T00:00:00"/>
    <m/>
    <d v="2023-01-01T00:00:00"/>
    <x v="22"/>
    <n v="2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7"/>
    <x v="53"/>
    <x v="64"/>
    <x v="8"/>
    <s v="ร้อยเอ็ดธนบุรี"/>
    <d v="2023-04-12T00:00:00"/>
    <d v="2023-04-14T00:00:00"/>
    <m/>
    <d v="2023-01-01T00:00:00"/>
    <x v="13"/>
    <n v="15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14"/>
    <x v="89"/>
    <x v="65"/>
    <x v="12"/>
    <s v="ร้อยเอ็ดธนบุรี"/>
    <d v="2023-04-06T00:00:00"/>
    <d v="2023-04-13T00:00:00"/>
    <m/>
    <d v="2023-01-01T00:00:00"/>
    <x v="13"/>
    <n v="14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2"/>
    <x v="49"/>
    <x v="38"/>
    <x v="14"/>
    <s v="ปทุมรัตต์"/>
    <d v="2023-04-19T00:00:00"/>
    <d v="2023-04-19T00:00:00"/>
    <m/>
    <d v="2023-01-01T00:00:00"/>
    <x v="4"/>
    <n v="16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13"/>
    <x v="90"/>
    <x v="17"/>
    <x v="8"/>
    <s v="จุรีเวช"/>
    <d v="2023-04-16T00:00:00"/>
    <d v="2023-04-17T00:00:00"/>
    <m/>
    <d v="2023-01-01T00:00:00"/>
    <x v="4"/>
    <n v="16"/>
  </r>
  <r>
    <n v="603"/>
    <s v="66.Dengue fever"/>
    <s v="ณัฐธิดา ทุมภา"/>
    <s v="5703041"/>
    <s v="หญิง"/>
    <n v="8"/>
    <n v="2"/>
    <s v="นักเรียน"/>
    <s v="310"/>
    <x v="3"/>
    <x v="80"/>
    <x v="57"/>
    <x v="14"/>
    <s v="ปทุมรัตต์"/>
    <d v="2023-01-02T00:00:00"/>
    <d v="2023-01-02T00:00:00"/>
    <m/>
    <d v="2023-01-01T00:00:00"/>
    <x v="18"/>
    <n v="1"/>
  </r>
  <r>
    <n v="14514"/>
    <s v="66.Dengue fever"/>
    <s v="ธนกฤต พิศเพ็ง"/>
    <m/>
    <s v="ชาย"/>
    <n v="11"/>
    <n v="0"/>
    <s v="นักเรียน"/>
    <s v="11"/>
    <x v="4"/>
    <x v="14"/>
    <x v="14"/>
    <x v="4"/>
    <s v="เสลภูมิ"/>
    <d v="2023-04-22T00:00:00"/>
    <d v="2023-04-25T00:00:00"/>
    <m/>
    <d v="2023-01-01T00:00:00"/>
    <x v="11"/>
    <n v="16"/>
  </r>
  <r>
    <n v="14765"/>
    <s v="66.Dengue fever"/>
    <s v="ศราวุธ สมใจเพ็ง"/>
    <s v="5605622"/>
    <s v="ชาย"/>
    <n v="16"/>
    <n v="0"/>
    <s v="นักเรียน"/>
    <s v="101"/>
    <x v="15"/>
    <x v="83"/>
    <x v="22"/>
    <x v="10"/>
    <s v="โพธิ์ชัย"/>
    <d v="2023-04-25T00:00:00"/>
    <d v="2023-04-25T00:00:00"/>
    <m/>
    <d v="2023-01-01T00:00:00"/>
    <x v="11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"/>
    <x v="91"/>
    <x v="66"/>
    <x v="10"/>
    <s v="โพธิ์ชัย"/>
    <d v="2023-04-19T00:00:00"/>
    <d v="2023-04-20T00:00:00"/>
    <m/>
    <d v="2023-01-01T00:00:00"/>
    <x v="4"/>
    <n v="16"/>
  </r>
  <r>
    <n v="14947"/>
    <s v="66.Dengue fever"/>
    <s v="สว่าง วันนิจ"/>
    <s v="873749"/>
    <s v="ชาย"/>
    <n v="35"/>
    <n v="1"/>
    <s v="รับจ้าง,กรรมกร"/>
    <s v="187"/>
    <x v="11"/>
    <x v="92"/>
    <x v="67"/>
    <x v="2"/>
    <s v="ร้อยเอ็ด"/>
    <d v="2023-04-25T00:00:00"/>
    <d v="2023-04-28T00:00:00"/>
    <m/>
    <d v="2023-01-01T00:00:00"/>
    <x v="11"/>
    <n v="17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6"/>
    <x v="93"/>
    <x v="64"/>
    <x v="8"/>
    <s v="ร้อยเอ็ด"/>
    <d v="2023-04-14T00:00:00"/>
    <d v="2023-04-18T00:00:00"/>
    <m/>
    <d v="2023-01-01T00:00:00"/>
    <x v="4"/>
    <n v="15"/>
  </r>
  <r>
    <n v="16919"/>
    <s v="66.Dengue fever"/>
    <s v="พัชราภรณ์ ทองผา"/>
    <s v="0119997"/>
    <s v="หญิง"/>
    <n v="20"/>
    <n v="0"/>
    <s v="นักเรียน"/>
    <s v="188"/>
    <x v="4"/>
    <x v="94"/>
    <x v="0"/>
    <x v="14"/>
    <s v="เกษตรวิสัย"/>
    <d v="2023-05-22T00:00:00"/>
    <d v="2023-05-24T00:00:00"/>
    <m/>
    <d v="2023-01-01T00:00:00"/>
    <x v="1"/>
    <n v="21"/>
  </r>
  <r>
    <n v="15767"/>
    <s v="66.Dengue fever"/>
    <s v="นิธิคุณ สิมวงศ์"/>
    <s v="5900405"/>
    <s v="ชาย"/>
    <n v="15"/>
    <n v="10"/>
    <s v="นักเรียน"/>
    <s v="27"/>
    <x v="11"/>
    <x v="95"/>
    <x v="48"/>
    <x v="3"/>
    <s v="จตุรพักตรพิมาน"/>
    <d v="2023-05-09T00:00:00"/>
    <d v="2023-05-09T00:00:00"/>
    <m/>
    <d v="2023-01-01T00:00:00"/>
    <x v="14"/>
    <n v="19"/>
  </r>
  <r>
    <n v="13495"/>
    <s v="66.Dengue fever"/>
    <s v="พัดชา ตาลลาภ"/>
    <s v="0158745"/>
    <s v="หญิง"/>
    <n v="21"/>
    <n v="2"/>
    <s v="นักเรียน"/>
    <s v="187"/>
    <x v="4"/>
    <x v="96"/>
    <x v="47"/>
    <x v="4"/>
    <s v="ธวัชบุรี"/>
    <d v="2023-02-05T00:00:00"/>
    <d v="2023-02-07T00:00:00"/>
    <m/>
    <d v="2023-01-01T00:00:00"/>
    <x v="0"/>
    <n v="6"/>
  </r>
  <r>
    <n v="16877"/>
    <s v="66.Dengue fever"/>
    <s v="กัลญารัตน์ ลาภมูล"/>
    <s v="1003851"/>
    <s v="หญิง"/>
    <n v="7"/>
    <n v="9"/>
    <s v="นักเรียน"/>
    <s v="31/1"/>
    <x v="5"/>
    <x v="97"/>
    <x v="68"/>
    <x v="8"/>
    <s v="ร้อยเอ็ด"/>
    <d v="2023-05-17T00:00:00"/>
    <d v="2023-05-19T00:00:00"/>
    <m/>
    <d v="2023-01-01T00:00:00"/>
    <x v="5"/>
    <n v="20"/>
  </r>
  <r>
    <n v="16784"/>
    <s v="66.Dengue fever"/>
    <s v="สุพิณญา ทวีพัฒน์"/>
    <s v="5700209"/>
    <s v="หญิง"/>
    <n v="9"/>
    <n v="3"/>
    <s v="นักเรียน"/>
    <s v="46"/>
    <x v="2"/>
    <x v="49"/>
    <x v="38"/>
    <x v="14"/>
    <s v="ปทุมรัตต์"/>
    <d v="2023-05-20T00:00:00"/>
    <d v="2023-05-20T00:00:00"/>
    <m/>
    <d v="2023-01-01T00:00:00"/>
    <x v="5"/>
    <n v="20"/>
  </r>
  <r>
    <n v="16783"/>
    <s v="66.Dengue fever"/>
    <s v="จิราภรณ์ น้อยโคตร"/>
    <s v="5701665"/>
    <s v="หญิง"/>
    <n v="8"/>
    <n v="11"/>
    <s v="นักเรียน"/>
    <s v="39"/>
    <x v="2"/>
    <x v="49"/>
    <x v="38"/>
    <x v="14"/>
    <s v="ปทุมรัตต์"/>
    <d v="2023-05-19T00:00:00"/>
    <d v="2023-05-19T00:00:00"/>
    <m/>
    <d v="2023-01-01T00:00:00"/>
    <x v="5"/>
    <n v="20"/>
  </r>
  <r>
    <n v="16542"/>
    <s v="66.Dengue fever"/>
    <s v="วงศกร ทองเงิน"/>
    <s v="550166761"/>
    <s v="ชาย"/>
    <n v="11"/>
    <n v="10"/>
    <s v="นักเรียน"/>
    <s v="231"/>
    <x v="14"/>
    <x v="98"/>
    <x v="69"/>
    <x v="11"/>
    <s v="สุวรรณภูมิ"/>
    <d v="2023-04-20T00:00:00"/>
    <d v="2023-04-24T00:00:00"/>
    <m/>
    <d v="2023-01-01T00:00:00"/>
    <x v="11"/>
    <n v="16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"/>
    <x v="99"/>
    <x v="44"/>
    <x v="14"/>
    <s v="ปทุมรัตต์"/>
    <d v="2023-05-03T00:00:00"/>
    <d v="2023-05-03T00:00:00"/>
    <m/>
    <d v="2023-01-01T00:00:00"/>
    <x v="8"/>
    <n v="18"/>
  </r>
  <r>
    <n v="16505"/>
    <s v="66.Dengue fever"/>
    <s v="ธัญญารัตน์ พาลหนอง"/>
    <s v="5900699"/>
    <s v="หญิง"/>
    <n v="13"/>
    <n v="1"/>
    <s v="นักเรียน"/>
    <s v="62"/>
    <x v="12"/>
    <x v="100"/>
    <x v="70"/>
    <x v="10"/>
    <s v="โพธิ์ชัย"/>
    <d v="2023-04-26T00:00:00"/>
    <d v="2023-04-26T00:00:00"/>
    <m/>
    <d v="2023-01-01T00:00:00"/>
    <x v="11"/>
    <n v="17"/>
  </r>
  <r>
    <n v="15353"/>
    <s v="66.Dengue fever"/>
    <s v="ฉิกกิน หลีวัง"/>
    <s v="1311899"/>
    <s v="ชาย"/>
    <n v="28"/>
    <n v="10"/>
    <s v="รับจ้าง,กรรมกร"/>
    <s v="261"/>
    <x v="2"/>
    <x v="101"/>
    <x v="10"/>
    <x v="8"/>
    <s v="ร้อยเอ็ด"/>
    <d v="2023-05-03T00:00:00"/>
    <d v="2023-05-05T00:00:00"/>
    <m/>
    <d v="2023-01-01T00:00:00"/>
    <x v="8"/>
    <n v="18"/>
  </r>
  <r>
    <n v="15766"/>
    <s v="66.Dengue fever"/>
    <s v="เจริญจิตต์ โทนหงสา"/>
    <s v="5803008"/>
    <s v="ชาย"/>
    <n v="19"/>
    <n v="3"/>
    <s v="นักเรียน"/>
    <s v="33/1"/>
    <x v="4"/>
    <x v="102"/>
    <x v="71"/>
    <x v="3"/>
    <s v="จตุรพักตรพิมาน"/>
    <d v="2023-05-06T00:00:00"/>
    <d v="2023-05-06T00:00:00"/>
    <m/>
    <d v="2023-01-01T00:00:00"/>
    <x v="8"/>
    <n v="18"/>
  </r>
  <r>
    <n v="15586"/>
    <s v="66.Dengue fever"/>
    <s v="ธีรภัทร สังขวรรณ"/>
    <s v="000086643"/>
    <s v="ชาย"/>
    <n v="14"/>
    <n v="7"/>
    <s v="นักเรียน"/>
    <s v="16"/>
    <x v="4"/>
    <x v="103"/>
    <x v="13"/>
    <x v="0"/>
    <s v="อาจสามารถ"/>
    <d v="2023-02-04T00:00:00"/>
    <d v="2023-02-04T00:00:00"/>
    <m/>
    <d v="2023-01-01T00:00:00"/>
    <x v="19"/>
    <n v="5"/>
  </r>
  <r>
    <n v="15585"/>
    <s v="66.Dengue fever"/>
    <s v="เหมวดี ชนิตพจน์"/>
    <s v="000111447"/>
    <s v="หญิง"/>
    <n v="10"/>
    <n v="1"/>
    <s v="นักเรียน"/>
    <s v="18"/>
    <x v="0"/>
    <x v="0"/>
    <x v="0"/>
    <x v="0"/>
    <s v="อาจสามารถ"/>
    <d v="2023-02-16T00:00:00"/>
    <d v="2023-02-21T00:00:00"/>
    <m/>
    <d v="2023-01-01T00:00:00"/>
    <x v="15"/>
    <n v="7"/>
  </r>
  <r>
    <n v="15566"/>
    <s v="66.Dengue fever"/>
    <s v="ชาญชัย วรวงค์"/>
    <s v="000030687"/>
    <s v="ชาย"/>
    <n v="36"/>
    <n v="2"/>
    <s v="ค้าขาย"/>
    <s v="42"/>
    <x v="14"/>
    <x v="104"/>
    <x v="59"/>
    <x v="13"/>
    <s v="ทุ่งเขาหลวง"/>
    <d v="2023-05-06T00:00:00"/>
    <d v="2023-05-07T00:00:00"/>
    <m/>
    <d v="2023-01-01T00:00:00"/>
    <x v="14"/>
    <n v="18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4"/>
    <x v="105"/>
    <x v="29"/>
    <x v="12"/>
    <s v="ร้อยเอ็ดธนบุรี"/>
    <d v="2023-04-24T00:00:00"/>
    <d v="2023-04-26T00:00:00"/>
    <m/>
    <d v="2023-01-01T00:00:00"/>
    <x v="11"/>
    <n v="17"/>
  </r>
  <r>
    <n v="16918"/>
    <s v="66.Dengue fever"/>
    <s v="จิดาภา นันบุดดี"/>
    <s v="5700898"/>
    <s v="หญิง"/>
    <n v="10"/>
    <n v="0"/>
    <s v="นักเรียน"/>
    <s v="163"/>
    <x v="4"/>
    <x v="94"/>
    <x v="0"/>
    <x v="14"/>
    <s v="เกษตรวิสัย"/>
    <d v="2023-05-23T00:00:00"/>
    <d v="2023-05-23T00:00:00"/>
    <m/>
    <d v="2023-01-01T00:00:00"/>
    <x v="1"/>
    <n v="21"/>
  </r>
  <r>
    <n v="16506"/>
    <s v="66.Dengue fever"/>
    <s v="สังเวียน นาสงวน"/>
    <s v="5704657"/>
    <s v="หญิง"/>
    <n v="53"/>
    <n v="1"/>
    <s v="เกษตร"/>
    <s v="59"/>
    <x v="17"/>
    <x v="106"/>
    <x v="72"/>
    <x v="10"/>
    <s v="โพธิ์ชัย"/>
    <d v="2023-05-09T00:00:00"/>
    <d v="2023-05-11T00:00:00"/>
    <m/>
    <d v="2023-01-01T00:00:00"/>
    <x v="14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A209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0">
        <item x="1"/>
        <item x="8"/>
        <item x="14"/>
        <item sd="0" x="12"/>
        <item x="4"/>
        <item x="2"/>
        <item x="9"/>
        <item x="11"/>
        <item x="3"/>
        <item x="17"/>
        <item x="6"/>
        <item sd="0" x="0"/>
        <item x="7"/>
        <item x="15"/>
        <item x="10"/>
        <item x="5"/>
        <item x="13"/>
        <item x="18"/>
        <item x="16"/>
        <item t="default"/>
      </items>
    </pivotField>
    <pivotField axis="axisRow" compact="0" outline="0" subtotalTop="0" showAll="0" includeNewItemsInFilter="1" sortType="ascending">
      <items count="108">
        <item x="59"/>
        <item x="21"/>
        <item x="67"/>
        <item x="106"/>
        <item x="0"/>
        <item x="86"/>
        <item x="89"/>
        <item x="102"/>
        <item x="75"/>
        <item x="50"/>
        <item x="30"/>
        <item x="65"/>
        <item x="74"/>
        <item x="57"/>
        <item x="49"/>
        <item x="7"/>
        <item x="23"/>
        <item x="3"/>
        <item x="55"/>
        <item x="96"/>
        <item x="19"/>
        <item x="43"/>
        <item x="103"/>
        <item x="4"/>
        <item x="56"/>
        <item x="2"/>
        <item x="25"/>
        <item x="48"/>
        <item x="17"/>
        <item x="80"/>
        <item x="29"/>
        <item x="58"/>
        <item x="26"/>
        <item x="62"/>
        <item x="73"/>
        <item x="14"/>
        <item x="13"/>
        <item x="36"/>
        <item x="18"/>
        <item x="38"/>
        <item x="66"/>
        <item x="64"/>
        <item x="81"/>
        <item x="15"/>
        <item x="104"/>
        <item x="46"/>
        <item x="68"/>
        <item x="47"/>
        <item x="87"/>
        <item x="22"/>
        <item x="16"/>
        <item x="41"/>
        <item x="8"/>
        <item x="60"/>
        <item x="94"/>
        <item x="51"/>
        <item x="99"/>
        <item x="44"/>
        <item x="70"/>
        <item x="88"/>
        <item x="12"/>
        <item x="6"/>
        <item x="45"/>
        <item x="11"/>
        <item x="83"/>
        <item x="77"/>
        <item x="98"/>
        <item x="100"/>
        <item x="84"/>
        <item x="85"/>
        <item x="40"/>
        <item x="24"/>
        <item x="95"/>
        <item x="54"/>
        <item x="53"/>
        <item x="76"/>
        <item x="97"/>
        <item x="101"/>
        <item x="37"/>
        <item x="90"/>
        <item x="1"/>
        <item x="93"/>
        <item x="35"/>
        <item x="63"/>
        <item x="9"/>
        <item x="52"/>
        <item x="33"/>
        <item x="39"/>
        <item x="5"/>
        <item x="105"/>
        <item x="82"/>
        <item x="10"/>
        <item x="27"/>
        <item x="92"/>
        <item x="61"/>
        <item x="32"/>
        <item x="34"/>
        <item x="79"/>
        <item x="71"/>
        <item x="42"/>
        <item x="72"/>
        <item x="69"/>
        <item x="28"/>
        <item x="78"/>
        <item x="20"/>
        <item x="91"/>
        <item x="31"/>
        <item t="default"/>
      </items>
    </pivotField>
    <pivotField axis="axisRow" compact="0" outline="0" subtotalTop="0" showAll="0" includeNewItemsInFilter="1" sortType="descending">
      <items count="74">
        <item x="17"/>
        <item x="10"/>
        <item x="64"/>
        <item x="26"/>
        <item x="1"/>
        <item x="68"/>
        <item x="35"/>
        <item x="0"/>
        <item x="12"/>
        <item x="13"/>
        <item x="58"/>
        <item x="2"/>
        <item x="3"/>
        <item x="4"/>
        <item x="5"/>
        <item x="6"/>
        <item x="7"/>
        <item x="8"/>
        <item x="9"/>
        <item x="11"/>
        <item x="14"/>
        <item x="15"/>
        <item x="16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2"/>
        <item x="63"/>
        <item x="65"/>
        <item x="66"/>
        <item x="67"/>
        <item x="69"/>
        <item x="70"/>
        <item x="71"/>
        <item x="7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2"/>
        <item x="3"/>
        <item x="16"/>
        <item x="2"/>
        <item x="13"/>
        <item x="15"/>
        <item x="14"/>
        <item x="5"/>
        <item x="10"/>
        <item x="7"/>
        <item x="6"/>
        <item x="8"/>
        <item x="17"/>
        <item x="9"/>
        <item x="11"/>
        <item x="4"/>
        <item x="1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24">
        <item x="18"/>
        <item x="17"/>
        <item x="22"/>
        <item x="20"/>
        <item x="19"/>
        <item x="0"/>
        <item x="9"/>
        <item x="15"/>
        <item x="7"/>
        <item x="6"/>
        <item x="2"/>
        <item x="3"/>
        <item x="21"/>
        <item x="10"/>
        <item x="13"/>
        <item x="4"/>
        <item x="11"/>
        <item x="8"/>
        <item x="14"/>
        <item x="5"/>
        <item x="1"/>
        <item x="16"/>
        <item x="1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204">
    <i>
      <x/>
      <x v="29"/>
      <x v="32"/>
    </i>
    <i t="default" r="1">
      <x v="29"/>
    </i>
    <i r="1">
      <x v="33"/>
      <x v="2"/>
    </i>
    <i r="2">
      <x v="86"/>
    </i>
    <i r="2">
      <x v="89"/>
    </i>
    <i t="default" r="1">
      <x v="33"/>
    </i>
    <i r="1">
      <x v="54"/>
      <x v="58"/>
    </i>
    <i t="default" r="1">
      <x v="54"/>
    </i>
    <i r="1">
      <x v="66"/>
      <x v="6"/>
    </i>
    <i t="default" r="1">
      <x v="66"/>
    </i>
    <i t="default">
      <x/>
    </i>
    <i>
      <x v="1"/>
      <x v="12"/>
      <x v="17"/>
    </i>
    <i r="2">
      <x v="41"/>
    </i>
    <i t="default" r="1">
      <x v="12"/>
    </i>
    <i r="1">
      <x v="39"/>
      <x v="21"/>
    </i>
    <i r="2">
      <x v="101"/>
    </i>
    <i t="default" r="1">
      <x v="39"/>
    </i>
    <i r="1">
      <x v="51"/>
      <x v="11"/>
    </i>
    <i r="2">
      <x v="72"/>
    </i>
    <i t="default" r="1">
      <x v="51"/>
    </i>
    <i r="1">
      <x v="55"/>
      <x v="98"/>
    </i>
    <i t="default" r="1">
      <x v="55"/>
    </i>
    <i r="1">
      <x v="71"/>
      <x v="7"/>
    </i>
    <i t="default" r="1">
      <x v="71"/>
    </i>
    <i r="1">
      <x v="62"/>
      <x v="69"/>
    </i>
    <i t="default" r="1">
      <x v="62"/>
    </i>
    <i t="default">
      <x v="1"/>
    </i>
    <i>
      <x v="2"/>
      <x v="64"/>
      <x v="48"/>
    </i>
    <i t="default" r="1">
      <x v="64"/>
    </i>
    <i r="1">
      <x v="56"/>
      <x v="100"/>
    </i>
    <i t="default" r="1">
      <x v="56"/>
    </i>
    <i t="default">
      <x v="2"/>
    </i>
    <i>
      <x v="3"/>
      <x v="34"/>
      <x v="53"/>
    </i>
    <i r="2">
      <x v="96"/>
    </i>
    <i t="default" r="1">
      <x v="34"/>
    </i>
    <i r="1">
      <x v="68"/>
      <x v="93"/>
    </i>
    <i t="default" r="1">
      <x v="68"/>
    </i>
    <i r="1">
      <x v="11"/>
      <x v="25"/>
    </i>
    <i t="default" r="1">
      <x v="11"/>
    </i>
    <i r="1">
      <x v="22"/>
      <x v="28"/>
    </i>
    <i t="default" r="1">
      <x v="22"/>
    </i>
    <i t="default">
      <x v="3"/>
    </i>
    <i>
      <x v="4"/>
      <x v="61"/>
      <x v="44"/>
    </i>
    <i r="2">
      <x v="90"/>
    </i>
    <i t="default" r="1">
      <x v="61"/>
    </i>
    <i r="1">
      <x v="37"/>
      <x v="33"/>
    </i>
    <i r="2">
      <x v="39"/>
    </i>
    <i t="default" r="1">
      <x v="37"/>
    </i>
    <i r="1">
      <x v="31"/>
      <x v="106"/>
    </i>
    <i t="default" r="1">
      <x v="31"/>
    </i>
    <i r="1">
      <x v="49"/>
      <x v="94"/>
    </i>
    <i t="default" r="1">
      <x v="49"/>
    </i>
    <i t="default">
      <x v="4"/>
    </i>
    <i>
      <x v="5"/>
      <x v="63"/>
      <x v="5"/>
    </i>
    <i t="default" r="1">
      <x v="63"/>
    </i>
    <i r="1">
      <x v="40"/>
      <x v="47"/>
    </i>
    <i t="default" r="1">
      <x v="40"/>
    </i>
    <i t="default">
      <x v="5"/>
    </i>
    <i>
      <x v="6"/>
      <x v="41"/>
      <x v="14"/>
    </i>
    <i t="default" r="1">
      <x v="41"/>
    </i>
    <i r="1">
      <x v="60"/>
      <x v="29"/>
    </i>
    <i t="default" r="1">
      <x v="60"/>
    </i>
    <i r="1">
      <x v="47"/>
      <x v="31"/>
    </i>
    <i r="2">
      <x v="56"/>
    </i>
    <i t="default" r="1">
      <x v="47"/>
    </i>
    <i r="1">
      <x v="7"/>
      <x v="54"/>
    </i>
    <i t="default" r="1">
      <x v="7"/>
    </i>
    <i r="1">
      <x v="35"/>
      <x v="82"/>
    </i>
    <i t="default" r="1">
      <x v="35"/>
    </i>
    <i r="1">
      <x v="44"/>
      <x v="74"/>
    </i>
    <i t="default" r="1">
      <x v="44"/>
    </i>
    <i t="default">
      <x v="6"/>
    </i>
    <i>
      <x v="7"/>
      <x v="38"/>
      <x v="18"/>
    </i>
    <i r="2">
      <x v="24"/>
    </i>
    <i r="2">
      <x v="51"/>
    </i>
    <i r="2">
      <x v="85"/>
    </i>
    <i r="2">
      <x v="91"/>
    </i>
    <i t="default" r="1">
      <x v="38"/>
    </i>
    <i r="1">
      <x v="23"/>
      <x v="10"/>
    </i>
    <i r="2">
      <x v="20"/>
    </i>
    <i t="default" r="1">
      <x v="23"/>
    </i>
    <i r="1">
      <x v="14"/>
      <x v="88"/>
    </i>
    <i t="default" r="1">
      <x v="14"/>
    </i>
    <i t="default">
      <x v="7"/>
    </i>
    <i>
      <x v="8"/>
      <x v="27"/>
      <x v="16"/>
    </i>
    <i r="2">
      <x v="64"/>
    </i>
    <i t="default" r="1">
      <x v="27"/>
    </i>
    <i r="1">
      <x v="72"/>
      <x v="3"/>
    </i>
    <i t="default" r="1">
      <x v="72"/>
    </i>
    <i r="1">
      <x v="70"/>
      <x v="67"/>
    </i>
    <i t="default" r="1">
      <x v="70"/>
    </i>
    <i r="1">
      <x v="21"/>
      <x v="43"/>
    </i>
    <i t="default" r="1">
      <x v="21"/>
    </i>
    <i r="1">
      <x v="67"/>
      <x v="105"/>
    </i>
    <i t="default" r="1">
      <x v="67"/>
    </i>
    <i t="default">
      <x v="8"/>
    </i>
    <i>
      <x v="9"/>
      <x v="18"/>
      <x v="26"/>
    </i>
    <i r="2">
      <x v="50"/>
    </i>
    <i r="2">
      <x v="84"/>
    </i>
    <i r="2">
      <x v="87"/>
    </i>
    <i t="default" r="1">
      <x v="18"/>
    </i>
    <i r="1">
      <x v="28"/>
      <x v="68"/>
    </i>
    <i r="2">
      <x v="71"/>
    </i>
    <i t="default" r="1">
      <x v="28"/>
    </i>
    <i r="1">
      <x v="17"/>
      <x v="8"/>
    </i>
    <i r="2">
      <x v="52"/>
    </i>
    <i t="default" r="1">
      <x v="17"/>
    </i>
    <i r="1">
      <x v="30"/>
      <x v="12"/>
    </i>
    <i r="2">
      <x v="102"/>
    </i>
    <i t="default" r="1">
      <x v="30"/>
    </i>
    <i r="1">
      <x v="46"/>
      <x v="13"/>
    </i>
    <i t="default" r="1">
      <x v="46"/>
    </i>
    <i r="1">
      <x v="25"/>
      <x v="1"/>
    </i>
    <i t="default" r="1">
      <x v="25"/>
    </i>
    <i r="1">
      <x v="58"/>
      <x v="65"/>
    </i>
    <i t="default" r="1">
      <x v="58"/>
    </i>
    <i r="1">
      <x v="24"/>
      <x v="104"/>
    </i>
    <i t="default" r="1">
      <x v="24"/>
    </i>
    <i r="1">
      <x v="36"/>
      <x v="78"/>
    </i>
    <i t="default" r="1">
      <x v="36"/>
    </i>
    <i t="default">
      <x v="9"/>
    </i>
    <i>
      <x v="10"/>
      <x v="57"/>
      <x v="75"/>
    </i>
    <i t="default" r="1">
      <x v="57"/>
    </i>
    <i r="1">
      <x v="16"/>
      <x v="15"/>
    </i>
    <i t="default" r="1">
      <x v="16"/>
    </i>
    <i t="default">
      <x v="10"/>
    </i>
    <i>
      <x v="11"/>
      <x/>
      <x v="38"/>
    </i>
    <i r="2">
      <x v="45"/>
    </i>
    <i r="2">
      <x v="79"/>
    </i>
    <i r="2">
      <x v="99"/>
    </i>
    <i t="default" r="1">
      <x/>
    </i>
    <i r="1">
      <x v="1"/>
      <x v="62"/>
    </i>
    <i r="2">
      <x v="77"/>
    </i>
    <i r="2">
      <x v="91"/>
    </i>
    <i t="default" r="1">
      <x v="1"/>
    </i>
    <i r="1">
      <x v="2"/>
      <x v="74"/>
    </i>
    <i r="2">
      <x v="81"/>
    </i>
    <i t="default" r="1">
      <x v="2"/>
    </i>
    <i r="1">
      <x v="6"/>
      <x v="70"/>
    </i>
    <i t="default" r="1">
      <x v="6"/>
    </i>
    <i r="1">
      <x v="5"/>
      <x v="76"/>
    </i>
    <i t="default" r="1">
      <x v="5"/>
    </i>
    <i r="1">
      <x v="4"/>
      <x v="46"/>
    </i>
    <i t="default" r="1">
      <x v="4"/>
    </i>
    <i r="1">
      <x v="3"/>
      <x v="30"/>
    </i>
    <i t="default" r="1">
      <x v="3"/>
    </i>
    <i t="default">
      <x v="11"/>
    </i>
    <i>
      <x v="12"/>
      <x v="59"/>
      <x v="97"/>
    </i>
    <i t="default" r="1">
      <x v="59"/>
    </i>
    <i t="default">
      <x v="12"/>
    </i>
    <i>
      <x v="13"/>
      <x v="19"/>
      <x v="63"/>
    </i>
    <i r="2">
      <x v="103"/>
    </i>
    <i t="default" r="1">
      <x v="19"/>
    </i>
    <i r="1">
      <x v="42"/>
      <x v="9"/>
    </i>
    <i t="default" r="1">
      <x v="42"/>
    </i>
    <i t="default">
      <x v="13"/>
    </i>
    <i>
      <x v="14"/>
      <x v="65"/>
      <x v="59"/>
    </i>
    <i t="default" r="1">
      <x v="65"/>
    </i>
    <i r="1">
      <x v="26"/>
      <x v="49"/>
    </i>
    <i t="default" r="1">
      <x v="26"/>
    </i>
    <i r="1">
      <x v="69"/>
      <x v="66"/>
    </i>
    <i t="default" r="1">
      <x v="69"/>
    </i>
    <i r="1">
      <x v="45"/>
      <x v="73"/>
    </i>
    <i t="default" r="1">
      <x v="45"/>
    </i>
    <i r="1">
      <x v="48"/>
      <x/>
    </i>
    <i t="default" r="1">
      <x v="48"/>
    </i>
    <i t="default">
      <x v="14"/>
    </i>
    <i>
      <x v="15"/>
      <x v="20"/>
      <x v="27"/>
    </i>
    <i r="2">
      <x v="35"/>
    </i>
    <i r="2">
      <x v="37"/>
    </i>
    <i r="2">
      <x v="57"/>
    </i>
    <i t="default" r="1">
      <x v="20"/>
    </i>
    <i r="1">
      <x v="32"/>
      <x v="95"/>
    </i>
    <i t="default" r="1">
      <x v="32"/>
    </i>
    <i r="1">
      <x v="53"/>
      <x v="34"/>
    </i>
    <i r="2">
      <x v="70"/>
    </i>
    <i t="default" r="1">
      <x v="53"/>
    </i>
    <i r="1">
      <x v="50"/>
      <x v="19"/>
    </i>
    <i r="2">
      <x v="83"/>
    </i>
    <i t="default" r="1">
      <x v="50"/>
    </i>
    <i r="1">
      <x v="13"/>
      <x v="23"/>
    </i>
    <i t="default" r="1">
      <x v="13"/>
    </i>
    <i r="1">
      <x v="43"/>
      <x v="55"/>
    </i>
    <i t="default" r="1">
      <x v="43"/>
    </i>
    <i t="default">
      <x v="15"/>
    </i>
    <i>
      <x v="16"/>
      <x v="4"/>
      <x v="80"/>
    </i>
    <i t="default" r="1">
      <x v="4"/>
    </i>
    <i r="1">
      <x v="52"/>
      <x v="40"/>
    </i>
    <i t="default" r="1">
      <x v="52"/>
    </i>
    <i r="1">
      <x v="15"/>
      <x v="61"/>
    </i>
    <i t="default" r="1">
      <x v="15"/>
    </i>
    <i t="default">
      <x v="16"/>
    </i>
    <i>
      <x v="17"/>
      <x v="7"/>
      <x v="4"/>
    </i>
    <i t="default" r="1">
      <x v="7"/>
    </i>
    <i r="1">
      <x v="8"/>
      <x v="60"/>
    </i>
    <i r="2">
      <x v="92"/>
    </i>
    <i t="default" r="1">
      <x v="8"/>
    </i>
    <i r="1">
      <x v="9"/>
      <x v="22"/>
    </i>
    <i r="2">
      <x v="36"/>
    </i>
    <i t="default" r="1">
      <x v="9"/>
    </i>
    <i r="1">
      <x v="10"/>
      <x v="42"/>
    </i>
    <i t="default" r="1">
      <x v="10"/>
    </i>
    <i t="default">
      <x v="17"/>
    </i>
    <i t="grand">
      <x/>
    </i>
  </rowItems>
  <colFields count="1">
    <field x="18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47" t="s">
        <v>336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24"/>
    </row>
    <row r="2" spans="1:30" ht="24">
      <c r="A2" s="26"/>
      <c r="B2" s="26"/>
      <c r="C2" s="27" t="s">
        <v>505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19</v>
      </c>
      <c r="D13" s="54">
        <v>28</v>
      </c>
      <c r="E13" s="54">
        <v>32</v>
      </c>
      <c r="F13" s="54">
        <v>42</v>
      </c>
      <c r="G13" s="54">
        <v>16</v>
      </c>
      <c r="H13" s="54"/>
      <c r="I13" s="53"/>
      <c r="J13" s="53"/>
      <c r="K13" s="53"/>
      <c r="L13" s="53"/>
      <c r="M13" s="53"/>
      <c r="N13" s="54">
        <f t="shared" si="0"/>
        <v>145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27</v>
      </c>
      <c r="D14" s="59">
        <f>B13+C13+D13</f>
        <v>55</v>
      </c>
      <c r="E14" s="60">
        <f>SUM(B13:E13)</f>
        <v>87</v>
      </c>
      <c r="F14" s="60">
        <f>SUM(B13:F13)</f>
        <v>129</v>
      </c>
      <c r="G14" s="60">
        <f>SUM(B13:G13)</f>
        <v>145</v>
      </c>
      <c r="H14" s="60">
        <f>SUM(B13:H13)</f>
        <v>145</v>
      </c>
      <c r="I14" s="60">
        <f>SUM(B13:I13)</f>
        <v>145</v>
      </c>
      <c r="J14" s="60">
        <f>SUM(B13:J13)</f>
        <v>145</v>
      </c>
      <c r="K14" s="60">
        <f>SUM(B13:K13)</f>
        <v>145</v>
      </c>
      <c r="L14" s="60">
        <f>SUM(B13:L13)</f>
        <v>145</v>
      </c>
      <c r="M14" s="60">
        <f>SUM(B13:M13)</f>
        <v>145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48"/>
      <c r="E31" s="348"/>
      <c r="F31" s="348"/>
      <c r="G31" s="348"/>
      <c r="H31" s="348"/>
      <c r="I31" s="348"/>
      <c r="J31" s="348"/>
      <c r="K31" s="348"/>
    </row>
    <row r="32" spans="1:19">
      <c r="D32" s="348"/>
      <c r="E32" s="348"/>
      <c r="F32" s="348"/>
      <c r="G32" s="348"/>
      <c r="H32" s="348"/>
      <c r="I32" s="348"/>
      <c r="J32" s="348"/>
      <c r="K32" s="348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G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52" t="s">
        <v>339</v>
      </c>
      <c r="S1" s="352"/>
      <c r="T1" s="352"/>
      <c r="U1" s="352"/>
      <c r="V1" s="352"/>
      <c r="W1" s="352"/>
    </row>
    <row r="2" spans="1:26">
      <c r="B2" s="78" t="s">
        <v>506</v>
      </c>
      <c r="R2" s="79"/>
      <c r="S2" s="79"/>
      <c r="T2" s="353" t="s">
        <v>379</v>
      </c>
      <c r="U2" s="354"/>
      <c r="V2" s="354"/>
      <c r="W2" s="355"/>
    </row>
    <row r="3" spans="1:26">
      <c r="A3" s="80" t="s">
        <v>9</v>
      </c>
      <c r="B3" s="349" t="s">
        <v>43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1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3</v>
      </c>
      <c r="G5" s="92">
        <v>1</v>
      </c>
      <c r="H5" s="92"/>
      <c r="I5" s="92"/>
      <c r="J5" s="92"/>
      <c r="K5" s="92"/>
      <c r="L5" s="94"/>
      <c r="M5" s="92"/>
      <c r="N5" s="95">
        <f t="shared" ref="N5:N27" si="0">SUM(B5:M5)</f>
        <v>13</v>
      </c>
      <c r="O5" s="96">
        <f t="shared" ref="O5:O27" si="1">V5</f>
        <v>8.2102843284618974</v>
      </c>
      <c r="R5" s="97" t="s">
        <v>340</v>
      </c>
      <c r="S5" s="98">
        <v>158338</v>
      </c>
      <c r="T5" s="99">
        <f>T6+T7</f>
        <v>13</v>
      </c>
      <c r="U5" s="100">
        <v>0</v>
      </c>
      <c r="V5" s="101">
        <f>T5*100000/S5</f>
        <v>8.2102843284618974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>
        <v>1</v>
      </c>
      <c r="H6" s="105"/>
      <c r="I6" s="106"/>
      <c r="J6" s="107"/>
      <c r="K6" s="107"/>
      <c r="L6" s="107"/>
      <c r="M6" s="107"/>
      <c r="N6" s="108">
        <f t="shared" si="0"/>
        <v>1</v>
      </c>
      <c r="O6" s="109">
        <f t="shared" si="1"/>
        <v>2.8310166180675482</v>
      </c>
      <c r="R6" s="310" t="s">
        <v>341</v>
      </c>
      <c r="S6" s="111">
        <v>35323</v>
      </c>
      <c r="T6" s="112">
        <f>N6</f>
        <v>1</v>
      </c>
      <c r="U6" s="113">
        <v>0</v>
      </c>
      <c r="V6" s="114">
        <f>T6*100000/S6</f>
        <v>2.8310166180675482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3</v>
      </c>
      <c r="G7" s="105">
        <v>0</v>
      </c>
      <c r="H7" s="105"/>
      <c r="I7" s="106"/>
      <c r="J7" s="107"/>
      <c r="K7" s="107"/>
      <c r="L7" s="107"/>
      <c r="M7" s="107"/>
      <c r="N7" s="108">
        <f t="shared" si="0"/>
        <v>12</v>
      </c>
      <c r="O7" s="109">
        <f t="shared" si="1"/>
        <v>9.7549079380563342</v>
      </c>
      <c r="R7" s="310" t="s">
        <v>77</v>
      </c>
      <c r="S7" s="111">
        <v>123015</v>
      </c>
      <c r="T7" s="112">
        <f t="shared" ref="T7:T26" si="2">N7</f>
        <v>12</v>
      </c>
      <c r="U7" s="113">
        <v>0</v>
      </c>
      <c r="V7" s="114">
        <f t="shared" ref="V7:V26" si="3">T7*100000/S7</f>
        <v>9.7549079380563342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5</v>
      </c>
      <c r="G8" s="105">
        <v>1</v>
      </c>
      <c r="H8" s="105"/>
      <c r="I8" s="106"/>
      <c r="J8" s="107"/>
      <c r="K8" s="107"/>
      <c r="L8" s="107"/>
      <c r="M8" s="107"/>
      <c r="N8" s="108">
        <f t="shared" si="0"/>
        <v>9</v>
      </c>
      <c r="O8" s="109">
        <f t="shared" si="1"/>
        <v>9.2365479941296602</v>
      </c>
      <c r="R8" s="116" t="s">
        <v>23</v>
      </c>
      <c r="S8" s="117">
        <v>97439</v>
      </c>
      <c r="T8" s="112">
        <f t="shared" si="2"/>
        <v>9</v>
      </c>
      <c r="U8" s="118">
        <v>0</v>
      </c>
      <c r="V8" s="114">
        <f t="shared" si="3"/>
        <v>9.2365479941296602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5</v>
      </c>
      <c r="G9" s="105">
        <v>1</v>
      </c>
      <c r="H9" s="119"/>
      <c r="I9" s="106"/>
      <c r="J9" s="107"/>
      <c r="K9" s="107"/>
      <c r="L9" s="107"/>
      <c r="M9" s="107"/>
      <c r="N9" s="108">
        <f t="shared" si="0"/>
        <v>12</v>
      </c>
      <c r="O9" s="109">
        <f t="shared" si="1"/>
        <v>22.361359570661897</v>
      </c>
      <c r="R9" s="116" t="s">
        <v>31</v>
      </c>
      <c r="S9" s="117">
        <v>53664</v>
      </c>
      <c r="T9" s="112">
        <f t="shared" si="2"/>
        <v>12</v>
      </c>
      <c r="U9" s="118">
        <v>0</v>
      </c>
      <c r="V9" s="114">
        <f t="shared" si="3"/>
        <v>22.361359570661897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10</v>
      </c>
      <c r="G10" s="105">
        <v>0</v>
      </c>
      <c r="H10" s="119"/>
      <c r="I10" s="106"/>
      <c r="J10" s="107"/>
      <c r="K10" s="107"/>
      <c r="L10" s="107"/>
      <c r="M10" s="107"/>
      <c r="N10" s="108">
        <f t="shared" si="0"/>
        <v>12</v>
      </c>
      <c r="O10" s="109">
        <f t="shared" si="1"/>
        <v>15.157065086963661</v>
      </c>
      <c r="R10" s="116" t="s">
        <v>24</v>
      </c>
      <c r="S10" s="117">
        <v>79171</v>
      </c>
      <c r="T10" s="112">
        <f t="shared" si="2"/>
        <v>12</v>
      </c>
      <c r="U10" s="118">
        <v>0</v>
      </c>
      <c r="V10" s="114">
        <f t="shared" si="3"/>
        <v>15.157065086963661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>
        <v>0</v>
      </c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>
        <v>1</v>
      </c>
      <c r="H12" s="119"/>
      <c r="I12" s="106"/>
      <c r="J12" s="107"/>
      <c r="K12" s="107"/>
      <c r="L12" s="107"/>
      <c r="M12" s="107"/>
      <c r="N12" s="108">
        <f t="shared" si="0"/>
        <v>12</v>
      </c>
      <c r="O12" s="109">
        <f t="shared" si="1"/>
        <v>16.87431448097421</v>
      </c>
      <c r="R12" s="116" t="s">
        <v>26</v>
      </c>
      <c r="S12" s="117">
        <v>71114</v>
      </c>
      <c r="T12" s="112">
        <f t="shared" si="2"/>
        <v>12</v>
      </c>
      <c r="U12" s="118">
        <v>0</v>
      </c>
      <c r="V12" s="114">
        <f t="shared" si="3"/>
        <v>16.87431448097421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5</v>
      </c>
      <c r="G13" s="105">
        <v>7</v>
      </c>
      <c r="H13" s="119"/>
      <c r="I13" s="106"/>
      <c r="J13" s="107"/>
      <c r="K13" s="107"/>
      <c r="L13" s="107"/>
      <c r="M13" s="107"/>
      <c r="N13" s="108">
        <f t="shared" si="0"/>
        <v>21</v>
      </c>
      <c r="O13" s="109">
        <f t="shared" si="1"/>
        <v>19.454531979544949</v>
      </c>
      <c r="R13" s="116" t="s">
        <v>27</v>
      </c>
      <c r="S13" s="117">
        <v>107944</v>
      </c>
      <c r="T13" s="112">
        <f t="shared" si="2"/>
        <v>21</v>
      </c>
      <c r="U13" s="118">
        <v>0</v>
      </c>
      <c r="V13" s="114">
        <f t="shared" si="3"/>
        <v>19.454531979544949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3</v>
      </c>
      <c r="F14" s="105">
        <v>3</v>
      </c>
      <c r="G14" s="105">
        <v>1</v>
      </c>
      <c r="H14" s="119"/>
      <c r="I14" s="106"/>
      <c r="J14" s="107"/>
      <c r="K14" s="107"/>
      <c r="L14" s="107"/>
      <c r="M14" s="107"/>
      <c r="N14" s="108">
        <f t="shared" si="0"/>
        <v>7</v>
      </c>
      <c r="O14" s="109">
        <f t="shared" si="1"/>
        <v>12.052341597796143</v>
      </c>
      <c r="R14" s="116" t="s">
        <v>34</v>
      </c>
      <c r="S14" s="117">
        <v>58080</v>
      </c>
      <c r="T14" s="112">
        <f t="shared" si="2"/>
        <v>7</v>
      </c>
      <c r="U14" s="118">
        <v>0</v>
      </c>
      <c r="V14" s="114">
        <f t="shared" si="3"/>
        <v>12.052341597796143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3</v>
      </c>
      <c r="G15" s="105">
        <v>0</v>
      </c>
      <c r="H15" s="119"/>
      <c r="I15" s="106"/>
      <c r="J15" s="107"/>
      <c r="K15" s="107"/>
      <c r="L15" s="107"/>
      <c r="M15" s="107"/>
      <c r="N15" s="108">
        <f t="shared" si="0"/>
        <v>3</v>
      </c>
      <c r="O15" s="109">
        <f t="shared" si="1"/>
        <v>4.5133821781582393</v>
      </c>
      <c r="R15" s="116" t="s">
        <v>32</v>
      </c>
      <c r="S15" s="117">
        <v>66469</v>
      </c>
      <c r="T15" s="112">
        <f t="shared" si="2"/>
        <v>3</v>
      </c>
      <c r="U15" s="118">
        <v>0</v>
      </c>
      <c r="V15" s="114">
        <f t="shared" si="3"/>
        <v>4.5133821781582393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3</v>
      </c>
      <c r="G16" s="105">
        <v>0</v>
      </c>
      <c r="H16" s="119"/>
      <c r="I16" s="106"/>
      <c r="J16" s="107"/>
      <c r="K16" s="107"/>
      <c r="L16" s="107"/>
      <c r="M16" s="107"/>
      <c r="N16" s="108">
        <f t="shared" si="0"/>
        <v>20</v>
      </c>
      <c r="O16" s="109">
        <f t="shared" si="1"/>
        <v>16.917468131719406</v>
      </c>
      <c r="R16" s="116" t="s">
        <v>28</v>
      </c>
      <c r="S16" s="117">
        <v>118221</v>
      </c>
      <c r="T16" s="112">
        <f t="shared" si="2"/>
        <v>20</v>
      </c>
      <c r="U16" s="118">
        <v>0</v>
      </c>
      <c r="V16" s="114">
        <f t="shared" si="3"/>
        <v>16.917468131719406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2</v>
      </c>
      <c r="F17" s="105">
        <v>0</v>
      </c>
      <c r="G17" s="105">
        <v>0</v>
      </c>
      <c r="H17" s="119"/>
      <c r="I17" s="106"/>
      <c r="J17" s="107"/>
      <c r="K17" s="107"/>
      <c r="L17" s="107"/>
      <c r="M17" s="107"/>
      <c r="N17" s="108">
        <f t="shared" si="0"/>
        <v>5</v>
      </c>
      <c r="O17" s="109">
        <f t="shared" si="1"/>
        <v>4.3746062854343108</v>
      </c>
      <c r="R17" s="116" t="s">
        <v>29</v>
      </c>
      <c r="S17" s="117">
        <v>114296</v>
      </c>
      <c r="T17" s="112">
        <f t="shared" si="2"/>
        <v>5</v>
      </c>
      <c r="U17" s="118">
        <v>0</v>
      </c>
      <c r="V17" s="114">
        <f t="shared" si="3"/>
        <v>4.3746062854343108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>
        <v>1</v>
      </c>
      <c r="H18" s="119"/>
      <c r="I18" s="106"/>
      <c r="J18" s="107"/>
      <c r="K18" s="107"/>
      <c r="L18" s="107"/>
      <c r="M18" s="107"/>
      <c r="N18" s="108">
        <f t="shared" si="0"/>
        <v>1</v>
      </c>
      <c r="O18" s="109">
        <f t="shared" si="1"/>
        <v>4.3228288592054644</v>
      </c>
      <c r="R18" s="116" t="s">
        <v>33</v>
      </c>
      <c r="S18" s="117">
        <v>23133</v>
      </c>
      <c r="T18" s="112">
        <f t="shared" si="2"/>
        <v>1</v>
      </c>
      <c r="U18" s="118">
        <v>0</v>
      </c>
      <c r="V18" s="114">
        <f t="shared" si="3"/>
        <v>4.3228288592054644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8</v>
      </c>
      <c r="D20" s="105">
        <v>1</v>
      </c>
      <c r="E20" s="119">
        <v>0</v>
      </c>
      <c r="F20" s="105">
        <v>1</v>
      </c>
      <c r="G20" s="105">
        <v>0</v>
      </c>
      <c r="H20" s="119"/>
      <c r="I20" s="106"/>
      <c r="J20" s="107"/>
      <c r="K20" s="107"/>
      <c r="L20" s="107"/>
      <c r="M20" s="107"/>
      <c r="N20" s="108">
        <f t="shared" si="0"/>
        <v>10</v>
      </c>
      <c r="O20" s="109">
        <f t="shared" si="1"/>
        <v>13.565391972001031</v>
      </c>
      <c r="R20" s="116" t="s">
        <v>30</v>
      </c>
      <c r="S20" s="117">
        <v>73717</v>
      </c>
      <c r="T20" s="112">
        <f t="shared" si="2"/>
        <v>10</v>
      </c>
      <c r="U20" s="118">
        <v>0</v>
      </c>
      <c r="V20" s="114">
        <f t="shared" si="3"/>
        <v>13.565391972001031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1</v>
      </c>
      <c r="G21" s="105">
        <v>1</v>
      </c>
      <c r="H21" s="119"/>
      <c r="I21" s="106"/>
      <c r="J21" s="107"/>
      <c r="K21" s="107"/>
      <c r="L21" s="107"/>
      <c r="M21" s="107"/>
      <c r="N21" s="108">
        <f t="shared" si="0"/>
        <v>2</v>
      </c>
      <c r="O21" s="109">
        <f t="shared" si="1"/>
        <v>8.6378163600241855</v>
      </c>
      <c r="R21" s="116" t="s">
        <v>35</v>
      </c>
      <c r="S21" s="117">
        <v>23154</v>
      </c>
      <c r="T21" s="112">
        <f t="shared" si="2"/>
        <v>2</v>
      </c>
      <c r="U21" s="118">
        <v>0</v>
      </c>
      <c r="V21" s="114">
        <f t="shared" si="3"/>
        <v>8.6378163600241855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1</v>
      </c>
      <c r="G22" s="105">
        <v>0</v>
      </c>
      <c r="H22" s="119"/>
      <c r="I22" s="106"/>
      <c r="J22" s="107"/>
      <c r="K22" s="107"/>
      <c r="L22" s="107"/>
      <c r="M22" s="107"/>
      <c r="N22" s="108">
        <f t="shared" si="0"/>
        <v>3</v>
      </c>
      <c r="O22" s="109">
        <f t="shared" si="1"/>
        <v>8.3409792309617146</v>
      </c>
      <c r="R22" s="120" t="s">
        <v>59</v>
      </c>
      <c r="S22" s="117">
        <v>35967</v>
      </c>
      <c r="T22" s="112">
        <f t="shared" si="2"/>
        <v>3</v>
      </c>
      <c r="U22" s="118">
        <v>0</v>
      </c>
      <c r="V22" s="114">
        <f t="shared" si="3"/>
        <v>8.3409792309617146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1</v>
      </c>
      <c r="G23" s="105">
        <v>0</v>
      </c>
      <c r="H23" s="119"/>
      <c r="I23" s="106"/>
      <c r="J23" s="107"/>
      <c r="K23" s="107"/>
      <c r="L23" s="107"/>
      <c r="M23" s="107"/>
      <c r="N23" s="108">
        <f t="shared" si="0"/>
        <v>2</v>
      </c>
      <c r="O23" s="109">
        <f t="shared" si="1"/>
        <v>4.4200848656294198</v>
      </c>
      <c r="R23" s="120" t="s">
        <v>60</v>
      </c>
      <c r="S23" s="117">
        <v>45248</v>
      </c>
      <c r="T23" s="112">
        <f t="shared" si="2"/>
        <v>2</v>
      </c>
      <c r="U23" s="118">
        <v>0</v>
      </c>
      <c r="V23" s="114">
        <f t="shared" si="3"/>
        <v>4.4200848656294198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>
        <v>0</v>
      </c>
      <c r="H24" s="119"/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2"/>
        <v>5</v>
      </c>
      <c r="U24" s="118">
        <v>0</v>
      </c>
      <c r="V24" s="114">
        <f t="shared" si="3"/>
        <v>18.271514708569342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>
        <v>0</v>
      </c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1</v>
      </c>
      <c r="G26" s="105">
        <v>2</v>
      </c>
      <c r="H26" s="119"/>
      <c r="I26" s="106"/>
      <c r="J26" s="122"/>
      <c r="K26" s="122"/>
      <c r="L26" s="122"/>
      <c r="M26" s="122"/>
      <c r="N26" s="108">
        <f t="shared" si="0"/>
        <v>6</v>
      </c>
      <c r="O26" s="123">
        <f t="shared" si="1"/>
        <v>25.874336970115142</v>
      </c>
      <c r="R26" s="124" t="s">
        <v>63</v>
      </c>
      <c r="S26" s="117">
        <v>23189</v>
      </c>
      <c r="T26" s="112">
        <f t="shared" si="2"/>
        <v>6</v>
      </c>
      <c r="U26" s="125">
        <v>0</v>
      </c>
      <c r="V26" s="114">
        <f t="shared" si="3"/>
        <v>25.874336970115142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19</v>
      </c>
      <c r="D27" s="127">
        <f t="shared" si="4"/>
        <v>28</v>
      </c>
      <c r="E27" s="127">
        <f t="shared" si="4"/>
        <v>32</v>
      </c>
      <c r="F27" s="127">
        <f t="shared" si="4"/>
        <v>42</v>
      </c>
      <c r="G27" s="127">
        <f t="shared" si="4"/>
        <v>16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145</v>
      </c>
      <c r="O27" s="128">
        <f t="shared" si="1"/>
        <v>11.18815937803093</v>
      </c>
      <c r="R27" s="126" t="s">
        <v>64</v>
      </c>
      <c r="S27" s="127">
        <f>SUM(S6:S26)</f>
        <v>1296013</v>
      </c>
      <c r="T27" s="127">
        <f>SUM(T6:T26)</f>
        <v>145</v>
      </c>
      <c r="U27" s="127">
        <f>SUM(U6:U26)</f>
        <v>0</v>
      </c>
      <c r="V27" s="128">
        <f>T27*100000/S27</f>
        <v>11.18815937803093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I1" workbookViewId="0">
      <selection activeCell="O15" sqref="O15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378</v>
      </c>
      <c r="M1" s="77"/>
      <c r="N1" s="309" t="s">
        <v>342</v>
      </c>
    </row>
    <row r="2" spans="1:23">
      <c r="A2" s="134"/>
      <c r="B2" s="78" t="s">
        <v>507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16</v>
      </c>
      <c r="P4" s="141">
        <f t="shared" ref="P4:P10" si="0">O4*100000/N4</f>
        <v>29.885873321254458</v>
      </c>
      <c r="Q4" s="136"/>
      <c r="R4" s="142">
        <f>O4*100/O10</f>
        <v>11.03448275862069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28</v>
      </c>
      <c r="P5" s="141">
        <f t="shared" si="0"/>
        <v>42.388918325637725</v>
      </c>
      <c r="R5" s="142">
        <f>O5*100/O10</f>
        <v>19.310344827586206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3</v>
      </c>
      <c r="D6" s="149">
        <v>0</v>
      </c>
      <c r="E6" s="150">
        <f>C6+D6</f>
        <v>3</v>
      </c>
      <c r="F6" s="151">
        <f>E6*100000/B6</f>
        <v>1.8946809988758226</v>
      </c>
      <c r="G6" s="149">
        <v>10</v>
      </c>
      <c r="H6" s="152">
        <f>C6+D6+G6</f>
        <v>13</v>
      </c>
      <c r="I6" s="153">
        <f>H6*100000/B6</f>
        <v>8.2102843284618974</v>
      </c>
      <c r="L6" s="147"/>
      <c r="M6" s="139" t="s">
        <v>36</v>
      </c>
      <c r="N6" s="140">
        <v>70853</v>
      </c>
      <c r="O6" s="139">
        <v>40</v>
      </c>
      <c r="P6" s="141">
        <f t="shared" si="0"/>
        <v>56.45491369455069</v>
      </c>
      <c r="R6" s="142">
        <f>O6*100/O10</f>
        <v>27.586206896551722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1</v>
      </c>
      <c r="D7" s="156">
        <v>0</v>
      </c>
      <c r="E7" s="157">
        <f>C7+D7</f>
        <v>1</v>
      </c>
      <c r="F7" s="158">
        <f>E7*100000/B7</f>
        <v>2.8310166180675482</v>
      </c>
      <c r="G7" s="156">
        <v>0</v>
      </c>
      <c r="H7" s="159">
        <f>C7+D7+G7</f>
        <v>1</v>
      </c>
      <c r="I7" s="160">
        <f>H7*100000/B7</f>
        <v>2.8310166180675482</v>
      </c>
      <c r="M7" s="139" t="s">
        <v>37</v>
      </c>
      <c r="N7" s="140">
        <v>157174</v>
      </c>
      <c r="O7" s="139">
        <v>33</v>
      </c>
      <c r="P7" s="141">
        <f t="shared" si="0"/>
        <v>20.995839006451448</v>
      </c>
      <c r="R7" s="142">
        <f>O7*100/O10</f>
        <v>22.758620689655171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10</v>
      </c>
      <c r="H8" s="159">
        <f t="shared" ref="H8:H27" si="3">C8+D8+G8</f>
        <v>12</v>
      </c>
      <c r="I8" s="160">
        <f t="shared" ref="I8:I27" si="4">H8*100000/B8</f>
        <v>9.7549079380563342</v>
      </c>
      <c r="M8" s="139" t="s">
        <v>38</v>
      </c>
      <c r="N8" s="140">
        <v>382915</v>
      </c>
      <c r="O8" s="139">
        <v>22</v>
      </c>
      <c r="P8" s="141">
        <f t="shared" si="0"/>
        <v>5.745400415235757</v>
      </c>
      <c r="R8" s="142">
        <f>O8*100/O10</f>
        <v>15.172413793103448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2</v>
      </c>
      <c r="D9" s="156">
        <v>0</v>
      </c>
      <c r="E9" s="157">
        <f t="shared" si="1"/>
        <v>2</v>
      </c>
      <c r="F9" s="158">
        <f t="shared" si="2"/>
        <v>2.0525662209177025</v>
      </c>
      <c r="G9" s="156">
        <v>7</v>
      </c>
      <c r="H9" s="159">
        <f t="shared" si="3"/>
        <v>9</v>
      </c>
      <c r="I9" s="160">
        <f t="shared" si="4"/>
        <v>9.2365479941296602</v>
      </c>
      <c r="M9" s="139" t="s">
        <v>39</v>
      </c>
      <c r="N9" s="140">
        <v>565479</v>
      </c>
      <c r="O9" s="139">
        <v>6</v>
      </c>
      <c r="P9" s="141">
        <f t="shared" si="0"/>
        <v>1.0610473598489067</v>
      </c>
      <c r="R9" s="142">
        <f>O9*100/O10</f>
        <v>4.1379310344827589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11</v>
      </c>
      <c r="H10" s="159">
        <f t="shared" si="3"/>
        <v>12</v>
      </c>
      <c r="I10" s="160">
        <f t="shared" si="4"/>
        <v>22.361359570661897</v>
      </c>
      <c r="M10" s="161" t="s">
        <v>41</v>
      </c>
      <c r="N10" s="162">
        <f>SUM(N4:N9)</f>
        <v>1296013</v>
      </c>
      <c r="O10" s="162">
        <f>SUM(O4:O9)</f>
        <v>145</v>
      </c>
      <c r="P10" s="163">
        <f t="shared" si="0"/>
        <v>11.18815937803093</v>
      </c>
      <c r="R10" s="164">
        <f>SUM(R4:R9)</f>
        <v>100</v>
      </c>
      <c r="T10" s="144"/>
      <c r="V10" s="148"/>
    </row>
    <row r="11" spans="1:23">
      <c r="A11" s="116" t="s">
        <v>24</v>
      </c>
      <c r="B11" s="117">
        <v>79171</v>
      </c>
      <c r="C11" s="156">
        <v>4</v>
      </c>
      <c r="D11" s="156">
        <v>0</v>
      </c>
      <c r="E11" s="157">
        <f t="shared" si="1"/>
        <v>4</v>
      </c>
      <c r="F11" s="158">
        <f t="shared" si="2"/>
        <v>5.0523550289878871</v>
      </c>
      <c r="G11" s="156">
        <v>8</v>
      </c>
      <c r="H11" s="159">
        <f t="shared" si="3"/>
        <v>12</v>
      </c>
      <c r="I11" s="160">
        <f t="shared" si="4"/>
        <v>15.157065086963661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3</v>
      </c>
      <c r="D13" s="156">
        <v>0</v>
      </c>
      <c r="E13" s="157">
        <f t="shared" si="1"/>
        <v>3</v>
      </c>
      <c r="F13" s="158">
        <f t="shared" si="2"/>
        <v>4.2185786202435525</v>
      </c>
      <c r="G13" s="156">
        <v>9</v>
      </c>
      <c r="H13" s="159">
        <f t="shared" si="3"/>
        <v>12</v>
      </c>
      <c r="I13" s="160">
        <f t="shared" si="4"/>
        <v>16.87431448097421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8</v>
      </c>
      <c r="D14" s="156">
        <v>0</v>
      </c>
      <c r="E14" s="157">
        <f t="shared" si="1"/>
        <v>8</v>
      </c>
      <c r="F14" s="158">
        <f t="shared" si="2"/>
        <v>7.4112502779218854</v>
      </c>
      <c r="G14" s="156">
        <v>13</v>
      </c>
      <c r="H14" s="159">
        <f t="shared" si="3"/>
        <v>21</v>
      </c>
      <c r="I14" s="160">
        <f t="shared" si="4"/>
        <v>19.454531979544949</v>
      </c>
      <c r="M14" s="168" t="s">
        <v>70</v>
      </c>
      <c r="N14" s="169">
        <v>641883</v>
      </c>
      <c r="O14" s="168">
        <v>79</v>
      </c>
      <c r="P14" s="141">
        <f>O14*100000/N14</f>
        <v>12.307538912854834</v>
      </c>
      <c r="R14" s="103"/>
    </row>
    <row r="15" spans="1:23">
      <c r="A15" s="116" t="s">
        <v>34</v>
      </c>
      <c r="B15" s="117">
        <v>58080</v>
      </c>
      <c r="C15" s="156">
        <v>2</v>
      </c>
      <c r="D15" s="156">
        <v>0</v>
      </c>
      <c r="E15" s="157">
        <f t="shared" si="1"/>
        <v>2</v>
      </c>
      <c r="F15" s="158">
        <f t="shared" si="2"/>
        <v>3.443526170798898</v>
      </c>
      <c r="G15" s="156">
        <v>5</v>
      </c>
      <c r="H15" s="159">
        <f t="shared" si="3"/>
        <v>7</v>
      </c>
      <c r="I15" s="160">
        <f t="shared" si="4"/>
        <v>12.052341597796143</v>
      </c>
      <c r="M15" s="168" t="s">
        <v>71</v>
      </c>
      <c r="N15" s="169">
        <v>654130</v>
      </c>
      <c r="O15" s="169">
        <f>O10-O14</f>
        <v>66</v>
      </c>
      <c r="P15" s="141">
        <f>O15*100000/N15</f>
        <v>10.089737513949826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2</v>
      </c>
      <c r="D16" s="156">
        <v>0</v>
      </c>
      <c r="E16" s="157">
        <f t="shared" si="1"/>
        <v>2</v>
      </c>
      <c r="F16" s="158">
        <f t="shared" si="2"/>
        <v>3.008921452105493</v>
      </c>
      <c r="G16" s="156">
        <v>1</v>
      </c>
      <c r="H16" s="159">
        <f t="shared" si="3"/>
        <v>3</v>
      </c>
      <c r="I16" s="160">
        <f t="shared" si="4"/>
        <v>4.5133821781582393</v>
      </c>
      <c r="M16" s="170" t="s">
        <v>41</v>
      </c>
      <c r="N16" s="171">
        <f>N14+N15</f>
        <v>1296013</v>
      </c>
      <c r="O16" s="172">
        <f>O14+O15</f>
        <v>145</v>
      </c>
      <c r="P16" s="173">
        <f>O16*100000/N16</f>
        <v>11.18815937803093</v>
      </c>
    </row>
    <row r="17" spans="1:22">
      <c r="A17" s="116" t="s">
        <v>28</v>
      </c>
      <c r="B17" s="117">
        <v>118221</v>
      </c>
      <c r="C17" s="156">
        <v>3</v>
      </c>
      <c r="D17" s="156">
        <v>0</v>
      </c>
      <c r="E17" s="157">
        <f t="shared" si="1"/>
        <v>3</v>
      </c>
      <c r="F17" s="158">
        <f t="shared" si="2"/>
        <v>2.537620219757911</v>
      </c>
      <c r="G17" s="156">
        <v>17</v>
      </c>
      <c r="H17" s="159">
        <f t="shared" si="3"/>
        <v>20</v>
      </c>
      <c r="I17" s="160">
        <f t="shared" si="4"/>
        <v>16.917468131719406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4</v>
      </c>
      <c r="H18" s="159">
        <f t="shared" si="3"/>
        <v>5</v>
      </c>
      <c r="I18" s="160">
        <f t="shared" si="4"/>
        <v>4.3746062854343108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1</v>
      </c>
      <c r="H19" s="159">
        <f t="shared" si="3"/>
        <v>1</v>
      </c>
      <c r="I19" s="160">
        <f t="shared" si="4"/>
        <v>4.3228288592054644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7</v>
      </c>
      <c r="D21" s="156">
        <v>0</v>
      </c>
      <c r="E21" s="157">
        <f t="shared" si="1"/>
        <v>7</v>
      </c>
      <c r="F21" s="158">
        <f t="shared" si="2"/>
        <v>9.4957743804007215</v>
      </c>
      <c r="G21" s="156">
        <v>3</v>
      </c>
      <c r="H21" s="159">
        <f t="shared" si="3"/>
        <v>10</v>
      </c>
      <c r="I21" s="160">
        <f t="shared" si="4"/>
        <v>13.565391972001031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1</v>
      </c>
      <c r="D22" s="156">
        <v>0</v>
      </c>
      <c r="E22" s="157">
        <f t="shared" si="1"/>
        <v>1</v>
      </c>
      <c r="F22" s="158">
        <f t="shared" si="2"/>
        <v>4.3189081800120928</v>
      </c>
      <c r="G22" s="156">
        <v>1</v>
      </c>
      <c r="H22" s="159">
        <f t="shared" si="3"/>
        <v>2</v>
      </c>
      <c r="I22" s="160">
        <f t="shared" si="4"/>
        <v>8.6378163600241855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2</v>
      </c>
      <c r="H23" s="159">
        <f t="shared" si="3"/>
        <v>3</v>
      </c>
      <c r="I23" s="160">
        <f t="shared" si="4"/>
        <v>8.3409792309617146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2</v>
      </c>
      <c r="H24" s="159">
        <f t="shared" si="3"/>
        <v>2</v>
      </c>
      <c r="I24" s="160">
        <f t="shared" si="4"/>
        <v>4.4200848656294198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1</v>
      </c>
      <c r="D27" s="119">
        <v>0</v>
      </c>
      <c r="E27" s="157">
        <f t="shared" si="1"/>
        <v>1</v>
      </c>
      <c r="F27" s="158">
        <f t="shared" si="2"/>
        <v>4.3123894950191906</v>
      </c>
      <c r="G27" s="119">
        <v>5</v>
      </c>
      <c r="H27" s="159">
        <f t="shared" si="3"/>
        <v>6</v>
      </c>
      <c r="I27" s="160">
        <f t="shared" si="4"/>
        <v>25.874336970115142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41</v>
      </c>
      <c r="D28" s="178">
        <f>SUM(D7:D27)</f>
        <v>1</v>
      </c>
      <c r="E28" s="178">
        <f>SUM(E7:E27)</f>
        <v>42</v>
      </c>
      <c r="F28" s="179">
        <f>E28*100000/B28</f>
        <v>3.2407082336365454</v>
      </c>
      <c r="G28" s="178">
        <f>SUM(G7:G27)</f>
        <v>103</v>
      </c>
      <c r="H28" s="178">
        <f>C28+D28+G28</f>
        <v>145</v>
      </c>
      <c r="I28" s="179">
        <f>H28*100000/B28</f>
        <v>11.18815937803093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1" workbookViewId="0">
      <selection activeCell="C31" sqref="C31:Y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506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13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>
        <v>0</v>
      </c>
      <c r="V5" s="139">
        <v>1</v>
      </c>
      <c r="W5" s="139">
        <v>1</v>
      </c>
      <c r="X5" s="139">
        <v>0</v>
      </c>
      <c r="Y5" s="139">
        <v>1</v>
      </c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9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>
        <v>1</v>
      </c>
      <c r="V6" s="139">
        <v>0</v>
      </c>
      <c r="W6" s="139">
        <v>3</v>
      </c>
      <c r="X6" s="139">
        <v>1</v>
      </c>
      <c r="Y6" s="139">
        <v>1</v>
      </c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12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>
        <v>0</v>
      </c>
      <c r="V7" s="139">
        <v>2</v>
      </c>
      <c r="W7" s="139">
        <v>2</v>
      </c>
      <c r="X7" s="139">
        <v>0</v>
      </c>
      <c r="Y7" s="139">
        <v>1</v>
      </c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12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2</v>
      </c>
      <c r="U8" s="139">
        <v>1</v>
      </c>
      <c r="V8" s="139">
        <v>2</v>
      </c>
      <c r="W8" s="139">
        <v>3</v>
      </c>
      <c r="X8" s="139">
        <v>2</v>
      </c>
      <c r="Y8" s="139">
        <v>0</v>
      </c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12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1</v>
      </c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21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>
        <v>0</v>
      </c>
      <c r="V11" s="139">
        <v>2</v>
      </c>
      <c r="W11" s="139">
        <v>0</v>
      </c>
      <c r="X11" s="139">
        <v>4</v>
      </c>
      <c r="Y11" s="139">
        <v>6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7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2</v>
      </c>
      <c r="T12" s="139">
        <v>1</v>
      </c>
      <c r="U12" s="139">
        <v>2</v>
      </c>
      <c r="V12" s="139">
        <v>0</v>
      </c>
      <c r="W12" s="139">
        <v>0</v>
      </c>
      <c r="X12" s="139">
        <v>0</v>
      </c>
      <c r="Y12" s="139">
        <v>1</v>
      </c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3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1</v>
      </c>
      <c r="W13" s="139">
        <v>2</v>
      </c>
      <c r="X13" s="139">
        <v>0</v>
      </c>
      <c r="Y13" s="139">
        <v>0</v>
      </c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20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>
        <v>0</v>
      </c>
      <c r="V14" s="139">
        <v>1</v>
      </c>
      <c r="W14" s="139">
        <v>0</v>
      </c>
      <c r="X14" s="139">
        <v>2</v>
      </c>
      <c r="Y14" s="139">
        <v>0</v>
      </c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5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1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1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1</v>
      </c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10</v>
      </c>
      <c r="C18" s="139">
        <v>0</v>
      </c>
      <c r="D18" s="139">
        <v>0</v>
      </c>
      <c r="E18" s="139">
        <v>0</v>
      </c>
      <c r="F18" s="139">
        <v>0</v>
      </c>
      <c r="G18" s="139">
        <v>1</v>
      </c>
      <c r="H18" s="139">
        <v>1</v>
      </c>
      <c r="I18" s="139">
        <v>2</v>
      </c>
      <c r="J18" s="139">
        <v>3</v>
      </c>
      <c r="K18" s="139">
        <v>1</v>
      </c>
      <c r="L18" s="139">
        <v>0</v>
      </c>
      <c r="M18" s="139">
        <v>0</v>
      </c>
      <c r="N18" s="139">
        <v>1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1</v>
      </c>
      <c r="V18" s="139">
        <v>0</v>
      </c>
      <c r="W18" s="139">
        <v>0</v>
      </c>
      <c r="X18" s="139">
        <v>0</v>
      </c>
      <c r="Y18" s="139">
        <v>0</v>
      </c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2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1</v>
      </c>
      <c r="W19" s="139">
        <v>0</v>
      </c>
      <c r="X19" s="139">
        <v>0</v>
      </c>
      <c r="Y19" s="139">
        <v>1</v>
      </c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3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1</v>
      </c>
      <c r="X20" s="139">
        <v>0</v>
      </c>
      <c r="Y20" s="139">
        <v>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2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1</v>
      </c>
      <c r="Y21" s="139">
        <v>0</v>
      </c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6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1</v>
      </c>
      <c r="V24" s="139">
        <v>0</v>
      </c>
      <c r="W24" s="139">
        <v>0</v>
      </c>
      <c r="X24" s="139">
        <v>0</v>
      </c>
      <c r="Y24" s="139">
        <v>2</v>
      </c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145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2</v>
      </c>
      <c r="H25" s="196">
        <f t="shared" si="1"/>
        <v>2</v>
      </c>
      <c r="I25" s="196">
        <f t="shared" si="1"/>
        <v>8</v>
      </c>
      <c r="J25" s="196">
        <f t="shared" si="1"/>
        <v>5</v>
      </c>
      <c r="K25" s="196">
        <f t="shared" si="1"/>
        <v>2</v>
      </c>
      <c r="L25" s="196">
        <f t="shared" si="1"/>
        <v>5</v>
      </c>
      <c r="M25" s="196">
        <f t="shared" si="1"/>
        <v>4</v>
      </c>
      <c r="N25" s="196">
        <f t="shared" si="1"/>
        <v>11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7</v>
      </c>
      <c r="T25" s="196">
        <f t="shared" si="2"/>
        <v>6</v>
      </c>
      <c r="U25" s="196">
        <f t="shared" si="2"/>
        <v>6</v>
      </c>
      <c r="V25" s="196">
        <f t="shared" si="2"/>
        <v>10</v>
      </c>
      <c r="W25" s="196">
        <f t="shared" si="2"/>
        <v>12</v>
      </c>
      <c r="X25" s="196">
        <f t="shared" si="2"/>
        <v>10</v>
      </c>
      <c r="Y25" s="196">
        <f t="shared" si="2"/>
        <v>15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508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145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2</v>
      </c>
      <c r="H31" s="213">
        <f t="shared" si="3"/>
        <v>2</v>
      </c>
      <c r="I31" s="213">
        <f t="shared" si="3"/>
        <v>8</v>
      </c>
      <c r="J31" s="213">
        <f t="shared" si="3"/>
        <v>5</v>
      </c>
      <c r="K31" s="213">
        <f t="shared" si="3"/>
        <v>2</v>
      </c>
      <c r="L31" s="213">
        <f t="shared" si="3"/>
        <v>5</v>
      </c>
      <c r="M31" s="213">
        <f t="shared" si="3"/>
        <v>4</v>
      </c>
      <c r="N31" s="213">
        <f t="shared" si="3"/>
        <v>11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7</v>
      </c>
      <c r="T31" s="213">
        <f t="shared" si="3"/>
        <v>6</v>
      </c>
      <c r="U31" s="213">
        <f t="shared" si="3"/>
        <v>6</v>
      </c>
      <c r="V31" s="213">
        <f t="shared" si="3"/>
        <v>10</v>
      </c>
      <c r="W31" s="213">
        <f t="shared" si="3"/>
        <v>12</v>
      </c>
      <c r="X31" s="213">
        <f t="shared" si="3"/>
        <v>10</v>
      </c>
      <c r="Y31" s="213">
        <f t="shared" si="3"/>
        <v>15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D5" sqref="D5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509</v>
      </c>
    </row>
    <row r="2" spans="1:17">
      <c r="A2" s="2" t="s">
        <v>193</v>
      </c>
      <c r="B2" s="2" t="s">
        <v>194</v>
      </c>
      <c r="C2" s="3" t="s">
        <v>510</v>
      </c>
      <c r="D2" s="4" t="s">
        <v>511</v>
      </c>
      <c r="E2" s="4" t="s">
        <v>486</v>
      </c>
      <c r="F2" s="4" t="s">
        <v>490</v>
      </c>
      <c r="G2" s="4" t="s">
        <v>499</v>
      </c>
      <c r="H2" s="4" t="s">
        <v>512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1</v>
      </c>
      <c r="E3" s="15">
        <v>0</v>
      </c>
      <c r="F3" s="15">
        <v>0</v>
      </c>
      <c r="G3" s="15">
        <v>1</v>
      </c>
      <c r="H3" s="15">
        <v>0</v>
      </c>
      <c r="I3" s="359">
        <v>3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1</v>
      </c>
      <c r="E4" s="15">
        <v>1</v>
      </c>
      <c r="F4" s="15">
        <v>0</v>
      </c>
      <c r="G4" s="15">
        <v>0</v>
      </c>
      <c r="H4" s="15">
        <v>0</v>
      </c>
      <c r="I4" s="22">
        <v>2</v>
      </c>
      <c r="J4" s="240"/>
      <c r="K4" s="356" t="s">
        <v>197</v>
      </c>
      <c r="L4" s="356"/>
      <c r="M4" s="356"/>
      <c r="N4" s="356"/>
      <c r="O4" s="356"/>
      <c r="P4" s="356"/>
      <c r="Q4" s="356"/>
    </row>
    <row r="5" spans="1:17" ht="20.25" customHeight="1">
      <c r="A5" s="18" t="s">
        <v>21</v>
      </c>
      <c r="B5" s="18" t="s">
        <v>146</v>
      </c>
      <c r="C5" s="16">
        <v>4</v>
      </c>
      <c r="D5" s="17">
        <v>0</v>
      </c>
      <c r="E5" s="15">
        <v>0</v>
      </c>
      <c r="F5" s="15">
        <v>0</v>
      </c>
      <c r="G5" s="15">
        <v>0</v>
      </c>
      <c r="H5" s="15">
        <v>0</v>
      </c>
      <c r="I5" s="313">
        <v>1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1</v>
      </c>
      <c r="E9" s="15">
        <v>1</v>
      </c>
      <c r="F9" s="15">
        <v>0</v>
      </c>
      <c r="G9" s="15">
        <v>0</v>
      </c>
      <c r="H9" s="15">
        <v>0</v>
      </c>
      <c r="I9" s="22">
        <v>2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3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3</v>
      </c>
      <c r="D13" s="17">
        <v>0</v>
      </c>
      <c r="E13" s="15">
        <v>0</v>
      </c>
      <c r="F13" s="15">
        <v>0</v>
      </c>
      <c r="G13" s="15">
        <v>0</v>
      </c>
      <c r="H13" s="15">
        <v>0</v>
      </c>
      <c r="I13" s="313">
        <v>1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2</v>
      </c>
      <c r="D15" s="17">
        <v>0</v>
      </c>
      <c r="E15" s="15">
        <v>0</v>
      </c>
      <c r="F15" s="15">
        <v>0</v>
      </c>
      <c r="G15" s="15">
        <v>0</v>
      </c>
      <c r="H15" s="15">
        <v>0</v>
      </c>
      <c r="I15" s="313">
        <v>1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3</v>
      </c>
      <c r="D18" s="17">
        <v>0</v>
      </c>
      <c r="E18" s="15">
        <v>0</v>
      </c>
      <c r="F18" s="15">
        <v>0</v>
      </c>
      <c r="G18" s="15">
        <v>0</v>
      </c>
      <c r="H18" s="15">
        <v>0</v>
      </c>
      <c r="I18" s="313">
        <v>1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3</v>
      </c>
      <c r="E22" s="15">
        <v>0</v>
      </c>
      <c r="F22" s="15">
        <v>1</v>
      </c>
      <c r="G22" s="15">
        <v>1</v>
      </c>
      <c r="H22" s="15">
        <v>1</v>
      </c>
      <c r="I22" s="21">
        <v>3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2</v>
      </c>
      <c r="E27" s="15">
        <v>1</v>
      </c>
      <c r="F27" s="15">
        <v>1</v>
      </c>
      <c r="G27" s="15">
        <v>0</v>
      </c>
      <c r="H27" s="15">
        <v>0</v>
      </c>
      <c r="I27" s="22">
        <v>2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1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313">
        <v>1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1</v>
      </c>
      <c r="E31" s="15">
        <v>0</v>
      </c>
      <c r="F31" s="15">
        <v>0</v>
      </c>
      <c r="G31" s="15">
        <v>0</v>
      </c>
      <c r="H31" s="15">
        <v>1</v>
      </c>
      <c r="I31" s="21">
        <v>3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3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2</v>
      </c>
      <c r="D34" s="17">
        <v>0</v>
      </c>
      <c r="E34" s="15">
        <v>0</v>
      </c>
      <c r="F34" s="15">
        <v>0</v>
      </c>
      <c r="G34" s="15">
        <v>0</v>
      </c>
      <c r="H34" s="15">
        <v>0</v>
      </c>
      <c r="I34" s="313">
        <v>1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3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2</v>
      </c>
      <c r="D37" s="17">
        <v>2</v>
      </c>
      <c r="E37" s="15">
        <v>2</v>
      </c>
      <c r="F37" s="15">
        <v>0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2</v>
      </c>
      <c r="E38" s="15">
        <v>0</v>
      </c>
      <c r="F38" s="15">
        <v>2</v>
      </c>
      <c r="G38" s="15">
        <v>0</v>
      </c>
      <c r="H38" s="15">
        <v>0</v>
      </c>
      <c r="I38" s="22">
        <v>2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1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313">
        <v>1</v>
      </c>
      <c r="J41" s="240"/>
    </row>
    <row r="42" spans="1:10" ht="20.25" customHeight="1">
      <c r="A42" s="18" t="s">
        <v>24</v>
      </c>
      <c r="B42" s="18" t="s">
        <v>165</v>
      </c>
      <c r="C42" s="16">
        <v>1</v>
      </c>
      <c r="D42" s="17">
        <v>1</v>
      </c>
      <c r="E42" s="15">
        <v>1</v>
      </c>
      <c r="F42" s="15">
        <v>0</v>
      </c>
      <c r="G42" s="15">
        <v>0</v>
      </c>
      <c r="H42" s="15">
        <v>0</v>
      </c>
      <c r="I42" s="22">
        <v>2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1</v>
      </c>
      <c r="D44" s="17">
        <v>1</v>
      </c>
      <c r="E44" s="15">
        <v>0</v>
      </c>
      <c r="F44" s="15">
        <v>1</v>
      </c>
      <c r="G44" s="15">
        <v>0</v>
      </c>
      <c r="H44" s="15">
        <v>0</v>
      </c>
      <c r="I44" s="22">
        <v>2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1</v>
      </c>
      <c r="E45" s="15">
        <v>0</v>
      </c>
      <c r="F45" s="15">
        <v>0</v>
      </c>
      <c r="G45" s="15">
        <v>1</v>
      </c>
      <c r="H45" s="15">
        <v>0</v>
      </c>
      <c r="I45" s="21">
        <v>3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1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313">
        <v>1</v>
      </c>
      <c r="J48" s="240"/>
    </row>
    <row r="49" spans="1:10" ht="20.25" customHeight="1">
      <c r="A49" s="18" t="s">
        <v>24</v>
      </c>
      <c r="B49" s="18" t="s">
        <v>229</v>
      </c>
      <c r="C49" s="16">
        <v>1</v>
      </c>
      <c r="D49" s="17">
        <v>4</v>
      </c>
      <c r="E49" s="15">
        <v>2</v>
      </c>
      <c r="F49" s="15">
        <v>1</v>
      </c>
      <c r="G49" s="15">
        <v>1</v>
      </c>
      <c r="H49" s="15">
        <v>0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3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1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313">
        <v>1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1</v>
      </c>
      <c r="E65" s="15">
        <v>0</v>
      </c>
      <c r="F65" s="15">
        <v>0</v>
      </c>
      <c r="G65" s="15">
        <v>0</v>
      </c>
      <c r="H65" s="15">
        <v>1</v>
      </c>
      <c r="I65" s="21">
        <v>3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1</v>
      </c>
      <c r="D70" s="17">
        <v>0</v>
      </c>
      <c r="E70" s="15">
        <v>0</v>
      </c>
      <c r="F70" s="15">
        <v>0</v>
      </c>
      <c r="G70" s="15">
        <v>0</v>
      </c>
      <c r="H70" s="15">
        <v>0</v>
      </c>
      <c r="I70" s="313">
        <v>1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313">
        <v>1</v>
      </c>
      <c r="J75" s="240"/>
    </row>
    <row r="76" spans="1:10" ht="20.25" customHeight="1">
      <c r="A76" s="18" t="s">
        <v>27</v>
      </c>
      <c r="B76" s="18" t="s">
        <v>192</v>
      </c>
      <c r="C76" s="16">
        <v>1</v>
      </c>
      <c r="D76" s="17">
        <v>0</v>
      </c>
      <c r="E76" s="15">
        <v>0</v>
      </c>
      <c r="F76" s="15">
        <v>0</v>
      </c>
      <c r="G76" s="15">
        <v>0</v>
      </c>
      <c r="H76" s="15">
        <v>0</v>
      </c>
      <c r="I76" s="313">
        <v>1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3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6</v>
      </c>
      <c r="D80" s="17">
        <v>1</v>
      </c>
      <c r="E80" s="15">
        <v>0</v>
      </c>
      <c r="F80" s="15">
        <v>0</v>
      </c>
      <c r="G80" s="15">
        <v>1</v>
      </c>
      <c r="H80" s="15">
        <v>0</v>
      </c>
      <c r="I80" s="21">
        <v>3</v>
      </c>
      <c r="J80" s="240"/>
    </row>
    <row r="81" spans="1:10" ht="20.25" customHeight="1">
      <c r="A81" s="18" t="s">
        <v>27</v>
      </c>
      <c r="B81" s="18" t="s">
        <v>251</v>
      </c>
      <c r="C81" s="16">
        <v>1</v>
      </c>
      <c r="D81" s="17">
        <v>2</v>
      </c>
      <c r="E81" s="15">
        <v>0</v>
      </c>
      <c r="F81" s="15">
        <v>0</v>
      </c>
      <c r="G81" s="15">
        <v>2</v>
      </c>
      <c r="H81" s="15">
        <v>0</v>
      </c>
      <c r="I81" s="21">
        <v>3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4</v>
      </c>
      <c r="E85" s="15">
        <v>0</v>
      </c>
      <c r="F85" s="15">
        <v>0</v>
      </c>
      <c r="G85" s="15">
        <v>3</v>
      </c>
      <c r="H85" s="15">
        <v>1</v>
      </c>
      <c r="I85" s="21">
        <v>3</v>
      </c>
      <c r="J85" s="240"/>
    </row>
    <row r="86" spans="1:10" ht="20.25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3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1</v>
      </c>
      <c r="E87" s="15">
        <v>0</v>
      </c>
      <c r="F87" s="15">
        <v>0</v>
      </c>
      <c r="G87" s="15">
        <v>0</v>
      </c>
      <c r="H87" s="15">
        <v>1</v>
      </c>
      <c r="I87" s="21">
        <v>3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2</v>
      </c>
      <c r="E88" s="15">
        <v>0</v>
      </c>
      <c r="F88" s="15">
        <v>1</v>
      </c>
      <c r="G88" s="15">
        <v>1</v>
      </c>
      <c r="H88" s="15">
        <v>0</v>
      </c>
      <c r="I88" s="21">
        <v>3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3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2</v>
      </c>
      <c r="D90" s="17">
        <v>1</v>
      </c>
      <c r="E90" s="15">
        <v>0</v>
      </c>
      <c r="F90" s="15">
        <v>0</v>
      </c>
      <c r="G90" s="15">
        <v>0</v>
      </c>
      <c r="H90" s="15">
        <v>1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1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313">
        <v>1</v>
      </c>
      <c r="J92" s="240"/>
    </row>
    <row r="93" spans="1:10" ht="20.25" customHeight="1">
      <c r="A93" s="18" t="s">
        <v>34</v>
      </c>
      <c r="B93" s="18" t="s">
        <v>261</v>
      </c>
      <c r="C93" s="16">
        <v>1</v>
      </c>
      <c r="D93" s="17">
        <v>0</v>
      </c>
      <c r="E93" s="15">
        <v>0</v>
      </c>
      <c r="F93" s="15">
        <v>0</v>
      </c>
      <c r="G93" s="15">
        <v>0</v>
      </c>
      <c r="H93" s="15">
        <v>0</v>
      </c>
      <c r="I93" s="313">
        <v>1</v>
      </c>
      <c r="J93" s="240"/>
    </row>
    <row r="94" spans="1:10" ht="20.25" customHeight="1">
      <c r="A94" s="18" t="s">
        <v>34</v>
      </c>
      <c r="B94" s="18" t="s">
        <v>262</v>
      </c>
      <c r="C94" s="16">
        <v>1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313">
        <v>1</v>
      </c>
      <c r="J94" s="240"/>
    </row>
    <row r="95" spans="1:10" ht="20.25" customHeight="1">
      <c r="A95" s="18" t="s">
        <v>34</v>
      </c>
      <c r="B95" s="18" t="s">
        <v>263</v>
      </c>
      <c r="C95" s="16">
        <v>1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313">
        <v>1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1</v>
      </c>
      <c r="E101" s="15">
        <v>0</v>
      </c>
      <c r="F101" s="15">
        <v>1</v>
      </c>
      <c r="G101" s="15">
        <v>0</v>
      </c>
      <c r="H101" s="15">
        <v>0</v>
      </c>
      <c r="I101" s="22">
        <v>2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1</v>
      </c>
      <c r="E102" s="15">
        <v>1</v>
      </c>
      <c r="F102" s="15">
        <v>0</v>
      </c>
      <c r="G102" s="15">
        <v>0</v>
      </c>
      <c r="H102" s="15">
        <v>0</v>
      </c>
      <c r="I102" s="22">
        <v>2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1</v>
      </c>
      <c r="E105" s="15">
        <v>0</v>
      </c>
      <c r="F105" s="15">
        <v>1</v>
      </c>
      <c r="G105" s="15">
        <v>0</v>
      </c>
      <c r="H105" s="15">
        <v>0</v>
      </c>
      <c r="I105" s="22">
        <v>2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11</v>
      </c>
      <c r="D110" s="17">
        <v>0</v>
      </c>
      <c r="E110" s="15">
        <v>0</v>
      </c>
      <c r="F110" s="15">
        <v>0</v>
      </c>
      <c r="G110" s="15">
        <v>0</v>
      </c>
      <c r="H110" s="15">
        <v>0</v>
      </c>
      <c r="I110" s="313">
        <v>1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1</v>
      </c>
      <c r="D113" s="17">
        <v>1</v>
      </c>
      <c r="E113" s="15">
        <v>1</v>
      </c>
      <c r="F113" s="15">
        <v>0</v>
      </c>
      <c r="G113" s="15">
        <v>0</v>
      </c>
      <c r="H113" s="15">
        <v>0</v>
      </c>
      <c r="I113" s="22">
        <v>2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3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3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3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2</v>
      </c>
      <c r="E125" s="15">
        <v>0</v>
      </c>
      <c r="F125" s="15">
        <v>0</v>
      </c>
      <c r="G125" s="15">
        <v>2</v>
      </c>
      <c r="H125" s="15">
        <v>0</v>
      </c>
      <c r="I125" s="21">
        <v>3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3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1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313">
        <v>1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3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3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1</v>
      </c>
      <c r="D139" s="17">
        <v>0</v>
      </c>
      <c r="E139" s="15">
        <v>0</v>
      </c>
      <c r="F139" s="15">
        <v>0</v>
      </c>
      <c r="G139" s="15">
        <v>0</v>
      </c>
      <c r="H139" s="15">
        <v>0</v>
      </c>
      <c r="I139" s="313">
        <v>1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1</v>
      </c>
      <c r="E144" s="15">
        <v>0</v>
      </c>
      <c r="F144" s="15">
        <v>0</v>
      </c>
      <c r="G144" s="15">
        <v>1</v>
      </c>
      <c r="H144" s="15">
        <v>0</v>
      </c>
      <c r="I144" s="21">
        <v>3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2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313">
        <v>1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3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3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1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313">
        <v>1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4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3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1</v>
      </c>
      <c r="E162" s="15">
        <v>0</v>
      </c>
      <c r="F162" s="15">
        <v>0</v>
      </c>
      <c r="G162" s="15">
        <v>1</v>
      </c>
      <c r="H162" s="15">
        <v>0</v>
      </c>
      <c r="I162" s="21">
        <v>3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1</v>
      </c>
      <c r="E164" s="15">
        <v>1</v>
      </c>
      <c r="F164" s="15">
        <v>0</v>
      </c>
      <c r="G164" s="15">
        <v>0</v>
      </c>
      <c r="H164" s="15">
        <v>0</v>
      </c>
      <c r="I164" s="22">
        <v>2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3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1</v>
      </c>
      <c r="E169" s="15">
        <v>0</v>
      </c>
      <c r="F169" s="15">
        <v>1</v>
      </c>
      <c r="G169" s="15">
        <v>0</v>
      </c>
      <c r="H169" s="15">
        <v>0</v>
      </c>
      <c r="I169" s="22">
        <v>2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1</v>
      </c>
      <c r="E176" s="15">
        <v>0</v>
      </c>
      <c r="F176" s="15">
        <v>1</v>
      </c>
      <c r="G176" s="15">
        <v>0</v>
      </c>
      <c r="H176" s="15">
        <v>0</v>
      </c>
      <c r="I176" s="22">
        <v>2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1</v>
      </c>
      <c r="D179" s="17">
        <v>0</v>
      </c>
      <c r="E179" s="15">
        <v>0</v>
      </c>
      <c r="F179" s="15">
        <v>0</v>
      </c>
      <c r="G179" s="15">
        <v>0</v>
      </c>
      <c r="H179" s="15">
        <v>0</v>
      </c>
      <c r="I179" s="313">
        <v>1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1</v>
      </c>
      <c r="D183" s="17">
        <v>0</v>
      </c>
      <c r="E183" s="15">
        <v>0</v>
      </c>
      <c r="F183" s="15">
        <v>0</v>
      </c>
      <c r="G183" s="15">
        <v>0</v>
      </c>
      <c r="H183" s="15">
        <v>0</v>
      </c>
      <c r="I183" s="313">
        <v>1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3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1</v>
      </c>
      <c r="D185" s="17">
        <v>0</v>
      </c>
      <c r="E185" s="15">
        <v>0</v>
      </c>
      <c r="F185" s="15">
        <v>0</v>
      </c>
      <c r="G185" s="15">
        <v>0</v>
      </c>
      <c r="H185" s="15">
        <v>0</v>
      </c>
      <c r="I185" s="313">
        <v>1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3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1</v>
      </c>
      <c r="E191" s="15">
        <v>0</v>
      </c>
      <c r="F191" s="15">
        <v>0</v>
      </c>
      <c r="G191" s="15">
        <v>0</v>
      </c>
      <c r="H191" s="15">
        <v>1</v>
      </c>
      <c r="I191" s="21">
        <v>3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3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3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1</v>
      </c>
      <c r="D195" s="17">
        <v>1</v>
      </c>
      <c r="E195" s="15">
        <v>0</v>
      </c>
      <c r="F195" s="15">
        <v>0</v>
      </c>
      <c r="G195" s="15">
        <v>0</v>
      </c>
      <c r="H195" s="15">
        <v>1</v>
      </c>
      <c r="I195" s="21">
        <v>3</v>
      </c>
      <c r="J195" s="240"/>
    </row>
    <row r="196" spans="1:10">
      <c r="A196" s="6" t="s">
        <v>325</v>
      </c>
      <c r="B196" s="7"/>
      <c r="C196" s="8">
        <f>SUM(C3:C195)</f>
        <v>100</v>
      </c>
      <c r="D196" s="245">
        <f>E196+F196+G196+H196</f>
        <v>45</v>
      </c>
      <c r="E196" s="9">
        <f>SUM(E3:E195)</f>
        <v>11</v>
      </c>
      <c r="F196" s="9">
        <f>SUM(F3:F195)</f>
        <v>11</v>
      </c>
      <c r="G196" s="9">
        <f>SUM(G3:G195)</f>
        <v>15</v>
      </c>
      <c r="H196" s="9">
        <f>SUM(H3:H195)</f>
        <v>8</v>
      </c>
      <c r="I196" s="241"/>
      <c r="J196" s="10"/>
    </row>
    <row r="197" spans="1:10">
      <c r="A197" s="11" t="s">
        <v>513</v>
      </c>
      <c r="B197" s="12"/>
      <c r="C197" s="357">
        <f>C196+D196</f>
        <v>145</v>
      </c>
      <c r="D197" s="358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A209"/>
  <sheetViews>
    <sheetView zoomScale="90" zoomScaleNormal="90" workbookViewId="0">
      <selection activeCell="B2" sqref="B2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26" width="4.59765625" style="307" customWidth="1"/>
    <col min="27" max="27" width="10.09765625" style="307" bestFit="1" customWidth="1"/>
    <col min="28" max="49" width="4.69921875" style="307" customWidth="1"/>
    <col min="50" max="50" width="16.296875" style="307" bestFit="1" customWidth="1"/>
    <col min="51" max="16384" width="9.09765625" style="307"/>
  </cols>
  <sheetData>
    <row r="1" spans="1:27">
      <c r="A1" s="306" t="s">
        <v>348</v>
      </c>
      <c r="B1" s="306"/>
    </row>
    <row r="2" spans="1:27">
      <c r="B2" s="308" t="s">
        <v>514</v>
      </c>
    </row>
    <row r="4" spans="1:27" s="23" customFormat="1" ht="27.75">
      <c r="A4" s="314" t="s">
        <v>327</v>
      </c>
      <c r="B4" s="315"/>
      <c r="C4" s="315"/>
      <c r="D4" s="314" t="s">
        <v>328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6"/>
    </row>
    <row r="5" spans="1:27" s="23" customFormat="1" ht="27.75">
      <c r="A5" s="314" t="s">
        <v>9</v>
      </c>
      <c r="B5" s="314" t="s">
        <v>42</v>
      </c>
      <c r="C5" s="314" t="s">
        <v>326</v>
      </c>
      <c r="D5" s="314">
        <v>1</v>
      </c>
      <c r="E5" s="317">
        <v>2</v>
      </c>
      <c r="F5" s="317">
        <v>3</v>
      </c>
      <c r="G5" s="317">
        <v>4</v>
      </c>
      <c r="H5" s="317">
        <v>5</v>
      </c>
      <c r="I5" s="317">
        <v>6</v>
      </c>
      <c r="J5" s="317">
        <v>7</v>
      </c>
      <c r="K5" s="317">
        <v>8</v>
      </c>
      <c r="L5" s="317">
        <v>9</v>
      </c>
      <c r="M5" s="317">
        <v>10</v>
      </c>
      <c r="N5" s="317">
        <v>11</v>
      </c>
      <c r="O5" s="317">
        <v>12</v>
      </c>
      <c r="P5" s="317">
        <v>13</v>
      </c>
      <c r="Q5" s="317">
        <v>14</v>
      </c>
      <c r="R5" s="317">
        <v>15</v>
      </c>
      <c r="S5" s="317">
        <v>16</v>
      </c>
      <c r="T5" s="317">
        <v>17</v>
      </c>
      <c r="U5" s="317">
        <v>18</v>
      </c>
      <c r="V5" s="317">
        <v>19</v>
      </c>
      <c r="W5" s="317">
        <v>20</v>
      </c>
      <c r="X5" s="317">
        <v>21</v>
      </c>
      <c r="Y5" s="317">
        <v>22</v>
      </c>
      <c r="Z5" s="317">
        <v>23</v>
      </c>
      <c r="AA5" s="318" t="s">
        <v>515</v>
      </c>
    </row>
    <row r="6" spans="1:27" s="23" customFormat="1" ht="27.75">
      <c r="A6" s="331" t="s">
        <v>23</v>
      </c>
      <c r="B6" s="331" t="s">
        <v>211</v>
      </c>
      <c r="C6" s="331" t="s">
        <v>500</v>
      </c>
      <c r="D6" s="332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>
        <v>1</v>
      </c>
      <c r="Y6" s="333">
        <v>1</v>
      </c>
      <c r="Z6" s="333">
        <v>1</v>
      </c>
      <c r="AA6" s="334">
        <v>3</v>
      </c>
    </row>
    <row r="7" spans="1:27" s="23" customFormat="1" ht="27.75">
      <c r="A7" s="335"/>
      <c r="B7" s="342" t="s">
        <v>516</v>
      </c>
      <c r="C7" s="343"/>
      <c r="D7" s="344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>
        <v>1</v>
      </c>
      <c r="Y7" s="345">
        <v>1</v>
      </c>
      <c r="Z7" s="345">
        <v>1</v>
      </c>
      <c r="AA7" s="346">
        <v>3</v>
      </c>
    </row>
    <row r="8" spans="1:27" s="23" customFormat="1" ht="27.75">
      <c r="A8" s="335"/>
      <c r="B8" s="331" t="s">
        <v>23</v>
      </c>
      <c r="C8" s="331" t="s">
        <v>23</v>
      </c>
      <c r="D8" s="332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>
        <v>1</v>
      </c>
      <c r="W8" s="333"/>
      <c r="X8" s="333"/>
      <c r="Y8" s="333"/>
      <c r="Z8" s="333"/>
      <c r="AA8" s="334">
        <v>1</v>
      </c>
    </row>
    <row r="9" spans="1:27" s="23" customFormat="1" ht="27.75">
      <c r="A9" s="335"/>
      <c r="B9" s="335"/>
      <c r="C9" s="336" t="s">
        <v>171</v>
      </c>
      <c r="D9" s="337"/>
      <c r="E9" s="338">
        <v>1</v>
      </c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9">
        <v>1</v>
      </c>
    </row>
    <row r="10" spans="1:27" s="23" customFormat="1" ht="27.75">
      <c r="A10" s="335"/>
      <c r="B10" s="335"/>
      <c r="C10" s="336" t="s">
        <v>393</v>
      </c>
      <c r="D10" s="337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>
        <v>1</v>
      </c>
      <c r="U10" s="338"/>
      <c r="V10" s="338"/>
      <c r="W10" s="338"/>
      <c r="X10" s="338"/>
      <c r="Y10" s="338"/>
      <c r="Z10" s="338"/>
      <c r="AA10" s="339">
        <v>1</v>
      </c>
    </row>
    <row r="11" spans="1:27" s="23" customFormat="1" ht="27.75">
      <c r="A11" s="335"/>
      <c r="B11" s="342" t="s">
        <v>517</v>
      </c>
      <c r="C11" s="343"/>
      <c r="D11" s="344"/>
      <c r="E11" s="345">
        <v>1</v>
      </c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>
        <v>1</v>
      </c>
      <c r="U11" s="345"/>
      <c r="V11" s="345">
        <v>1</v>
      </c>
      <c r="W11" s="345"/>
      <c r="X11" s="345"/>
      <c r="Y11" s="345"/>
      <c r="Z11" s="345"/>
      <c r="AA11" s="346">
        <v>3</v>
      </c>
    </row>
    <row r="12" spans="1:27" s="23" customFormat="1" ht="27.75">
      <c r="A12" s="335"/>
      <c r="B12" s="331" t="s">
        <v>215</v>
      </c>
      <c r="C12" s="331" t="s">
        <v>491</v>
      </c>
      <c r="D12" s="332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>
        <v>2</v>
      </c>
      <c r="Y12" s="333"/>
      <c r="Z12" s="333"/>
      <c r="AA12" s="334">
        <v>2</v>
      </c>
    </row>
    <row r="13" spans="1:27" s="23" customFormat="1" ht="27.75">
      <c r="A13" s="335"/>
      <c r="B13" s="342" t="s">
        <v>518</v>
      </c>
      <c r="C13" s="343"/>
      <c r="D13" s="344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>
        <v>2</v>
      </c>
      <c r="Y13" s="345"/>
      <c r="Z13" s="345"/>
      <c r="AA13" s="346">
        <v>2</v>
      </c>
    </row>
    <row r="14" spans="1:27" s="23" customFormat="1" ht="27.75">
      <c r="A14" s="335"/>
      <c r="B14" s="331" t="s">
        <v>216</v>
      </c>
      <c r="C14" s="331" t="s">
        <v>382</v>
      </c>
      <c r="D14" s="332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>
        <v>1</v>
      </c>
      <c r="S14" s="333"/>
      <c r="T14" s="333"/>
      <c r="U14" s="333"/>
      <c r="V14" s="333"/>
      <c r="W14" s="333"/>
      <c r="X14" s="333"/>
      <c r="Y14" s="333"/>
      <c r="Z14" s="333"/>
      <c r="AA14" s="334">
        <v>1</v>
      </c>
    </row>
    <row r="15" spans="1:27" s="23" customFormat="1" ht="27.75">
      <c r="A15" s="335"/>
      <c r="B15" s="342" t="s">
        <v>519</v>
      </c>
      <c r="C15" s="343"/>
      <c r="D15" s="344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>
        <v>1</v>
      </c>
      <c r="S15" s="345"/>
      <c r="T15" s="345"/>
      <c r="U15" s="345"/>
      <c r="V15" s="345"/>
      <c r="W15" s="345"/>
      <c r="X15" s="345"/>
      <c r="Y15" s="345"/>
      <c r="Z15" s="345"/>
      <c r="AA15" s="346">
        <v>1</v>
      </c>
    </row>
    <row r="16" spans="1:27" s="23" customFormat="1" ht="27.75">
      <c r="A16" s="319" t="s">
        <v>517</v>
      </c>
      <c r="B16" s="320"/>
      <c r="C16" s="320"/>
      <c r="D16" s="321"/>
      <c r="E16" s="322">
        <v>1</v>
      </c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>
        <v>1</v>
      </c>
      <c r="S16" s="322"/>
      <c r="T16" s="322">
        <v>1</v>
      </c>
      <c r="U16" s="322"/>
      <c r="V16" s="322">
        <v>1</v>
      </c>
      <c r="W16" s="322"/>
      <c r="X16" s="322">
        <v>3</v>
      </c>
      <c r="Y16" s="322">
        <v>1</v>
      </c>
      <c r="Z16" s="322">
        <v>1</v>
      </c>
      <c r="AA16" s="323">
        <v>9</v>
      </c>
    </row>
    <row r="17" spans="1:27" s="23" customFormat="1" ht="27.75">
      <c r="A17" s="331" t="s">
        <v>24</v>
      </c>
      <c r="B17" s="331" t="s">
        <v>229</v>
      </c>
      <c r="C17" s="331" t="s">
        <v>389</v>
      </c>
      <c r="D17" s="332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>
        <v>1</v>
      </c>
      <c r="U17" s="333"/>
      <c r="V17" s="333"/>
      <c r="W17" s="333"/>
      <c r="X17" s="333">
        <v>2</v>
      </c>
      <c r="Y17" s="333">
        <v>1</v>
      </c>
      <c r="Z17" s="333"/>
      <c r="AA17" s="334">
        <v>4</v>
      </c>
    </row>
    <row r="18" spans="1:27" s="23" customFormat="1" ht="27.75">
      <c r="A18" s="335"/>
      <c r="B18" s="335"/>
      <c r="C18" s="336" t="s">
        <v>492</v>
      </c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>
        <v>1</v>
      </c>
      <c r="X18" s="338"/>
      <c r="Y18" s="338"/>
      <c r="Z18" s="338"/>
      <c r="AA18" s="339">
        <v>1</v>
      </c>
    </row>
    <row r="19" spans="1:27" s="23" customFormat="1" ht="27.75">
      <c r="A19" s="335"/>
      <c r="B19" s="342" t="s">
        <v>520</v>
      </c>
      <c r="C19" s="343"/>
      <c r="D19" s="344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>
        <v>1</v>
      </c>
      <c r="U19" s="345"/>
      <c r="V19" s="345"/>
      <c r="W19" s="345">
        <v>1</v>
      </c>
      <c r="X19" s="345">
        <v>2</v>
      </c>
      <c r="Y19" s="345">
        <v>1</v>
      </c>
      <c r="Z19" s="345"/>
      <c r="AA19" s="346">
        <v>5</v>
      </c>
    </row>
    <row r="20" spans="1:27" s="23" customFormat="1" ht="27.75">
      <c r="A20" s="335"/>
      <c r="B20" s="331" t="s">
        <v>166</v>
      </c>
      <c r="C20" s="331" t="s">
        <v>166</v>
      </c>
      <c r="D20" s="332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>
        <v>1</v>
      </c>
      <c r="R20" s="333"/>
      <c r="S20" s="333"/>
      <c r="T20" s="333"/>
      <c r="U20" s="333"/>
      <c r="V20" s="333"/>
      <c r="W20" s="333"/>
      <c r="X20" s="333"/>
      <c r="Y20" s="333"/>
      <c r="Z20" s="333"/>
      <c r="AA20" s="334">
        <v>1</v>
      </c>
    </row>
    <row r="21" spans="1:27" s="23" customFormat="1" ht="27.75">
      <c r="A21" s="335"/>
      <c r="B21" s="335"/>
      <c r="C21" s="336" t="s">
        <v>493</v>
      </c>
      <c r="D21" s="337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>
        <v>1</v>
      </c>
      <c r="Y21" s="338"/>
      <c r="Z21" s="338"/>
      <c r="AA21" s="339">
        <v>1</v>
      </c>
    </row>
    <row r="22" spans="1:27" s="23" customFormat="1" ht="27.75">
      <c r="A22" s="335"/>
      <c r="B22" s="342" t="s">
        <v>521</v>
      </c>
      <c r="C22" s="343"/>
      <c r="D22" s="344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>
        <v>1</v>
      </c>
      <c r="R22" s="345"/>
      <c r="S22" s="345"/>
      <c r="T22" s="345"/>
      <c r="U22" s="345"/>
      <c r="V22" s="345"/>
      <c r="W22" s="345"/>
      <c r="X22" s="345">
        <v>1</v>
      </c>
      <c r="Y22" s="345"/>
      <c r="Z22" s="345"/>
      <c r="AA22" s="346">
        <v>2</v>
      </c>
    </row>
    <row r="23" spans="1:27" s="23" customFormat="1" ht="27.75">
      <c r="A23" s="335"/>
      <c r="B23" s="331" t="s">
        <v>165</v>
      </c>
      <c r="C23" s="331" t="s">
        <v>165</v>
      </c>
      <c r="D23" s="332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>
        <v>1</v>
      </c>
      <c r="X23" s="333"/>
      <c r="Y23" s="333"/>
      <c r="Z23" s="333"/>
      <c r="AA23" s="334">
        <v>1</v>
      </c>
    </row>
    <row r="24" spans="1:27" s="23" customFormat="1" ht="27.75">
      <c r="A24" s="335"/>
      <c r="B24" s="335"/>
      <c r="C24" s="336" t="s">
        <v>482</v>
      </c>
      <c r="D24" s="337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>
        <v>1</v>
      </c>
      <c r="W24" s="338"/>
      <c r="X24" s="338"/>
      <c r="Y24" s="338"/>
      <c r="Z24" s="338"/>
      <c r="AA24" s="339">
        <v>1</v>
      </c>
    </row>
    <row r="25" spans="1:27" s="23" customFormat="1" ht="27.75">
      <c r="A25" s="335"/>
      <c r="B25" s="342" t="s">
        <v>522</v>
      </c>
      <c r="C25" s="343"/>
      <c r="D25" s="344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>
        <v>1</v>
      </c>
      <c r="W25" s="345">
        <v>1</v>
      </c>
      <c r="X25" s="345"/>
      <c r="Y25" s="345"/>
      <c r="Z25" s="345"/>
      <c r="AA25" s="346">
        <v>2</v>
      </c>
    </row>
    <row r="26" spans="1:27" s="23" customFormat="1" ht="27.75">
      <c r="A26" s="335"/>
      <c r="B26" s="331" t="s">
        <v>226</v>
      </c>
      <c r="C26" s="331" t="s">
        <v>501</v>
      </c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>
        <v>1</v>
      </c>
      <c r="Z26" s="333"/>
      <c r="AA26" s="334">
        <v>1</v>
      </c>
    </row>
    <row r="27" spans="1:27" s="23" customFormat="1" ht="27.75">
      <c r="A27" s="335"/>
      <c r="B27" s="342" t="s">
        <v>523</v>
      </c>
      <c r="C27" s="343"/>
      <c r="D27" s="344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>
        <v>1</v>
      </c>
      <c r="Z27" s="345"/>
      <c r="AA27" s="346">
        <v>1</v>
      </c>
    </row>
    <row r="28" spans="1:27" s="23" customFormat="1" ht="27.75">
      <c r="A28" s="335"/>
      <c r="B28" s="331" t="s">
        <v>159</v>
      </c>
      <c r="C28" s="331" t="s">
        <v>483</v>
      </c>
      <c r="D28" s="332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>
        <v>1</v>
      </c>
      <c r="V28" s="333"/>
      <c r="W28" s="333"/>
      <c r="X28" s="333"/>
      <c r="Y28" s="333"/>
      <c r="Z28" s="333"/>
      <c r="AA28" s="334">
        <v>1</v>
      </c>
    </row>
    <row r="29" spans="1:27" s="23" customFormat="1" ht="27.75">
      <c r="A29" s="335"/>
      <c r="B29" s="342" t="s">
        <v>524</v>
      </c>
      <c r="C29" s="343"/>
      <c r="D29" s="344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>
        <v>1</v>
      </c>
      <c r="V29" s="345"/>
      <c r="W29" s="345"/>
      <c r="X29" s="345"/>
      <c r="Y29" s="345"/>
      <c r="Z29" s="345"/>
      <c r="AA29" s="346">
        <v>1</v>
      </c>
    </row>
    <row r="30" spans="1:27" s="23" customFormat="1" ht="27.75">
      <c r="A30" s="335"/>
      <c r="B30" s="331" t="s">
        <v>228</v>
      </c>
      <c r="C30" s="331" t="s">
        <v>394</v>
      </c>
      <c r="D30" s="332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>
        <v>1</v>
      </c>
      <c r="V30" s="333"/>
      <c r="W30" s="333"/>
      <c r="X30" s="333"/>
      <c r="Y30" s="333"/>
      <c r="Z30" s="333"/>
      <c r="AA30" s="334">
        <v>1</v>
      </c>
    </row>
    <row r="31" spans="1:27" s="23" customFormat="1" ht="27.75">
      <c r="A31" s="335"/>
      <c r="B31" s="342" t="s">
        <v>525</v>
      </c>
      <c r="C31" s="343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>
        <v>1</v>
      </c>
      <c r="V31" s="345"/>
      <c r="W31" s="345"/>
      <c r="X31" s="345"/>
      <c r="Y31" s="345"/>
      <c r="Z31" s="345"/>
      <c r="AA31" s="346">
        <v>1</v>
      </c>
    </row>
    <row r="32" spans="1:27" s="23" customFormat="1" ht="27.75">
      <c r="A32" s="319" t="s">
        <v>526</v>
      </c>
      <c r="B32" s="320"/>
      <c r="C32" s="320"/>
      <c r="D32" s="321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>
        <v>1</v>
      </c>
      <c r="R32" s="322"/>
      <c r="S32" s="322"/>
      <c r="T32" s="322">
        <v>1</v>
      </c>
      <c r="U32" s="322">
        <v>2</v>
      </c>
      <c r="V32" s="322">
        <v>1</v>
      </c>
      <c r="W32" s="322">
        <v>2</v>
      </c>
      <c r="X32" s="322">
        <v>3</v>
      </c>
      <c r="Y32" s="322">
        <v>2</v>
      </c>
      <c r="Z32" s="322"/>
      <c r="AA32" s="323">
        <v>12</v>
      </c>
    </row>
    <row r="33" spans="1:27" s="23" customFormat="1" ht="27.75">
      <c r="A33" s="331" t="s">
        <v>60</v>
      </c>
      <c r="B33" s="331" t="s">
        <v>313</v>
      </c>
      <c r="C33" s="331" t="s">
        <v>313</v>
      </c>
      <c r="D33" s="332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>
        <v>1</v>
      </c>
      <c r="S33" s="333"/>
      <c r="T33" s="333"/>
      <c r="U33" s="333"/>
      <c r="V33" s="333"/>
      <c r="W33" s="333"/>
      <c r="X33" s="333"/>
      <c r="Y33" s="333"/>
      <c r="Z33" s="333"/>
      <c r="AA33" s="334">
        <v>1</v>
      </c>
    </row>
    <row r="34" spans="1:27" s="23" customFormat="1" ht="27.75">
      <c r="A34" s="335"/>
      <c r="B34" s="342" t="s">
        <v>527</v>
      </c>
      <c r="C34" s="343"/>
      <c r="D34" s="344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>
        <v>1</v>
      </c>
      <c r="S34" s="345"/>
      <c r="T34" s="345"/>
      <c r="U34" s="345"/>
      <c r="V34" s="345"/>
      <c r="W34" s="345"/>
      <c r="X34" s="345"/>
      <c r="Y34" s="345"/>
      <c r="Z34" s="345"/>
      <c r="AA34" s="346">
        <v>1</v>
      </c>
    </row>
    <row r="35" spans="1:27" s="23" customFormat="1" ht="27.75">
      <c r="A35" s="335"/>
      <c r="B35" s="331" t="s">
        <v>60</v>
      </c>
      <c r="C35" s="331" t="s">
        <v>502</v>
      </c>
      <c r="D35" s="332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>
        <v>1</v>
      </c>
      <c r="Z35" s="333"/>
      <c r="AA35" s="334">
        <v>1</v>
      </c>
    </row>
    <row r="36" spans="1:27" s="23" customFormat="1" ht="27.75">
      <c r="A36" s="335"/>
      <c r="B36" s="342" t="s">
        <v>528</v>
      </c>
      <c r="C36" s="343"/>
      <c r="D36" s="344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>
        <v>1</v>
      </c>
      <c r="Z36" s="345"/>
      <c r="AA36" s="346">
        <v>1</v>
      </c>
    </row>
    <row r="37" spans="1:27" s="23" customFormat="1" ht="27.75">
      <c r="A37" s="319" t="s">
        <v>528</v>
      </c>
      <c r="B37" s="320"/>
      <c r="C37" s="320"/>
      <c r="D37" s="321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>
        <v>1</v>
      </c>
      <c r="S37" s="322"/>
      <c r="T37" s="322"/>
      <c r="U37" s="322"/>
      <c r="V37" s="322"/>
      <c r="W37" s="322"/>
      <c r="X37" s="322"/>
      <c r="Y37" s="322">
        <v>1</v>
      </c>
      <c r="Z37" s="322"/>
      <c r="AA37" s="323">
        <v>2</v>
      </c>
    </row>
    <row r="38" spans="1:27" s="23" customFormat="1" ht="27.75">
      <c r="A38" s="331" t="s">
        <v>61</v>
      </c>
      <c r="B38" s="331" t="s">
        <v>318</v>
      </c>
      <c r="C38" s="331" t="s">
        <v>266</v>
      </c>
      <c r="D38" s="332"/>
      <c r="E38" s="333"/>
      <c r="F38" s="333"/>
      <c r="G38" s="333"/>
      <c r="H38" s="333"/>
      <c r="I38" s="333"/>
      <c r="J38" s="333"/>
      <c r="K38" s="333"/>
      <c r="L38" s="333"/>
      <c r="M38" s="333">
        <v>1</v>
      </c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4">
        <v>1</v>
      </c>
    </row>
    <row r="39" spans="1:27" s="23" customFormat="1" ht="27.75">
      <c r="A39" s="335"/>
      <c r="B39" s="335"/>
      <c r="C39" s="336" t="s">
        <v>358</v>
      </c>
      <c r="D39" s="337"/>
      <c r="E39" s="338"/>
      <c r="F39" s="338"/>
      <c r="G39" s="338"/>
      <c r="H39" s="338"/>
      <c r="I39" s="338"/>
      <c r="J39" s="338"/>
      <c r="K39" s="338">
        <v>1</v>
      </c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9">
        <v>1</v>
      </c>
    </row>
    <row r="40" spans="1:27" s="23" customFormat="1" ht="27.75">
      <c r="A40" s="335"/>
      <c r="B40" s="342" t="s">
        <v>529</v>
      </c>
      <c r="C40" s="343"/>
      <c r="D40" s="344"/>
      <c r="E40" s="345"/>
      <c r="F40" s="345"/>
      <c r="G40" s="345"/>
      <c r="H40" s="345"/>
      <c r="I40" s="345"/>
      <c r="J40" s="345"/>
      <c r="K40" s="345">
        <v>1</v>
      </c>
      <c r="L40" s="345"/>
      <c r="M40" s="345">
        <v>1</v>
      </c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6">
        <v>2</v>
      </c>
    </row>
    <row r="41" spans="1:27" s="23" customFormat="1" ht="27.75">
      <c r="A41" s="335"/>
      <c r="B41" s="331" t="s">
        <v>317</v>
      </c>
      <c r="C41" s="331" t="s">
        <v>317</v>
      </c>
      <c r="D41" s="332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>
        <v>1</v>
      </c>
      <c r="U41" s="333"/>
      <c r="V41" s="333"/>
      <c r="W41" s="333"/>
      <c r="X41" s="333"/>
      <c r="Y41" s="333"/>
      <c r="Z41" s="333"/>
      <c r="AA41" s="334">
        <v>1</v>
      </c>
    </row>
    <row r="42" spans="1:27" s="23" customFormat="1" ht="27.75">
      <c r="A42" s="335"/>
      <c r="B42" s="342" t="s">
        <v>530</v>
      </c>
      <c r="C42" s="343"/>
      <c r="D42" s="344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>
        <v>1</v>
      </c>
      <c r="U42" s="345"/>
      <c r="V42" s="345"/>
      <c r="W42" s="345"/>
      <c r="X42" s="345"/>
      <c r="Y42" s="345"/>
      <c r="Z42" s="345"/>
      <c r="AA42" s="346">
        <v>1</v>
      </c>
    </row>
    <row r="43" spans="1:27" s="23" customFormat="1" ht="27.75">
      <c r="A43" s="335"/>
      <c r="B43" s="331" t="s">
        <v>316</v>
      </c>
      <c r="C43" s="331" t="s">
        <v>364</v>
      </c>
      <c r="D43" s="332"/>
      <c r="E43" s="333"/>
      <c r="F43" s="333"/>
      <c r="G43" s="333"/>
      <c r="H43" s="333"/>
      <c r="I43" s="333"/>
      <c r="J43" s="333"/>
      <c r="K43" s="333"/>
      <c r="L43" s="333"/>
      <c r="M43" s="333"/>
      <c r="N43" s="333">
        <v>1</v>
      </c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4">
        <v>1</v>
      </c>
    </row>
    <row r="44" spans="1:27" s="23" customFormat="1" ht="27.75">
      <c r="A44" s="335"/>
      <c r="B44" s="342" t="s">
        <v>531</v>
      </c>
      <c r="C44" s="343"/>
      <c r="D44" s="344"/>
      <c r="E44" s="345"/>
      <c r="F44" s="345"/>
      <c r="G44" s="345"/>
      <c r="H44" s="345"/>
      <c r="I44" s="345"/>
      <c r="J44" s="345"/>
      <c r="K44" s="345"/>
      <c r="L44" s="345"/>
      <c r="M44" s="345"/>
      <c r="N44" s="345">
        <v>1</v>
      </c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6">
        <v>1</v>
      </c>
    </row>
    <row r="45" spans="1:27" s="23" customFormat="1" ht="27.75">
      <c r="A45" s="335"/>
      <c r="B45" s="331" t="s">
        <v>177</v>
      </c>
      <c r="C45" s="331" t="s">
        <v>395</v>
      </c>
      <c r="D45" s="332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>
        <v>1</v>
      </c>
      <c r="V45" s="333"/>
      <c r="W45" s="333"/>
      <c r="X45" s="333"/>
      <c r="Y45" s="333"/>
      <c r="Z45" s="333"/>
      <c r="AA45" s="334">
        <v>1</v>
      </c>
    </row>
    <row r="46" spans="1:27" s="23" customFormat="1" ht="27.75">
      <c r="A46" s="335"/>
      <c r="B46" s="342" t="s">
        <v>532</v>
      </c>
      <c r="C46" s="343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>
        <v>1</v>
      </c>
      <c r="V46" s="345"/>
      <c r="W46" s="345"/>
      <c r="X46" s="345"/>
      <c r="Y46" s="345"/>
      <c r="Z46" s="345"/>
      <c r="AA46" s="346">
        <v>1</v>
      </c>
    </row>
    <row r="47" spans="1:27" s="23" customFormat="1" ht="27.75">
      <c r="A47" s="319" t="s">
        <v>533</v>
      </c>
      <c r="B47" s="320"/>
      <c r="C47" s="320"/>
      <c r="D47" s="321"/>
      <c r="E47" s="322"/>
      <c r="F47" s="322"/>
      <c r="G47" s="322"/>
      <c r="H47" s="322"/>
      <c r="I47" s="322"/>
      <c r="J47" s="322"/>
      <c r="K47" s="322">
        <v>1</v>
      </c>
      <c r="L47" s="322"/>
      <c r="M47" s="322">
        <v>1</v>
      </c>
      <c r="N47" s="322">
        <v>1</v>
      </c>
      <c r="O47" s="322"/>
      <c r="P47" s="322"/>
      <c r="Q47" s="322"/>
      <c r="R47" s="322"/>
      <c r="S47" s="322"/>
      <c r="T47" s="322">
        <v>1</v>
      </c>
      <c r="U47" s="322">
        <v>1</v>
      </c>
      <c r="V47" s="322"/>
      <c r="W47" s="322"/>
      <c r="X47" s="322"/>
      <c r="Y47" s="322"/>
      <c r="Z47" s="322"/>
      <c r="AA47" s="323">
        <v>5</v>
      </c>
    </row>
    <row r="48" spans="1:27" s="23" customFormat="1" ht="27.75">
      <c r="A48" s="331" t="s">
        <v>63</v>
      </c>
      <c r="B48" s="331" t="s">
        <v>324</v>
      </c>
      <c r="C48" s="331" t="s">
        <v>494</v>
      </c>
      <c r="D48" s="332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>
        <v>1</v>
      </c>
      <c r="W48" s="333"/>
      <c r="X48" s="333"/>
      <c r="Y48" s="333"/>
      <c r="Z48" s="333"/>
      <c r="AA48" s="334">
        <v>1</v>
      </c>
    </row>
    <row r="49" spans="1:27" s="23" customFormat="1" ht="27.75">
      <c r="A49" s="335"/>
      <c r="B49" s="335"/>
      <c r="C49" s="336" t="s">
        <v>534</v>
      </c>
      <c r="D49" s="337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>
        <v>1</v>
      </c>
      <c r="AA49" s="339">
        <v>1</v>
      </c>
    </row>
    <row r="50" spans="1:27" s="23" customFormat="1" ht="27.75">
      <c r="A50" s="335"/>
      <c r="B50" s="342" t="s">
        <v>535</v>
      </c>
      <c r="C50" s="343"/>
      <c r="D50" s="344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>
        <v>1</v>
      </c>
      <c r="W50" s="345"/>
      <c r="X50" s="345"/>
      <c r="Y50" s="345"/>
      <c r="Z50" s="345">
        <v>1</v>
      </c>
      <c r="AA50" s="346">
        <v>2</v>
      </c>
    </row>
    <row r="51" spans="1:27" s="23" customFormat="1" ht="27.75">
      <c r="A51" s="335"/>
      <c r="B51" s="331" t="s">
        <v>267</v>
      </c>
      <c r="C51" s="331" t="s">
        <v>274</v>
      </c>
      <c r="D51" s="332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>
        <v>1</v>
      </c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4">
        <v>1</v>
      </c>
    </row>
    <row r="52" spans="1:27" s="23" customFormat="1" ht="27.75">
      <c r="A52" s="335"/>
      <c r="B52" s="335"/>
      <c r="C52" s="336" t="s">
        <v>354</v>
      </c>
      <c r="D52" s="337"/>
      <c r="E52" s="338"/>
      <c r="F52" s="338"/>
      <c r="G52" s="338"/>
      <c r="H52" s="338"/>
      <c r="I52" s="338"/>
      <c r="J52" s="338">
        <v>1</v>
      </c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9">
        <v>1</v>
      </c>
    </row>
    <row r="53" spans="1:27" s="23" customFormat="1" ht="27.75">
      <c r="A53" s="335"/>
      <c r="B53" s="342" t="s">
        <v>536</v>
      </c>
      <c r="C53" s="343"/>
      <c r="D53" s="344"/>
      <c r="E53" s="345"/>
      <c r="F53" s="345"/>
      <c r="G53" s="345"/>
      <c r="H53" s="345"/>
      <c r="I53" s="345"/>
      <c r="J53" s="345">
        <v>1</v>
      </c>
      <c r="K53" s="345"/>
      <c r="L53" s="345"/>
      <c r="M53" s="345"/>
      <c r="N53" s="345"/>
      <c r="O53" s="345">
        <v>1</v>
      </c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6">
        <v>2</v>
      </c>
    </row>
    <row r="54" spans="1:27" s="23" customFormat="1" ht="27.75">
      <c r="A54" s="335"/>
      <c r="B54" s="331" t="s">
        <v>63</v>
      </c>
      <c r="C54" s="331" t="s">
        <v>537</v>
      </c>
      <c r="D54" s="332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>
        <v>1</v>
      </c>
      <c r="AA54" s="334">
        <v>1</v>
      </c>
    </row>
    <row r="55" spans="1:27" s="23" customFormat="1" ht="27.75">
      <c r="A55" s="335"/>
      <c r="B55" s="342" t="s">
        <v>538</v>
      </c>
      <c r="C55" s="343"/>
      <c r="D55" s="344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>
        <v>1</v>
      </c>
      <c r="AA55" s="346">
        <v>1</v>
      </c>
    </row>
    <row r="56" spans="1:27" s="23" customFormat="1" ht="27.75">
      <c r="A56" s="335"/>
      <c r="B56" s="331" t="s">
        <v>323</v>
      </c>
      <c r="C56" s="331" t="s">
        <v>371</v>
      </c>
      <c r="D56" s="332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>
        <v>1</v>
      </c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4">
        <v>1</v>
      </c>
    </row>
    <row r="57" spans="1:27" s="23" customFormat="1" ht="27.75">
      <c r="A57" s="335"/>
      <c r="B57" s="342" t="s">
        <v>539</v>
      </c>
      <c r="C57" s="343"/>
      <c r="D57" s="344"/>
      <c r="E57" s="345"/>
      <c r="F57" s="345"/>
      <c r="G57" s="345"/>
      <c r="H57" s="345"/>
      <c r="I57" s="345"/>
      <c r="J57" s="345"/>
      <c r="K57" s="345"/>
      <c r="L57" s="345"/>
      <c r="M57" s="345"/>
      <c r="N57" s="345"/>
      <c r="O57" s="345">
        <v>1</v>
      </c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6">
        <v>1</v>
      </c>
    </row>
    <row r="58" spans="1:27" s="23" customFormat="1" ht="27.75">
      <c r="A58" s="319" t="s">
        <v>538</v>
      </c>
      <c r="B58" s="320"/>
      <c r="C58" s="320"/>
      <c r="D58" s="321"/>
      <c r="E58" s="322"/>
      <c r="F58" s="322"/>
      <c r="G58" s="322"/>
      <c r="H58" s="322"/>
      <c r="I58" s="322"/>
      <c r="J58" s="322">
        <v>1</v>
      </c>
      <c r="K58" s="322"/>
      <c r="L58" s="322"/>
      <c r="M58" s="322"/>
      <c r="N58" s="322"/>
      <c r="O58" s="322">
        <v>2</v>
      </c>
      <c r="P58" s="322"/>
      <c r="Q58" s="322"/>
      <c r="R58" s="322"/>
      <c r="S58" s="322"/>
      <c r="T58" s="322"/>
      <c r="U58" s="322"/>
      <c r="V58" s="322">
        <v>1</v>
      </c>
      <c r="W58" s="322"/>
      <c r="X58" s="322"/>
      <c r="Y58" s="322"/>
      <c r="Z58" s="322">
        <v>2</v>
      </c>
      <c r="AA58" s="323">
        <v>6</v>
      </c>
    </row>
    <row r="59" spans="1:27" s="23" customFormat="1" ht="27.75">
      <c r="A59" s="331" t="s">
        <v>25</v>
      </c>
      <c r="B59" s="331" t="s">
        <v>233</v>
      </c>
      <c r="C59" s="331" t="s">
        <v>383</v>
      </c>
      <c r="D59" s="332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>
        <v>1</v>
      </c>
      <c r="S59" s="333"/>
      <c r="T59" s="333"/>
      <c r="U59" s="333"/>
      <c r="V59" s="333"/>
      <c r="W59" s="333"/>
      <c r="X59" s="333"/>
      <c r="Y59" s="333"/>
      <c r="Z59" s="333"/>
      <c r="AA59" s="334">
        <v>1</v>
      </c>
    </row>
    <row r="60" spans="1:27" s="23" customFormat="1" ht="27.75">
      <c r="A60" s="335"/>
      <c r="B60" s="342" t="s">
        <v>540</v>
      </c>
      <c r="C60" s="343"/>
      <c r="D60" s="344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>
        <v>1</v>
      </c>
      <c r="S60" s="345"/>
      <c r="T60" s="345"/>
      <c r="U60" s="345"/>
      <c r="V60" s="345"/>
      <c r="W60" s="345"/>
      <c r="X60" s="345"/>
      <c r="Y60" s="345"/>
      <c r="Z60" s="345"/>
      <c r="AA60" s="346">
        <v>1</v>
      </c>
    </row>
    <row r="61" spans="1:27" s="23" customFormat="1" ht="27.75">
      <c r="A61" s="335"/>
      <c r="B61" s="331" t="s">
        <v>158</v>
      </c>
      <c r="C61" s="331" t="s">
        <v>332</v>
      </c>
      <c r="D61" s="332"/>
      <c r="E61" s="333"/>
      <c r="F61" s="333">
        <v>1</v>
      </c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4">
        <v>1</v>
      </c>
    </row>
    <row r="62" spans="1:27" s="23" customFormat="1" ht="27.75">
      <c r="A62" s="335"/>
      <c r="B62" s="342" t="s">
        <v>541</v>
      </c>
      <c r="C62" s="343"/>
      <c r="D62" s="344"/>
      <c r="E62" s="345"/>
      <c r="F62" s="345">
        <v>1</v>
      </c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6">
        <v>1</v>
      </c>
    </row>
    <row r="63" spans="1:27" s="23" customFormat="1" ht="27.75">
      <c r="A63" s="319" t="s">
        <v>542</v>
      </c>
      <c r="B63" s="320"/>
      <c r="C63" s="320"/>
      <c r="D63" s="321"/>
      <c r="E63" s="322"/>
      <c r="F63" s="322">
        <v>1</v>
      </c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>
        <v>1</v>
      </c>
      <c r="S63" s="322"/>
      <c r="T63" s="322"/>
      <c r="U63" s="322"/>
      <c r="V63" s="322"/>
      <c r="W63" s="322"/>
      <c r="X63" s="322"/>
      <c r="Y63" s="322"/>
      <c r="Z63" s="322"/>
      <c r="AA63" s="323">
        <v>2</v>
      </c>
    </row>
    <row r="64" spans="1:27" s="23" customFormat="1" ht="27.75">
      <c r="A64" s="331" t="s">
        <v>31</v>
      </c>
      <c r="B64" s="331" t="s">
        <v>222</v>
      </c>
      <c r="C64" s="331" t="s">
        <v>360</v>
      </c>
      <c r="D64" s="332"/>
      <c r="E64" s="333"/>
      <c r="F64" s="333"/>
      <c r="G64" s="333"/>
      <c r="H64" s="333"/>
      <c r="I64" s="333"/>
      <c r="J64" s="333"/>
      <c r="K64" s="333"/>
      <c r="L64" s="333"/>
      <c r="M64" s="333"/>
      <c r="N64" s="333">
        <v>1</v>
      </c>
      <c r="O64" s="333"/>
      <c r="P64" s="333"/>
      <c r="Q64" s="333"/>
      <c r="R64" s="333"/>
      <c r="S64" s="333">
        <v>1</v>
      </c>
      <c r="T64" s="333"/>
      <c r="U64" s="333"/>
      <c r="V64" s="333"/>
      <c r="W64" s="333">
        <v>2</v>
      </c>
      <c r="X64" s="333"/>
      <c r="Y64" s="333"/>
      <c r="Z64" s="333"/>
      <c r="AA64" s="334">
        <v>4</v>
      </c>
    </row>
    <row r="65" spans="1:27" s="23" customFormat="1" ht="27.75">
      <c r="A65" s="335"/>
      <c r="B65" s="342" t="s">
        <v>543</v>
      </c>
      <c r="C65" s="343"/>
      <c r="D65" s="344"/>
      <c r="E65" s="345"/>
      <c r="F65" s="345"/>
      <c r="G65" s="345"/>
      <c r="H65" s="345"/>
      <c r="I65" s="345"/>
      <c r="J65" s="345"/>
      <c r="K65" s="345"/>
      <c r="L65" s="345"/>
      <c r="M65" s="345"/>
      <c r="N65" s="345">
        <v>1</v>
      </c>
      <c r="O65" s="345"/>
      <c r="P65" s="345"/>
      <c r="Q65" s="345"/>
      <c r="R65" s="345"/>
      <c r="S65" s="345">
        <v>1</v>
      </c>
      <c r="T65" s="345"/>
      <c r="U65" s="345"/>
      <c r="V65" s="345"/>
      <c r="W65" s="345">
        <v>2</v>
      </c>
      <c r="X65" s="345"/>
      <c r="Y65" s="345"/>
      <c r="Z65" s="345"/>
      <c r="AA65" s="346">
        <v>4</v>
      </c>
    </row>
    <row r="66" spans="1:27" s="23" customFormat="1" ht="27.75">
      <c r="A66" s="335"/>
      <c r="B66" s="331" t="s">
        <v>218</v>
      </c>
      <c r="C66" s="331" t="s">
        <v>349</v>
      </c>
      <c r="D66" s="332">
        <v>1</v>
      </c>
      <c r="E66" s="333"/>
      <c r="F66" s="333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>
        <v>1</v>
      </c>
      <c r="AA66" s="334">
        <v>2</v>
      </c>
    </row>
    <row r="67" spans="1:27" s="23" customFormat="1" ht="27.75">
      <c r="A67" s="335"/>
      <c r="B67" s="342" t="s">
        <v>544</v>
      </c>
      <c r="C67" s="343"/>
      <c r="D67" s="344">
        <v>1</v>
      </c>
      <c r="E67" s="345"/>
      <c r="F67" s="345"/>
      <c r="G67" s="345"/>
      <c r="H67" s="345"/>
      <c r="I67" s="345"/>
      <c r="J67" s="345"/>
      <c r="K67" s="345"/>
      <c r="L67" s="345"/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>
        <v>1</v>
      </c>
      <c r="AA67" s="346">
        <v>2</v>
      </c>
    </row>
    <row r="68" spans="1:27" s="23" customFormat="1" ht="27.75">
      <c r="A68" s="335"/>
      <c r="B68" s="331" t="s">
        <v>220</v>
      </c>
      <c r="C68" s="331" t="s">
        <v>278</v>
      </c>
      <c r="D68" s="332"/>
      <c r="E68" s="333"/>
      <c r="F68" s="333"/>
      <c r="G68" s="333"/>
      <c r="H68" s="333"/>
      <c r="I68" s="333"/>
      <c r="J68" s="333">
        <v>1</v>
      </c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4">
        <v>1</v>
      </c>
    </row>
    <row r="69" spans="1:27" s="23" customFormat="1" ht="27.75">
      <c r="A69" s="335"/>
      <c r="B69" s="335"/>
      <c r="C69" s="336" t="s">
        <v>220</v>
      </c>
      <c r="D69" s="337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>
        <v>1</v>
      </c>
      <c r="V69" s="338"/>
      <c r="W69" s="338"/>
      <c r="X69" s="338"/>
      <c r="Y69" s="338"/>
      <c r="Z69" s="338"/>
      <c r="AA69" s="339">
        <v>1</v>
      </c>
    </row>
    <row r="70" spans="1:27" s="23" customFormat="1" ht="27.75">
      <c r="A70" s="335"/>
      <c r="B70" s="342" t="s">
        <v>545</v>
      </c>
      <c r="C70" s="343"/>
      <c r="D70" s="344"/>
      <c r="E70" s="345"/>
      <c r="F70" s="345"/>
      <c r="G70" s="345"/>
      <c r="H70" s="345"/>
      <c r="I70" s="345"/>
      <c r="J70" s="345">
        <v>1</v>
      </c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>
        <v>1</v>
      </c>
      <c r="V70" s="345"/>
      <c r="W70" s="345"/>
      <c r="X70" s="345"/>
      <c r="Y70" s="345"/>
      <c r="Z70" s="345"/>
      <c r="AA70" s="346">
        <v>2</v>
      </c>
    </row>
    <row r="71" spans="1:27" s="23" customFormat="1" ht="27.75">
      <c r="A71" s="335"/>
      <c r="B71" s="331" t="s">
        <v>223</v>
      </c>
      <c r="C71" s="331" t="s">
        <v>27</v>
      </c>
      <c r="D71" s="332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>
        <v>2</v>
      </c>
      <c r="Y71" s="333"/>
      <c r="Z71" s="333"/>
      <c r="AA71" s="334">
        <v>2</v>
      </c>
    </row>
    <row r="72" spans="1:27" s="23" customFormat="1" ht="27.75">
      <c r="A72" s="335"/>
      <c r="B72" s="342" t="s">
        <v>546</v>
      </c>
      <c r="C72" s="343"/>
      <c r="D72" s="344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>
        <v>2</v>
      </c>
      <c r="Y72" s="345"/>
      <c r="Z72" s="345"/>
      <c r="AA72" s="346">
        <v>2</v>
      </c>
    </row>
    <row r="73" spans="1:27" s="23" customFormat="1" ht="27.75">
      <c r="A73" s="335"/>
      <c r="B73" s="331" t="s">
        <v>185</v>
      </c>
      <c r="C73" s="331" t="s">
        <v>355</v>
      </c>
      <c r="D73" s="332"/>
      <c r="E73" s="333"/>
      <c r="F73" s="333"/>
      <c r="G73" s="333"/>
      <c r="H73" s="333"/>
      <c r="I73" s="333"/>
      <c r="J73" s="333"/>
      <c r="K73" s="333">
        <v>1</v>
      </c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4">
        <v>1</v>
      </c>
    </row>
    <row r="74" spans="1:27" s="23" customFormat="1" ht="27.75">
      <c r="A74" s="335"/>
      <c r="B74" s="342" t="s">
        <v>547</v>
      </c>
      <c r="C74" s="343"/>
      <c r="D74" s="344"/>
      <c r="E74" s="345"/>
      <c r="F74" s="345"/>
      <c r="G74" s="345"/>
      <c r="H74" s="345"/>
      <c r="I74" s="345"/>
      <c r="J74" s="345"/>
      <c r="K74" s="345">
        <v>1</v>
      </c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6">
        <v>1</v>
      </c>
    </row>
    <row r="75" spans="1:27" s="23" customFormat="1" ht="27.75">
      <c r="A75" s="335"/>
      <c r="B75" s="331" t="s">
        <v>190</v>
      </c>
      <c r="C75" s="331" t="s">
        <v>190</v>
      </c>
      <c r="D75" s="332"/>
      <c r="E75" s="333"/>
      <c r="F75" s="333"/>
      <c r="G75" s="333"/>
      <c r="H75" s="333"/>
      <c r="I75" s="333"/>
      <c r="J75" s="333"/>
      <c r="K75" s="333"/>
      <c r="L75" s="333"/>
      <c r="M75" s="333">
        <v>1</v>
      </c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4">
        <v>1</v>
      </c>
    </row>
    <row r="76" spans="1:27" s="23" customFormat="1" ht="27.75">
      <c r="A76" s="335"/>
      <c r="B76" s="342" t="s">
        <v>548</v>
      </c>
      <c r="C76" s="343"/>
      <c r="D76" s="344"/>
      <c r="E76" s="345"/>
      <c r="F76" s="345"/>
      <c r="G76" s="345"/>
      <c r="H76" s="345"/>
      <c r="I76" s="345"/>
      <c r="J76" s="345"/>
      <c r="K76" s="345"/>
      <c r="L76" s="345"/>
      <c r="M76" s="345">
        <v>1</v>
      </c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6">
        <v>1</v>
      </c>
    </row>
    <row r="77" spans="1:27" s="23" customFormat="1" ht="27.75">
      <c r="A77" s="319" t="s">
        <v>549</v>
      </c>
      <c r="B77" s="320"/>
      <c r="C77" s="320"/>
      <c r="D77" s="321">
        <v>1</v>
      </c>
      <c r="E77" s="322"/>
      <c r="F77" s="322"/>
      <c r="G77" s="322"/>
      <c r="H77" s="322"/>
      <c r="I77" s="322"/>
      <c r="J77" s="322">
        <v>1</v>
      </c>
      <c r="K77" s="322">
        <v>1</v>
      </c>
      <c r="L77" s="322"/>
      <c r="M77" s="322">
        <v>1</v>
      </c>
      <c r="N77" s="322">
        <v>1</v>
      </c>
      <c r="O77" s="322"/>
      <c r="P77" s="322"/>
      <c r="Q77" s="322"/>
      <c r="R77" s="322"/>
      <c r="S77" s="322">
        <v>1</v>
      </c>
      <c r="T77" s="322"/>
      <c r="U77" s="322">
        <v>1</v>
      </c>
      <c r="V77" s="322"/>
      <c r="W77" s="322">
        <v>2</v>
      </c>
      <c r="X77" s="322">
        <v>2</v>
      </c>
      <c r="Y77" s="322"/>
      <c r="Z77" s="322">
        <v>1</v>
      </c>
      <c r="AA77" s="323">
        <v>12</v>
      </c>
    </row>
    <row r="78" spans="1:27" s="23" customFormat="1" ht="27.75">
      <c r="A78" s="331" t="s">
        <v>26</v>
      </c>
      <c r="B78" s="331" t="s">
        <v>248</v>
      </c>
      <c r="C78" s="331" t="s">
        <v>248</v>
      </c>
      <c r="D78" s="332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>
        <v>1</v>
      </c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4">
        <v>1</v>
      </c>
    </row>
    <row r="79" spans="1:27" s="23" customFormat="1" ht="27.75">
      <c r="A79" s="335"/>
      <c r="B79" s="335"/>
      <c r="C79" s="336" t="s">
        <v>365</v>
      </c>
      <c r="D79" s="337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>
        <v>1</v>
      </c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9">
        <v>1</v>
      </c>
    </row>
    <row r="80" spans="1:27" s="23" customFormat="1" ht="27.75">
      <c r="A80" s="335"/>
      <c r="B80" s="335"/>
      <c r="C80" s="336" t="s">
        <v>372</v>
      </c>
      <c r="D80" s="337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>
        <v>1</v>
      </c>
      <c r="R80" s="338"/>
      <c r="S80" s="338"/>
      <c r="T80" s="338"/>
      <c r="U80" s="338"/>
      <c r="V80" s="338"/>
      <c r="W80" s="338"/>
      <c r="X80" s="338"/>
      <c r="Y80" s="338"/>
      <c r="Z80" s="338"/>
      <c r="AA80" s="339">
        <v>1</v>
      </c>
    </row>
    <row r="81" spans="1:27" s="23" customFormat="1" ht="27.75">
      <c r="A81" s="335"/>
      <c r="B81" s="335"/>
      <c r="C81" s="336" t="s">
        <v>366</v>
      </c>
      <c r="D81" s="337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>
        <v>2</v>
      </c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9">
        <v>2</v>
      </c>
    </row>
    <row r="82" spans="1:27" s="23" customFormat="1" ht="27.75">
      <c r="A82" s="335"/>
      <c r="B82" s="335"/>
      <c r="C82" s="336" t="s">
        <v>160</v>
      </c>
      <c r="D82" s="337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>
        <v>1</v>
      </c>
      <c r="P82" s="338"/>
      <c r="Q82" s="338">
        <v>1</v>
      </c>
      <c r="R82" s="338">
        <v>2</v>
      </c>
      <c r="S82" s="338"/>
      <c r="T82" s="338"/>
      <c r="U82" s="338"/>
      <c r="V82" s="338"/>
      <c r="W82" s="338"/>
      <c r="X82" s="338"/>
      <c r="Y82" s="338"/>
      <c r="Z82" s="338"/>
      <c r="AA82" s="339">
        <v>4</v>
      </c>
    </row>
    <row r="83" spans="1:27" s="23" customFormat="1" ht="27.75">
      <c r="A83" s="335"/>
      <c r="B83" s="342" t="s">
        <v>550</v>
      </c>
      <c r="C83" s="343"/>
      <c r="D83" s="344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>
        <v>4</v>
      </c>
      <c r="P83" s="345">
        <v>1</v>
      </c>
      <c r="Q83" s="345">
        <v>2</v>
      </c>
      <c r="R83" s="345">
        <v>2</v>
      </c>
      <c r="S83" s="345"/>
      <c r="T83" s="345"/>
      <c r="U83" s="345"/>
      <c r="V83" s="345"/>
      <c r="W83" s="345"/>
      <c r="X83" s="345"/>
      <c r="Y83" s="345"/>
      <c r="Z83" s="345"/>
      <c r="AA83" s="346">
        <v>9</v>
      </c>
    </row>
    <row r="84" spans="1:27" s="23" customFormat="1" ht="27.75">
      <c r="A84" s="335"/>
      <c r="B84" s="331" t="s">
        <v>239</v>
      </c>
      <c r="C84" s="331" t="s">
        <v>359</v>
      </c>
      <c r="D84" s="332"/>
      <c r="E84" s="333"/>
      <c r="F84" s="333"/>
      <c r="G84" s="333"/>
      <c r="H84" s="333"/>
      <c r="I84" s="333"/>
      <c r="J84" s="333"/>
      <c r="K84" s="333"/>
      <c r="L84" s="333">
        <v>1</v>
      </c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  <c r="AA84" s="334">
        <v>1</v>
      </c>
    </row>
    <row r="85" spans="1:27" s="23" customFormat="1" ht="27.75">
      <c r="A85" s="335"/>
      <c r="B85" s="335"/>
      <c r="C85" s="336" t="s">
        <v>551</v>
      </c>
      <c r="D85" s="337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8">
        <v>1</v>
      </c>
      <c r="AA85" s="339">
        <v>1</v>
      </c>
    </row>
    <row r="86" spans="1:27" s="23" customFormat="1" ht="27.75">
      <c r="A86" s="335"/>
      <c r="B86" s="342" t="s">
        <v>552</v>
      </c>
      <c r="C86" s="343"/>
      <c r="D86" s="344"/>
      <c r="E86" s="345"/>
      <c r="F86" s="345"/>
      <c r="G86" s="345"/>
      <c r="H86" s="345"/>
      <c r="I86" s="345"/>
      <c r="J86" s="345"/>
      <c r="K86" s="345"/>
      <c r="L86" s="345">
        <v>1</v>
      </c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>
        <v>1</v>
      </c>
      <c r="AA86" s="346">
        <v>2</v>
      </c>
    </row>
    <row r="87" spans="1:27" s="23" customFormat="1" ht="27.75">
      <c r="A87" s="335"/>
      <c r="B87" s="331" t="s">
        <v>34</v>
      </c>
      <c r="C87" s="331" t="s">
        <v>384</v>
      </c>
      <c r="D87" s="332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>
        <v>1</v>
      </c>
      <c r="T87" s="333"/>
      <c r="U87" s="333"/>
      <c r="V87" s="333"/>
      <c r="W87" s="333"/>
      <c r="X87" s="333"/>
      <c r="Y87" s="333"/>
      <c r="Z87" s="333"/>
      <c r="AA87" s="334">
        <v>1</v>
      </c>
    </row>
    <row r="88" spans="1:27" s="23" customFormat="1" ht="27.75">
      <c r="A88" s="335"/>
      <c r="B88" s="342" t="s">
        <v>553</v>
      </c>
      <c r="C88" s="343"/>
      <c r="D88" s="344"/>
      <c r="E88" s="345"/>
      <c r="F88" s="345"/>
      <c r="G88" s="345"/>
      <c r="H88" s="345"/>
      <c r="I88" s="345"/>
      <c r="J88" s="345"/>
      <c r="K88" s="345"/>
      <c r="L88" s="345"/>
      <c r="M88" s="345"/>
      <c r="N88" s="345"/>
      <c r="O88" s="345"/>
      <c r="P88" s="345"/>
      <c r="Q88" s="345"/>
      <c r="R88" s="345"/>
      <c r="S88" s="345">
        <v>1</v>
      </c>
      <c r="T88" s="345"/>
      <c r="U88" s="345"/>
      <c r="V88" s="345"/>
      <c r="W88" s="345"/>
      <c r="X88" s="345"/>
      <c r="Y88" s="345"/>
      <c r="Z88" s="345"/>
      <c r="AA88" s="346">
        <v>1</v>
      </c>
    </row>
    <row r="89" spans="1:27" s="23" customFormat="1" ht="27.75">
      <c r="A89" s="319" t="s">
        <v>554</v>
      </c>
      <c r="B89" s="320"/>
      <c r="C89" s="320"/>
      <c r="D89" s="321"/>
      <c r="E89" s="322"/>
      <c r="F89" s="322"/>
      <c r="G89" s="322"/>
      <c r="H89" s="322"/>
      <c r="I89" s="322"/>
      <c r="J89" s="322"/>
      <c r="K89" s="322"/>
      <c r="L89" s="322">
        <v>1</v>
      </c>
      <c r="M89" s="322"/>
      <c r="N89" s="322"/>
      <c r="O89" s="322">
        <v>4</v>
      </c>
      <c r="P89" s="322">
        <v>1</v>
      </c>
      <c r="Q89" s="322">
        <v>2</v>
      </c>
      <c r="R89" s="322">
        <v>2</v>
      </c>
      <c r="S89" s="322">
        <v>1</v>
      </c>
      <c r="T89" s="322"/>
      <c r="U89" s="322"/>
      <c r="V89" s="322"/>
      <c r="W89" s="322"/>
      <c r="X89" s="322"/>
      <c r="Y89" s="322"/>
      <c r="Z89" s="322">
        <v>1</v>
      </c>
      <c r="AA89" s="323">
        <v>12</v>
      </c>
    </row>
    <row r="90" spans="1:27" s="23" customFormat="1" ht="27.75">
      <c r="A90" s="331" t="s">
        <v>34</v>
      </c>
      <c r="B90" s="331" t="s">
        <v>258</v>
      </c>
      <c r="C90" s="331" t="s">
        <v>484</v>
      </c>
      <c r="D90" s="332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>
        <v>1</v>
      </c>
      <c r="W90" s="333"/>
      <c r="X90" s="333"/>
      <c r="Y90" s="333"/>
      <c r="Z90" s="333"/>
      <c r="AA90" s="334">
        <v>1</v>
      </c>
    </row>
    <row r="91" spans="1:27" s="23" customFormat="1" ht="27.75">
      <c r="A91" s="335"/>
      <c r="B91" s="335"/>
      <c r="C91" s="336" t="s">
        <v>391</v>
      </c>
      <c r="D91" s="337"/>
      <c r="E91" s="338"/>
      <c r="F91" s="338"/>
      <c r="G91" s="338"/>
      <c r="H91" s="338"/>
      <c r="I91" s="338"/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>
        <v>1</v>
      </c>
      <c r="U91" s="338"/>
      <c r="V91" s="338"/>
      <c r="W91" s="338"/>
      <c r="X91" s="338"/>
      <c r="Y91" s="338"/>
      <c r="Z91" s="338">
        <v>1</v>
      </c>
      <c r="AA91" s="339">
        <v>2</v>
      </c>
    </row>
    <row r="92" spans="1:27" s="23" customFormat="1" ht="27.75">
      <c r="A92" s="335"/>
      <c r="B92" s="342" t="s">
        <v>555</v>
      </c>
      <c r="C92" s="343"/>
      <c r="D92" s="344"/>
      <c r="E92" s="345"/>
      <c r="F92" s="345"/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5"/>
      <c r="T92" s="345">
        <v>1</v>
      </c>
      <c r="U92" s="345"/>
      <c r="V92" s="345">
        <v>1</v>
      </c>
      <c r="W92" s="345"/>
      <c r="X92" s="345"/>
      <c r="Y92" s="345"/>
      <c r="Z92" s="345">
        <v>1</v>
      </c>
      <c r="AA92" s="346">
        <v>3</v>
      </c>
    </row>
    <row r="93" spans="1:27" s="23" customFormat="1" ht="27.75">
      <c r="A93" s="335"/>
      <c r="B93" s="331" t="s">
        <v>263</v>
      </c>
      <c r="C93" s="331" t="s">
        <v>487</v>
      </c>
      <c r="D93" s="332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>
        <v>1</v>
      </c>
      <c r="W93" s="333"/>
      <c r="X93" s="333"/>
      <c r="Y93" s="333"/>
      <c r="Z93" s="333"/>
      <c r="AA93" s="334">
        <v>1</v>
      </c>
    </row>
    <row r="94" spans="1:27" s="23" customFormat="1" ht="27.75">
      <c r="A94" s="335"/>
      <c r="B94" s="342" t="s">
        <v>556</v>
      </c>
      <c r="C94" s="343"/>
      <c r="D94" s="344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>
        <v>1</v>
      </c>
      <c r="W94" s="345"/>
      <c r="X94" s="345"/>
      <c r="Y94" s="345"/>
      <c r="Z94" s="345"/>
      <c r="AA94" s="346">
        <v>1</v>
      </c>
    </row>
    <row r="95" spans="1:27" s="23" customFormat="1" ht="27.75">
      <c r="A95" s="335"/>
      <c r="B95" s="331" t="s">
        <v>262</v>
      </c>
      <c r="C95" s="331" t="s">
        <v>262</v>
      </c>
      <c r="D95" s="332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>
        <v>1</v>
      </c>
      <c r="U95" s="333"/>
      <c r="V95" s="333"/>
      <c r="W95" s="333"/>
      <c r="X95" s="333"/>
      <c r="Y95" s="333"/>
      <c r="Z95" s="333"/>
      <c r="AA95" s="334">
        <v>1</v>
      </c>
    </row>
    <row r="96" spans="1:27" s="23" customFormat="1" ht="27.75">
      <c r="A96" s="335"/>
      <c r="B96" s="342" t="s">
        <v>557</v>
      </c>
      <c r="C96" s="343"/>
      <c r="D96" s="344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5"/>
      <c r="S96" s="345"/>
      <c r="T96" s="345">
        <v>1</v>
      </c>
      <c r="U96" s="345"/>
      <c r="V96" s="345"/>
      <c r="W96" s="345"/>
      <c r="X96" s="345"/>
      <c r="Y96" s="345"/>
      <c r="Z96" s="345"/>
      <c r="AA96" s="346">
        <v>1</v>
      </c>
    </row>
    <row r="97" spans="1:27" s="23" customFormat="1" ht="27.75">
      <c r="A97" s="335"/>
      <c r="B97" s="331" t="s">
        <v>260</v>
      </c>
      <c r="C97" s="331" t="s">
        <v>260</v>
      </c>
      <c r="D97" s="332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>
        <v>1</v>
      </c>
      <c r="V97" s="333"/>
      <c r="W97" s="333"/>
      <c r="X97" s="333"/>
      <c r="Y97" s="333"/>
      <c r="Z97" s="333"/>
      <c r="AA97" s="334">
        <v>1</v>
      </c>
    </row>
    <row r="98" spans="1:27" s="23" customFormat="1" ht="27.75">
      <c r="A98" s="335"/>
      <c r="B98" s="342" t="s">
        <v>558</v>
      </c>
      <c r="C98" s="343"/>
      <c r="D98" s="344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5"/>
      <c r="S98" s="345"/>
      <c r="T98" s="345"/>
      <c r="U98" s="345">
        <v>1</v>
      </c>
      <c r="V98" s="345"/>
      <c r="W98" s="345"/>
      <c r="X98" s="345"/>
      <c r="Y98" s="345"/>
      <c r="Z98" s="345"/>
      <c r="AA98" s="346">
        <v>1</v>
      </c>
    </row>
    <row r="99" spans="1:27" s="23" customFormat="1" ht="27.75">
      <c r="A99" s="335"/>
      <c r="B99" s="331" t="s">
        <v>261</v>
      </c>
      <c r="C99" s="331" t="s">
        <v>390</v>
      </c>
      <c r="D99" s="332"/>
      <c r="E99" s="333"/>
      <c r="F99" s="333"/>
      <c r="G99" s="333"/>
      <c r="H99" s="333"/>
      <c r="I99" s="333"/>
      <c r="J99" s="333"/>
      <c r="K99" s="333"/>
      <c r="L99" s="333"/>
      <c r="M99" s="333"/>
      <c r="N99" s="333"/>
      <c r="O99" s="333"/>
      <c r="P99" s="333"/>
      <c r="Q99" s="333"/>
      <c r="R99" s="333"/>
      <c r="S99" s="333">
        <v>1</v>
      </c>
      <c r="T99" s="333"/>
      <c r="U99" s="333"/>
      <c r="V99" s="333"/>
      <c r="W99" s="333"/>
      <c r="X99" s="333"/>
      <c r="Y99" s="333"/>
      <c r="Z99" s="333"/>
      <c r="AA99" s="334">
        <v>1</v>
      </c>
    </row>
    <row r="100" spans="1:27" s="23" customFormat="1" ht="27.75">
      <c r="A100" s="335"/>
      <c r="B100" s="342" t="s">
        <v>559</v>
      </c>
      <c r="C100" s="343"/>
      <c r="D100" s="344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>
        <v>1</v>
      </c>
      <c r="T100" s="345"/>
      <c r="U100" s="345"/>
      <c r="V100" s="345"/>
      <c r="W100" s="345"/>
      <c r="X100" s="345"/>
      <c r="Y100" s="345"/>
      <c r="Z100" s="345"/>
      <c r="AA100" s="346">
        <v>1</v>
      </c>
    </row>
    <row r="101" spans="1:27" s="23" customFormat="1" ht="27.75">
      <c r="A101" s="319" t="s">
        <v>553</v>
      </c>
      <c r="B101" s="320"/>
      <c r="C101" s="320"/>
      <c r="D101" s="321"/>
      <c r="E101" s="322"/>
      <c r="F101" s="322"/>
      <c r="G101" s="322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>
        <v>1</v>
      </c>
      <c r="T101" s="322">
        <v>2</v>
      </c>
      <c r="U101" s="322">
        <v>1</v>
      </c>
      <c r="V101" s="322">
        <v>2</v>
      </c>
      <c r="W101" s="322"/>
      <c r="X101" s="322"/>
      <c r="Y101" s="322"/>
      <c r="Z101" s="322">
        <v>1</v>
      </c>
      <c r="AA101" s="323">
        <v>7</v>
      </c>
    </row>
    <row r="102" spans="1:27" s="23" customFormat="1" ht="27.75">
      <c r="A102" s="331" t="s">
        <v>27</v>
      </c>
      <c r="B102" s="331" t="s">
        <v>162</v>
      </c>
      <c r="C102" s="331" t="s">
        <v>560</v>
      </c>
      <c r="D102" s="332"/>
      <c r="E102" s="333"/>
      <c r="F102" s="333"/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  <c r="W102" s="333"/>
      <c r="X102" s="333"/>
      <c r="Y102" s="333"/>
      <c r="Z102" s="333">
        <v>1</v>
      </c>
      <c r="AA102" s="334">
        <v>1</v>
      </c>
    </row>
    <row r="103" spans="1:27" s="23" customFormat="1" ht="27.75">
      <c r="A103" s="335"/>
      <c r="B103" s="335"/>
      <c r="C103" s="336" t="s">
        <v>375</v>
      </c>
      <c r="D103" s="337"/>
      <c r="E103" s="338"/>
      <c r="F103" s="338"/>
      <c r="G103" s="338"/>
      <c r="H103" s="338"/>
      <c r="I103" s="338"/>
      <c r="J103" s="338"/>
      <c r="K103" s="338"/>
      <c r="L103" s="338"/>
      <c r="M103" s="338"/>
      <c r="N103" s="338"/>
      <c r="O103" s="338"/>
      <c r="P103" s="338"/>
      <c r="Q103" s="338">
        <v>2</v>
      </c>
      <c r="R103" s="338"/>
      <c r="S103" s="338"/>
      <c r="T103" s="338"/>
      <c r="U103" s="338"/>
      <c r="V103" s="338"/>
      <c r="W103" s="338">
        <v>1</v>
      </c>
      <c r="X103" s="338"/>
      <c r="Y103" s="338"/>
      <c r="Z103" s="338"/>
      <c r="AA103" s="339">
        <v>3</v>
      </c>
    </row>
    <row r="104" spans="1:27" s="23" customFormat="1" ht="27.75">
      <c r="A104" s="335"/>
      <c r="B104" s="335"/>
      <c r="C104" s="336" t="s">
        <v>367</v>
      </c>
      <c r="D104" s="337"/>
      <c r="E104" s="338"/>
      <c r="F104" s="338"/>
      <c r="G104" s="338"/>
      <c r="H104" s="338"/>
      <c r="I104" s="338"/>
      <c r="J104" s="338"/>
      <c r="K104" s="338"/>
      <c r="L104" s="338"/>
      <c r="M104" s="338"/>
      <c r="N104" s="338"/>
      <c r="O104" s="338">
        <v>1</v>
      </c>
      <c r="P104" s="338"/>
      <c r="Q104" s="338"/>
      <c r="R104" s="338"/>
      <c r="S104" s="338"/>
      <c r="T104" s="338"/>
      <c r="U104" s="338"/>
      <c r="V104" s="338"/>
      <c r="W104" s="338"/>
      <c r="X104" s="338"/>
      <c r="Y104" s="338"/>
      <c r="Z104" s="338"/>
      <c r="AA104" s="339">
        <v>1</v>
      </c>
    </row>
    <row r="105" spans="1:27" s="23" customFormat="1" ht="27.75">
      <c r="A105" s="335"/>
      <c r="B105" s="335"/>
      <c r="C105" s="336" t="s">
        <v>373</v>
      </c>
      <c r="D105" s="337"/>
      <c r="E105" s="338"/>
      <c r="F105" s="338"/>
      <c r="G105" s="338"/>
      <c r="H105" s="338"/>
      <c r="I105" s="338"/>
      <c r="J105" s="338"/>
      <c r="K105" s="338"/>
      <c r="L105" s="338"/>
      <c r="M105" s="338"/>
      <c r="N105" s="338"/>
      <c r="O105" s="338"/>
      <c r="P105" s="338">
        <v>1</v>
      </c>
      <c r="Q105" s="338">
        <v>1</v>
      </c>
      <c r="R105" s="338"/>
      <c r="S105" s="338"/>
      <c r="T105" s="338"/>
      <c r="U105" s="338"/>
      <c r="V105" s="338"/>
      <c r="W105" s="338"/>
      <c r="X105" s="338"/>
      <c r="Y105" s="338"/>
      <c r="Z105" s="338"/>
      <c r="AA105" s="339">
        <v>2</v>
      </c>
    </row>
    <row r="106" spans="1:27" s="23" customFormat="1" ht="27.75">
      <c r="A106" s="335"/>
      <c r="B106" s="342" t="s">
        <v>561</v>
      </c>
      <c r="C106" s="343"/>
      <c r="D106" s="344"/>
      <c r="E106" s="345"/>
      <c r="F106" s="345"/>
      <c r="G106" s="345"/>
      <c r="H106" s="345"/>
      <c r="I106" s="345"/>
      <c r="J106" s="345"/>
      <c r="K106" s="345"/>
      <c r="L106" s="345"/>
      <c r="M106" s="345"/>
      <c r="N106" s="345"/>
      <c r="O106" s="345">
        <v>1</v>
      </c>
      <c r="P106" s="345">
        <v>1</v>
      </c>
      <c r="Q106" s="345">
        <v>3</v>
      </c>
      <c r="R106" s="345"/>
      <c r="S106" s="345"/>
      <c r="T106" s="345"/>
      <c r="U106" s="345"/>
      <c r="V106" s="345"/>
      <c r="W106" s="345">
        <v>1</v>
      </c>
      <c r="X106" s="345"/>
      <c r="Y106" s="345"/>
      <c r="Z106" s="345">
        <v>1</v>
      </c>
      <c r="AA106" s="346">
        <v>7</v>
      </c>
    </row>
    <row r="107" spans="1:27" s="23" customFormat="1" ht="27.75">
      <c r="A107" s="335"/>
      <c r="B107" s="331" t="s">
        <v>254</v>
      </c>
      <c r="C107" s="331" t="s">
        <v>504</v>
      </c>
      <c r="D107" s="332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  <c r="Y107" s="333">
        <v>1</v>
      </c>
      <c r="Z107" s="333"/>
      <c r="AA107" s="334">
        <v>1</v>
      </c>
    </row>
    <row r="108" spans="1:27" s="23" customFormat="1" ht="27.75">
      <c r="A108" s="335"/>
      <c r="B108" s="335"/>
      <c r="C108" s="336" t="s">
        <v>562</v>
      </c>
      <c r="D108" s="337"/>
      <c r="E108" s="338"/>
      <c r="F108" s="338"/>
      <c r="G108" s="338"/>
      <c r="H108" s="33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8"/>
      <c r="X108" s="338"/>
      <c r="Y108" s="338"/>
      <c r="Z108" s="338">
        <v>3</v>
      </c>
      <c r="AA108" s="339">
        <v>3</v>
      </c>
    </row>
    <row r="109" spans="1:27" s="23" customFormat="1" ht="27.75">
      <c r="A109" s="335"/>
      <c r="B109" s="342" t="s">
        <v>563</v>
      </c>
      <c r="C109" s="343"/>
      <c r="D109" s="344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>
        <v>1</v>
      </c>
      <c r="Z109" s="345">
        <v>3</v>
      </c>
      <c r="AA109" s="346">
        <v>4</v>
      </c>
    </row>
    <row r="110" spans="1:27" s="23" customFormat="1" ht="27.75">
      <c r="A110" s="335"/>
      <c r="B110" s="331" t="s">
        <v>251</v>
      </c>
      <c r="C110" s="331" t="s">
        <v>564</v>
      </c>
      <c r="D110" s="332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3"/>
      <c r="X110" s="333"/>
      <c r="Y110" s="333"/>
      <c r="Z110" s="333">
        <v>1</v>
      </c>
      <c r="AA110" s="334">
        <v>1</v>
      </c>
    </row>
    <row r="111" spans="1:27" s="23" customFormat="1" ht="27.75">
      <c r="A111" s="335"/>
      <c r="B111" s="335"/>
      <c r="C111" s="336" t="s">
        <v>488</v>
      </c>
      <c r="D111" s="337"/>
      <c r="E111" s="338"/>
      <c r="F111" s="338"/>
      <c r="G111" s="338"/>
      <c r="H111" s="338"/>
      <c r="I111" s="338"/>
      <c r="J111" s="338"/>
      <c r="K111" s="338"/>
      <c r="L111" s="338"/>
      <c r="M111" s="338"/>
      <c r="N111" s="338"/>
      <c r="O111" s="338"/>
      <c r="P111" s="338"/>
      <c r="Q111" s="338"/>
      <c r="R111" s="338"/>
      <c r="S111" s="338"/>
      <c r="T111" s="338"/>
      <c r="U111" s="338"/>
      <c r="V111" s="338"/>
      <c r="W111" s="338">
        <v>1</v>
      </c>
      <c r="X111" s="338"/>
      <c r="Y111" s="338">
        <v>1</v>
      </c>
      <c r="Z111" s="338"/>
      <c r="AA111" s="339">
        <v>2</v>
      </c>
    </row>
    <row r="112" spans="1:27" s="23" customFormat="1" ht="27.75">
      <c r="A112" s="335"/>
      <c r="B112" s="342" t="s">
        <v>565</v>
      </c>
      <c r="C112" s="343"/>
      <c r="D112" s="344"/>
      <c r="E112" s="345"/>
      <c r="F112" s="345"/>
      <c r="G112" s="345"/>
      <c r="H112" s="345"/>
      <c r="I112" s="345"/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>
        <v>1</v>
      </c>
      <c r="X112" s="345"/>
      <c r="Y112" s="345">
        <v>1</v>
      </c>
      <c r="Z112" s="345">
        <v>1</v>
      </c>
      <c r="AA112" s="346">
        <v>3</v>
      </c>
    </row>
    <row r="113" spans="1:27" s="23" customFormat="1" ht="27.75">
      <c r="A113" s="335"/>
      <c r="B113" s="331" t="s">
        <v>257</v>
      </c>
      <c r="C113" s="331" t="s">
        <v>503</v>
      </c>
      <c r="D113" s="332"/>
      <c r="E113" s="333"/>
      <c r="F113" s="333"/>
      <c r="G113" s="333"/>
      <c r="H113" s="333"/>
      <c r="I113" s="333"/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3"/>
      <c r="X113" s="333"/>
      <c r="Y113" s="333">
        <v>1</v>
      </c>
      <c r="Z113" s="333"/>
      <c r="AA113" s="334">
        <v>1</v>
      </c>
    </row>
    <row r="114" spans="1:27" s="23" customFormat="1" ht="27.75">
      <c r="A114" s="335"/>
      <c r="B114" s="335"/>
      <c r="C114" s="336" t="s">
        <v>280</v>
      </c>
      <c r="D114" s="337"/>
      <c r="E114" s="338"/>
      <c r="F114" s="338"/>
      <c r="G114" s="338"/>
      <c r="H114" s="338"/>
      <c r="I114" s="338"/>
      <c r="J114" s="338"/>
      <c r="K114" s="338"/>
      <c r="L114" s="338"/>
      <c r="M114" s="338"/>
      <c r="N114" s="338"/>
      <c r="O114" s="338"/>
      <c r="P114" s="338"/>
      <c r="Q114" s="338"/>
      <c r="R114" s="338"/>
      <c r="S114" s="338"/>
      <c r="T114" s="338"/>
      <c r="U114" s="338"/>
      <c r="V114" s="338"/>
      <c r="W114" s="338"/>
      <c r="X114" s="338"/>
      <c r="Y114" s="338">
        <v>1</v>
      </c>
      <c r="Z114" s="338"/>
      <c r="AA114" s="339">
        <v>1</v>
      </c>
    </row>
    <row r="115" spans="1:27" s="23" customFormat="1" ht="27.75">
      <c r="A115" s="335"/>
      <c r="B115" s="342" t="s">
        <v>566</v>
      </c>
      <c r="C115" s="343"/>
      <c r="D115" s="344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>
        <v>2</v>
      </c>
      <c r="Z115" s="345"/>
      <c r="AA115" s="346">
        <v>2</v>
      </c>
    </row>
    <row r="116" spans="1:27" s="23" customFormat="1" ht="27.75">
      <c r="A116" s="335"/>
      <c r="B116" s="331" t="s">
        <v>154</v>
      </c>
      <c r="C116" s="331" t="s">
        <v>154</v>
      </c>
      <c r="D116" s="332"/>
      <c r="E116" s="333"/>
      <c r="F116" s="333"/>
      <c r="G116" s="333"/>
      <c r="H116" s="333"/>
      <c r="I116" s="333"/>
      <c r="J116" s="333">
        <v>1</v>
      </c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3"/>
      <c r="X116" s="333"/>
      <c r="Y116" s="333"/>
      <c r="Z116" s="333"/>
      <c r="AA116" s="334">
        <v>1</v>
      </c>
    </row>
    <row r="117" spans="1:27" s="23" customFormat="1" ht="27.75">
      <c r="A117" s="335"/>
      <c r="B117" s="342" t="s">
        <v>567</v>
      </c>
      <c r="C117" s="343"/>
      <c r="D117" s="344"/>
      <c r="E117" s="345"/>
      <c r="F117" s="345"/>
      <c r="G117" s="345"/>
      <c r="H117" s="345"/>
      <c r="I117" s="345"/>
      <c r="J117" s="345">
        <v>1</v>
      </c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6">
        <v>1</v>
      </c>
    </row>
    <row r="118" spans="1:27" s="23" customFormat="1" ht="27.75">
      <c r="A118" s="335"/>
      <c r="B118" s="331" t="s">
        <v>192</v>
      </c>
      <c r="C118" s="331" t="s">
        <v>385</v>
      </c>
      <c r="D118" s="332"/>
      <c r="E118" s="333"/>
      <c r="F118" s="333"/>
      <c r="G118" s="333"/>
      <c r="H118" s="333"/>
      <c r="I118" s="333"/>
      <c r="J118" s="333"/>
      <c r="K118" s="333"/>
      <c r="L118" s="333"/>
      <c r="M118" s="333"/>
      <c r="N118" s="333"/>
      <c r="O118" s="333"/>
      <c r="P118" s="333"/>
      <c r="Q118" s="333"/>
      <c r="R118" s="333"/>
      <c r="S118" s="333">
        <v>1</v>
      </c>
      <c r="T118" s="333"/>
      <c r="U118" s="333"/>
      <c r="V118" s="333"/>
      <c r="W118" s="333"/>
      <c r="X118" s="333"/>
      <c r="Y118" s="333"/>
      <c r="Z118" s="333"/>
      <c r="AA118" s="334">
        <v>1</v>
      </c>
    </row>
    <row r="119" spans="1:27" s="23" customFormat="1" ht="27.75">
      <c r="A119" s="335"/>
      <c r="B119" s="342" t="s">
        <v>568</v>
      </c>
      <c r="C119" s="343"/>
      <c r="D119" s="344"/>
      <c r="E119" s="345"/>
      <c r="F119" s="345"/>
      <c r="G119" s="345"/>
      <c r="H119" s="345"/>
      <c r="I119" s="345"/>
      <c r="J119" s="345"/>
      <c r="K119" s="345"/>
      <c r="L119" s="345"/>
      <c r="M119" s="345"/>
      <c r="N119" s="345"/>
      <c r="O119" s="345"/>
      <c r="P119" s="345"/>
      <c r="Q119" s="345"/>
      <c r="R119" s="345"/>
      <c r="S119" s="345">
        <v>1</v>
      </c>
      <c r="T119" s="345"/>
      <c r="U119" s="345"/>
      <c r="V119" s="345"/>
      <c r="W119" s="345"/>
      <c r="X119" s="345"/>
      <c r="Y119" s="345"/>
      <c r="Z119" s="345"/>
      <c r="AA119" s="346">
        <v>1</v>
      </c>
    </row>
    <row r="120" spans="1:27" s="23" customFormat="1" ht="27.75">
      <c r="A120" s="335"/>
      <c r="B120" s="331" t="s">
        <v>256</v>
      </c>
      <c r="C120" s="331" t="s">
        <v>256</v>
      </c>
      <c r="D120" s="332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>
        <v>1</v>
      </c>
      <c r="AA120" s="334">
        <v>1</v>
      </c>
    </row>
    <row r="121" spans="1:27" s="23" customFormat="1" ht="27.75">
      <c r="A121" s="335"/>
      <c r="B121" s="342" t="s">
        <v>569</v>
      </c>
      <c r="C121" s="343"/>
      <c r="D121" s="344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>
        <v>1</v>
      </c>
      <c r="AA121" s="346">
        <v>1</v>
      </c>
    </row>
    <row r="122" spans="1:27" s="23" customFormat="1" ht="27.75">
      <c r="A122" s="335"/>
      <c r="B122" s="331" t="s">
        <v>183</v>
      </c>
      <c r="C122" s="331" t="s">
        <v>386</v>
      </c>
      <c r="D122" s="332"/>
      <c r="E122" s="333"/>
      <c r="F122" s="333"/>
      <c r="G122" s="333"/>
      <c r="H122" s="333"/>
      <c r="I122" s="333"/>
      <c r="J122" s="333"/>
      <c r="K122" s="333"/>
      <c r="L122" s="333"/>
      <c r="M122" s="333"/>
      <c r="N122" s="333"/>
      <c r="O122" s="333"/>
      <c r="P122" s="333"/>
      <c r="Q122" s="333"/>
      <c r="R122" s="333">
        <v>1</v>
      </c>
      <c r="S122" s="333"/>
      <c r="T122" s="333"/>
      <c r="U122" s="333"/>
      <c r="V122" s="333"/>
      <c r="W122" s="333"/>
      <c r="X122" s="333"/>
      <c r="Y122" s="333"/>
      <c r="Z122" s="333"/>
      <c r="AA122" s="334">
        <v>1</v>
      </c>
    </row>
    <row r="123" spans="1:27" s="23" customFormat="1" ht="27.75">
      <c r="A123" s="335"/>
      <c r="B123" s="342" t="s">
        <v>570</v>
      </c>
      <c r="C123" s="343"/>
      <c r="D123" s="344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5">
        <v>1</v>
      </c>
      <c r="S123" s="345"/>
      <c r="T123" s="345"/>
      <c r="U123" s="345"/>
      <c r="V123" s="345"/>
      <c r="W123" s="345"/>
      <c r="X123" s="345"/>
      <c r="Y123" s="345"/>
      <c r="Z123" s="345"/>
      <c r="AA123" s="346">
        <v>1</v>
      </c>
    </row>
    <row r="124" spans="1:27" s="23" customFormat="1" ht="27.75">
      <c r="A124" s="335"/>
      <c r="B124" s="331" t="s">
        <v>255</v>
      </c>
      <c r="C124" s="331" t="s">
        <v>148</v>
      </c>
      <c r="D124" s="332"/>
      <c r="E124" s="333"/>
      <c r="F124" s="333"/>
      <c r="G124" s="333"/>
      <c r="H124" s="333"/>
      <c r="I124" s="333"/>
      <c r="J124" s="333"/>
      <c r="K124" s="333"/>
      <c r="L124" s="333"/>
      <c r="M124" s="333"/>
      <c r="N124" s="333"/>
      <c r="O124" s="333"/>
      <c r="P124" s="333"/>
      <c r="Q124" s="333">
        <v>1</v>
      </c>
      <c r="R124" s="333"/>
      <c r="S124" s="333"/>
      <c r="T124" s="333"/>
      <c r="U124" s="333"/>
      <c r="V124" s="333"/>
      <c r="W124" s="333"/>
      <c r="X124" s="333"/>
      <c r="Y124" s="333"/>
      <c r="Z124" s="333"/>
      <c r="AA124" s="334">
        <v>1</v>
      </c>
    </row>
    <row r="125" spans="1:27" s="23" customFormat="1" ht="27.75">
      <c r="A125" s="335"/>
      <c r="B125" s="342" t="s">
        <v>571</v>
      </c>
      <c r="C125" s="343"/>
      <c r="D125" s="344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>
        <v>1</v>
      </c>
      <c r="R125" s="345"/>
      <c r="S125" s="345"/>
      <c r="T125" s="345"/>
      <c r="U125" s="345"/>
      <c r="V125" s="345"/>
      <c r="W125" s="345"/>
      <c r="X125" s="345"/>
      <c r="Y125" s="345"/>
      <c r="Z125" s="345"/>
      <c r="AA125" s="346">
        <v>1</v>
      </c>
    </row>
    <row r="126" spans="1:27" s="23" customFormat="1" ht="27.75">
      <c r="A126" s="319" t="s">
        <v>572</v>
      </c>
      <c r="B126" s="320"/>
      <c r="C126" s="320"/>
      <c r="D126" s="321"/>
      <c r="E126" s="322"/>
      <c r="F126" s="322"/>
      <c r="G126" s="322"/>
      <c r="H126" s="322"/>
      <c r="I126" s="322"/>
      <c r="J126" s="322">
        <v>1</v>
      </c>
      <c r="K126" s="322"/>
      <c r="L126" s="322"/>
      <c r="M126" s="322"/>
      <c r="N126" s="322"/>
      <c r="O126" s="322">
        <v>1</v>
      </c>
      <c r="P126" s="322">
        <v>1</v>
      </c>
      <c r="Q126" s="322">
        <v>4</v>
      </c>
      <c r="R126" s="322">
        <v>1</v>
      </c>
      <c r="S126" s="322">
        <v>1</v>
      </c>
      <c r="T126" s="322"/>
      <c r="U126" s="322"/>
      <c r="V126" s="322"/>
      <c r="W126" s="322">
        <v>2</v>
      </c>
      <c r="X126" s="322"/>
      <c r="Y126" s="322">
        <v>4</v>
      </c>
      <c r="Z126" s="322">
        <v>6</v>
      </c>
      <c r="AA126" s="323">
        <v>21</v>
      </c>
    </row>
    <row r="127" spans="1:27" s="23" customFormat="1" ht="27.75">
      <c r="A127" s="331" t="s">
        <v>35</v>
      </c>
      <c r="B127" s="331" t="s">
        <v>304</v>
      </c>
      <c r="C127" s="331" t="s">
        <v>573</v>
      </c>
      <c r="D127" s="332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  <c r="Y127" s="333"/>
      <c r="Z127" s="333">
        <v>1</v>
      </c>
      <c r="AA127" s="334">
        <v>1</v>
      </c>
    </row>
    <row r="128" spans="1:27" s="23" customFormat="1" ht="27.75">
      <c r="A128" s="335"/>
      <c r="B128" s="342" t="s">
        <v>574</v>
      </c>
      <c r="C128" s="343"/>
      <c r="D128" s="344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>
        <v>1</v>
      </c>
      <c r="AA128" s="346">
        <v>1</v>
      </c>
    </row>
    <row r="129" spans="1:27" s="23" customFormat="1" ht="27.75">
      <c r="A129" s="335"/>
      <c r="B129" s="331" t="s">
        <v>306</v>
      </c>
      <c r="C129" s="331" t="s">
        <v>495</v>
      </c>
      <c r="D129" s="332"/>
      <c r="E129" s="333"/>
      <c r="F129" s="333"/>
      <c r="G129" s="333"/>
      <c r="H129" s="333"/>
      <c r="I129" s="333"/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3">
        <v>1</v>
      </c>
      <c r="X129" s="333"/>
      <c r="Y129" s="333"/>
      <c r="Z129" s="333"/>
      <c r="AA129" s="334">
        <v>1</v>
      </c>
    </row>
    <row r="130" spans="1:27" s="23" customFormat="1" ht="27.75">
      <c r="A130" s="335"/>
      <c r="B130" s="342" t="s">
        <v>575</v>
      </c>
      <c r="C130" s="343"/>
      <c r="D130" s="344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>
        <v>1</v>
      </c>
      <c r="X130" s="345"/>
      <c r="Y130" s="345"/>
      <c r="Z130" s="345"/>
      <c r="AA130" s="346">
        <v>1</v>
      </c>
    </row>
    <row r="131" spans="1:27" s="23" customFormat="1" ht="27.75">
      <c r="A131" s="319" t="s">
        <v>576</v>
      </c>
      <c r="B131" s="320"/>
      <c r="C131" s="320"/>
      <c r="D131" s="321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>
        <v>1</v>
      </c>
      <c r="X131" s="322"/>
      <c r="Y131" s="322"/>
      <c r="Z131" s="322">
        <v>1</v>
      </c>
      <c r="AA131" s="323">
        <v>2</v>
      </c>
    </row>
    <row r="132" spans="1:27" s="23" customFormat="1" ht="27.75">
      <c r="A132" s="331" t="s">
        <v>21</v>
      </c>
      <c r="B132" s="331" t="s">
        <v>146</v>
      </c>
      <c r="C132" s="331" t="s">
        <v>376</v>
      </c>
      <c r="D132" s="332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>
        <v>1</v>
      </c>
      <c r="R132" s="333"/>
      <c r="S132" s="333"/>
      <c r="T132" s="333"/>
      <c r="U132" s="333"/>
      <c r="V132" s="333"/>
      <c r="W132" s="333"/>
      <c r="X132" s="333"/>
      <c r="Y132" s="333"/>
      <c r="Z132" s="333"/>
      <c r="AA132" s="334">
        <v>1</v>
      </c>
    </row>
    <row r="133" spans="1:27" s="23" customFormat="1" ht="27.75">
      <c r="A133" s="335"/>
      <c r="B133" s="335"/>
      <c r="C133" s="336" t="s">
        <v>380</v>
      </c>
      <c r="D133" s="337"/>
      <c r="E133" s="338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>
        <v>1</v>
      </c>
      <c r="S133" s="338"/>
      <c r="T133" s="338"/>
      <c r="U133" s="338"/>
      <c r="V133" s="338"/>
      <c r="W133" s="338"/>
      <c r="X133" s="338"/>
      <c r="Y133" s="338"/>
      <c r="Z133" s="338"/>
      <c r="AA133" s="339">
        <v>1</v>
      </c>
    </row>
    <row r="134" spans="1:27" s="23" customFormat="1" ht="27.75">
      <c r="A134" s="335"/>
      <c r="B134" s="335"/>
      <c r="C134" s="336" t="s">
        <v>158</v>
      </c>
      <c r="D134" s="337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  <c r="P134" s="338"/>
      <c r="Q134" s="338"/>
      <c r="R134" s="338"/>
      <c r="S134" s="338">
        <v>1</v>
      </c>
      <c r="T134" s="338"/>
      <c r="U134" s="338"/>
      <c r="V134" s="338"/>
      <c r="W134" s="338"/>
      <c r="X134" s="338"/>
      <c r="Y134" s="338"/>
      <c r="Z134" s="338"/>
      <c r="AA134" s="339">
        <v>1</v>
      </c>
    </row>
    <row r="135" spans="1:27" s="23" customFormat="1" ht="27.75">
      <c r="A135" s="335"/>
      <c r="B135" s="335"/>
      <c r="C135" s="336" t="s">
        <v>377</v>
      </c>
      <c r="D135" s="337"/>
      <c r="E135" s="338"/>
      <c r="F135" s="338"/>
      <c r="G135" s="338"/>
      <c r="H135" s="338"/>
      <c r="I135" s="338"/>
      <c r="J135" s="338"/>
      <c r="K135" s="338"/>
      <c r="L135" s="338"/>
      <c r="M135" s="338"/>
      <c r="N135" s="338"/>
      <c r="O135" s="338"/>
      <c r="P135" s="338"/>
      <c r="Q135" s="338">
        <v>1</v>
      </c>
      <c r="R135" s="338"/>
      <c r="S135" s="338"/>
      <c r="T135" s="338"/>
      <c r="U135" s="338"/>
      <c r="V135" s="338"/>
      <c r="W135" s="338"/>
      <c r="X135" s="338"/>
      <c r="Y135" s="338"/>
      <c r="Z135" s="338"/>
      <c r="AA135" s="339">
        <v>1</v>
      </c>
    </row>
    <row r="136" spans="1:27" s="23" customFormat="1" ht="27.75">
      <c r="A136" s="335"/>
      <c r="B136" s="342" t="s">
        <v>577</v>
      </c>
      <c r="C136" s="343"/>
      <c r="D136" s="344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>
        <v>2</v>
      </c>
      <c r="R136" s="345">
        <v>1</v>
      </c>
      <c r="S136" s="345">
        <v>1</v>
      </c>
      <c r="T136" s="345"/>
      <c r="U136" s="345"/>
      <c r="V136" s="345"/>
      <c r="W136" s="345"/>
      <c r="X136" s="345"/>
      <c r="Y136" s="345"/>
      <c r="Z136" s="345"/>
      <c r="AA136" s="346">
        <v>4</v>
      </c>
    </row>
    <row r="137" spans="1:27" s="23" customFormat="1" ht="27.75">
      <c r="A137" s="335"/>
      <c r="B137" s="331" t="s">
        <v>171</v>
      </c>
      <c r="C137" s="331" t="s">
        <v>192</v>
      </c>
      <c r="D137" s="332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>
        <v>1</v>
      </c>
      <c r="Q137" s="333"/>
      <c r="R137" s="333"/>
      <c r="S137" s="333"/>
      <c r="T137" s="333"/>
      <c r="U137" s="333"/>
      <c r="V137" s="333"/>
      <c r="W137" s="333"/>
      <c r="X137" s="333"/>
      <c r="Y137" s="333"/>
      <c r="Z137" s="333"/>
      <c r="AA137" s="334">
        <v>1</v>
      </c>
    </row>
    <row r="138" spans="1:27" s="23" customFormat="1" ht="27.75">
      <c r="A138" s="335"/>
      <c r="B138" s="335"/>
      <c r="C138" s="336" t="s">
        <v>396</v>
      </c>
      <c r="D138" s="337"/>
      <c r="E138" s="338"/>
      <c r="F138" s="338"/>
      <c r="G138" s="338"/>
      <c r="H138" s="338"/>
      <c r="I138" s="338"/>
      <c r="J138" s="338"/>
      <c r="K138" s="338"/>
      <c r="L138" s="338"/>
      <c r="M138" s="338"/>
      <c r="N138" s="338"/>
      <c r="O138" s="338"/>
      <c r="P138" s="338"/>
      <c r="Q138" s="338"/>
      <c r="R138" s="338"/>
      <c r="S138" s="338"/>
      <c r="T138" s="338"/>
      <c r="U138" s="338">
        <v>1</v>
      </c>
      <c r="V138" s="338"/>
      <c r="W138" s="338"/>
      <c r="X138" s="338"/>
      <c r="Y138" s="338"/>
      <c r="Z138" s="338"/>
      <c r="AA138" s="339">
        <v>1</v>
      </c>
    </row>
    <row r="139" spans="1:27" s="23" customFormat="1" ht="27.75">
      <c r="A139" s="335"/>
      <c r="B139" s="335"/>
      <c r="C139" s="336" t="s">
        <v>160</v>
      </c>
      <c r="D139" s="337"/>
      <c r="E139" s="338"/>
      <c r="F139" s="338"/>
      <c r="G139" s="338"/>
      <c r="H139" s="338"/>
      <c r="I139" s="338"/>
      <c r="J139" s="338"/>
      <c r="K139" s="338"/>
      <c r="L139" s="338"/>
      <c r="M139" s="338"/>
      <c r="N139" s="338">
        <v>1</v>
      </c>
      <c r="O139" s="338"/>
      <c r="P139" s="338"/>
      <c r="Q139" s="338"/>
      <c r="R139" s="338"/>
      <c r="S139" s="338"/>
      <c r="T139" s="338"/>
      <c r="U139" s="338"/>
      <c r="V139" s="338"/>
      <c r="W139" s="338"/>
      <c r="X139" s="338"/>
      <c r="Y139" s="338"/>
      <c r="Z139" s="338"/>
      <c r="AA139" s="339">
        <v>1</v>
      </c>
    </row>
    <row r="140" spans="1:27" s="23" customFormat="1" ht="27.75">
      <c r="A140" s="335"/>
      <c r="B140" s="342" t="s">
        <v>578</v>
      </c>
      <c r="C140" s="343"/>
      <c r="D140" s="344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>
        <v>1</v>
      </c>
      <c r="O140" s="345"/>
      <c r="P140" s="345">
        <v>1</v>
      </c>
      <c r="Q140" s="345"/>
      <c r="R140" s="345"/>
      <c r="S140" s="345"/>
      <c r="T140" s="345"/>
      <c r="U140" s="345">
        <v>1</v>
      </c>
      <c r="V140" s="345"/>
      <c r="W140" s="345"/>
      <c r="X140" s="345"/>
      <c r="Y140" s="345"/>
      <c r="Z140" s="345"/>
      <c r="AA140" s="346">
        <v>3</v>
      </c>
    </row>
    <row r="141" spans="1:27" s="23" customFormat="1" ht="27.75">
      <c r="A141" s="335"/>
      <c r="B141" s="331" t="s">
        <v>207</v>
      </c>
      <c r="C141" s="331" t="s">
        <v>190</v>
      </c>
      <c r="D141" s="332"/>
      <c r="E141" s="333"/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>
        <v>1</v>
      </c>
      <c r="S141" s="333"/>
      <c r="T141" s="333"/>
      <c r="U141" s="333"/>
      <c r="V141" s="333"/>
      <c r="W141" s="333"/>
      <c r="X141" s="333"/>
      <c r="Y141" s="333"/>
      <c r="Z141" s="333"/>
      <c r="AA141" s="334">
        <v>1</v>
      </c>
    </row>
    <row r="142" spans="1:27" s="23" customFormat="1" ht="27.75">
      <c r="A142" s="335"/>
      <c r="B142" s="335"/>
      <c r="C142" s="336" t="s">
        <v>397</v>
      </c>
      <c r="D142" s="337"/>
      <c r="E142" s="338"/>
      <c r="F142" s="338"/>
      <c r="G142" s="338"/>
      <c r="H142" s="338"/>
      <c r="I142" s="338"/>
      <c r="J142" s="338"/>
      <c r="K142" s="338"/>
      <c r="L142" s="338"/>
      <c r="M142" s="338"/>
      <c r="N142" s="338"/>
      <c r="O142" s="338"/>
      <c r="P142" s="338"/>
      <c r="Q142" s="338"/>
      <c r="R142" s="338"/>
      <c r="S142" s="338">
        <v>1</v>
      </c>
      <c r="T142" s="338"/>
      <c r="U142" s="338"/>
      <c r="V142" s="338"/>
      <c r="W142" s="338"/>
      <c r="X142" s="338"/>
      <c r="Y142" s="338"/>
      <c r="Z142" s="338"/>
      <c r="AA142" s="339">
        <v>1</v>
      </c>
    </row>
    <row r="143" spans="1:27" s="23" customFormat="1" ht="27.75">
      <c r="A143" s="335"/>
      <c r="B143" s="342" t="s">
        <v>579</v>
      </c>
      <c r="C143" s="343"/>
      <c r="D143" s="344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>
        <v>1</v>
      </c>
      <c r="S143" s="345">
        <v>1</v>
      </c>
      <c r="T143" s="345"/>
      <c r="U143" s="345"/>
      <c r="V143" s="345"/>
      <c r="W143" s="345"/>
      <c r="X143" s="345"/>
      <c r="Y143" s="345"/>
      <c r="Z143" s="345"/>
      <c r="AA143" s="346">
        <v>2</v>
      </c>
    </row>
    <row r="144" spans="1:27" s="23" customFormat="1" ht="27.75">
      <c r="A144" s="335"/>
      <c r="B144" s="331" t="s">
        <v>206</v>
      </c>
      <c r="C144" s="331" t="s">
        <v>206</v>
      </c>
      <c r="D144" s="332"/>
      <c r="E144" s="333"/>
      <c r="F144" s="333"/>
      <c r="G144" s="333">
        <v>1</v>
      </c>
      <c r="H144" s="333"/>
      <c r="I144" s="333"/>
      <c r="J144" s="333"/>
      <c r="K144" s="333"/>
      <c r="L144" s="333"/>
      <c r="M144" s="333"/>
      <c r="N144" s="333"/>
      <c r="O144" s="333"/>
      <c r="P144" s="333"/>
      <c r="Q144" s="333"/>
      <c r="R144" s="333"/>
      <c r="S144" s="333"/>
      <c r="T144" s="333"/>
      <c r="U144" s="333"/>
      <c r="V144" s="333"/>
      <c r="W144" s="333"/>
      <c r="X144" s="333"/>
      <c r="Y144" s="333"/>
      <c r="Z144" s="333"/>
      <c r="AA144" s="334">
        <v>1</v>
      </c>
    </row>
    <row r="145" spans="1:27" s="23" customFormat="1" ht="27.75">
      <c r="A145" s="335"/>
      <c r="B145" s="342" t="s">
        <v>580</v>
      </c>
      <c r="C145" s="343"/>
      <c r="D145" s="344"/>
      <c r="E145" s="345"/>
      <c r="F145" s="345"/>
      <c r="G145" s="345">
        <v>1</v>
      </c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6">
        <v>1</v>
      </c>
    </row>
    <row r="146" spans="1:27" s="23" customFormat="1" ht="27.75">
      <c r="A146" s="335"/>
      <c r="B146" s="331" t="s">
        <v>204</v>
      </c>
      <c r="C146" s="331" t="s">
        <v>264</v>
      </c>
      <c r="D146" s="332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  <c r="W146" s="333">
        <v>1</v>
      </c>
      <c r="X146" s="333"/>
      <c r="Y146" s="333"/>
      <c r="Z146" s="333"/>
      <c r="AA146" s="334">
        <v>1</v>
      </c>
    </row>
    <row r="147" spans="1:27" s="23" customFormat="1" ht="27.75">
      <c r="A147" s="335"/>
      <c r="B147" s="342" t="s">
        <v>581</v>
      </c>
      <c r="C147" s="343"/>
      <c r="D147" s="344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>
        <v>1</v>
      </c>
      <c r="X147" s="345"/>
      <c r="Y147" s="345"/>
      <c r="Z147" s="345"/>
      <c r="AA147" s="346">
        <v>1</v>
      </c>
    </row>
    <row r="148" spans="1:27" s="23" customFormat="1" ht="27.75">
      <c r="A148" s="335"/>
      <c r="B148" s="331" t="s">
        <v>170</v>
      </c>
      <c r="C148" s="331" t="s">
        <v>496</v>
      </c>
      <c r="D148" s="332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  <c r="W148" s="333"/>
      <c r="X148" s="333">
        <v>1</v>
      </c>
      <c r="Y148" s="333"/>
      <c r="Z148" s="333"/>
      <c r="AA148" s="334">
        <v>1</v>
      </c>
    </row>
    <row r="149" spans="1:27" s="23" customFormat="1" ht="27.75">
      <c r="A149" s="335"/>
      <c r="B149" s="342" t="s">
        <v>582</v>
      </c>
      <c r="C149" s="343"/>
      <c r="D149" s="344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>
        <v>1</v>
      </c>
      <c r="Y149" s="345"/>
      <c r="Z149" s="345"/>
      <c r="AA149" s="346">
        <v>1</v>
      </c>
    </row>
    <row r="150" spans="1:27" s="23" customFormat="1" ht="27.75">
      <c r="A150" s="335"/>
      <c r="B150" s="331" t="s">
        <v>155</v>
      </c>
      <c r="C150" s="331" t="s">
        <v>583</v>
      </c>
      <c r="D150" s="332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3"/>
      <c r="U150" s="333"/>
      <c r="V150" s="333"/>
      <c r="W150" s="333"/>
      <c r="X150" s="333"/>
      <c r="Y150" s="333"/>
      <c r="Z150" s="333">
        <v>1</v>
      </c>
      <c r="AA150" s="334">
        <v>1</v>
      </c>
    </row>
    <row r="151" spans="1:27" s="23" customFormat="1" ht="27.75">
      <c r="A151" s="335"/>
      <c r="B151" s="342" t="s">
        <v>584</v>
      </c>
      <c r="C151" s="343"/>
      <c r="D151" s="344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>
        <v>1</v>
      </c>
      <c r="AA151" s="346">
        <v>1</v>
      </c>
    </row>
    <row r="152" spans="1:27" s="23" customFormat="1" ht="27.75">
      <c r="A152" s="319" t="s">
        <v>585</v>
      </c>
      <c r="B152" s="320"/>
      <c r="C152" s="320"/>
      <c r="D152" s="321"/>
      <c r="E152" s="322"/>
      <c r="F152" s="322"/>
      <c r="G152" s="322">
        <v>1</v>
      </c>
      <c r="H152" s="322"/>
      <c r="I152" s="322"/>
      <c r="J152" s="322"/>
      <c r="K152" s="322"/>
      <c r="L152" s="322"/>
      <c r="M152" s="322"/>
      <c r="N152" s="322">
        <v>1</v>
      </c>
      <c r="O152" s="322"/>
      <c r="P152" s="322">
        <v>1</v>
      </c>
      <c r="Q152" s="322">
        <v>2</v>
      </c>
      <c r="R152" s="322">
        <v>2</v>
      </c>
      <c r="S152" s="322">
        <v>2</v>
      </c>
      <c r="T152" s="322"/>
      <c r="U152" s="322">
        <v>1</v>
      </c>
      <c r="V152" s="322"/>
      <c r="W152" s="322">
        <v>1</v>
      </c>
      <c r="X152" s="322">
        <v>1</v>
      </c>
      <c r="Y152" s="322"/>
      <c r="Z152" s="322">
        <v>1</v>
      </c>
      <c r="AA152" s="323">
        <v>13</v>
      </c>
    </row>
    <row r="153" spans="1:27" s="23" customFormat="1" ht="27.75">
      <c r="A153" s="331" t="s">
        <v>33</v>
      </c>
      <c r="B153" s="331" t="s">
        <v>295</v>
      </c>
      <c r="C153" s="331" t="s">
        <v>586</v>
      </c>
      <c r="D153" s="332"/>
      <c r="E153" s="333"/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3"/>
      <c r="Z153" s="333">
        <v>1</v>
      </c>
      <c r="AA153" s="334">
        <v>1</v>
      </c>
    </row>
    <row r="154" spans="1:27" s="23" customFormat="1" ht="27.75">
      <c r="A154" s="335"/>
      <c r="B154" s="342" t="s">
        <v>587</v>
      </c>
      <c r="C154" s="343"/>
      <c r="D154" s="344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>
        <v>1</v>
      </c>
      <c r="AA154" s="346">
        <v>1</v>
      </c>
    </row>
    <row r="155" spans="1:27" s="23" customFormat="1" ht="27.75">
      <c r="A155" s="319" t="s">
        <v>588</v>
      </c>
      <c r="B155" s="320"/>
      <c r="C155" s="320"/>
      <c r="D155" s="321"/>
      <c r="E155" s="322"/>
      <c r="F155" s="322"/>
      <c r="G155" s="322"/>
      <c r="H155" s="322"/>
      <c r="I155" s="322"/>
      <c r="J155" s="322"/>
      <c r="K155" s="322"/>
      <c r="L155" s="322"/>
      <c r="M155" s="322"/>
      <c r="N155" s="322"/>
      <c r="O155" s="322"/>
      <c r="P155" s="322"/>
      <c r="Q155" s="322"/>
      <c r="R155" s="322"/>
      <c r="S155" s="322"/>
      <c r="T155" s="322"/>
      <c r="U155" s="322"/>
      <c r="V155" s="322"/>
      <c r="W155" s="322"/>
      <c r="X155" s="322"/>
      <c r="Y155" s="322"/>
      <c r="Z155" s="322">
        <v>1</v>
      </c>
      <c r="AA155" s="323">
        <v>1</v>
      </c>
    </row>
    <row r="156" spans="1:27" s="23" customFormat="1" ht="27.75">
      <c r="A156" s="331" t="s">
        <v>59</v>
      </c>
      <c r="B156" s="331" t="s">
        <v>179</v>
      </c>
      <c r="C156" s="331" t="s">
        <v>362</v>
      </c>
      <c r="D156" s="332"/>
      <c r="E156" s="333"/>
      <c r="F156" s="333"/>
      <c r="G156" s="333"/>
      <c r="H156" s="333"/>
      <c r="I156" s="333"/>
      <c r="J156" s="333"/>
      <c r="K156" s="333"/>
      <c r="L156" s="333"/>
      <c r="M156" s="333">
        <v>1</v>
      </c>
      <c r="N156" s="333"/>
      <c r="O156" s="333"/>
      <c r="P156" s="333"/>
      <c r="Q156" s="333"/>
      <c r="R156" s="333"/>
      <c r="S156" s="333"/>
      <c r="T156" s="333"/>
      <c r="U156" s="333"/>
      <c r="V156" s="333"/>
      <c r="W156" s="333"/>
      <c r="X156" s="333"/>
      <c r="Y156" s="333"/>
      <c r="Z156" s="333"/>
      <c r="AA156" s="334">
        <v>1</v>
      </c>
    </row>
    <row r="157" spans="1:27" s="23" customFormat="1" ht="27.75">
      <c r="A157" s="335"/>
      <c r="B157" s="335"/>
      <c r="C157" s="336" t="s">
        <v>589</v>
      </c>
      <c r="D157" s="337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>
        <v>1</v>
      </c>
      <c r="Y157" s="338"/>
      <c r="Z157" s="338"/>
      <c r="AA157" s="339">
        <v>1</v>
      </c>
    </row>
    <row r="158" spans="1:27" s="23" customFormat="1" ht="27.75">
      <c r="A158" s="335"/>
      <c r="B158" s="342" t="s">
        <v>590</v>
      </c>
      <c r="C158" s="343"/>
      <c r="D158" s="344"/>
      <c r="E158" s="345"/>
      <c r="F158" s="345"/>
      <c r="G158" s="345"/>
      <c r="H158" s="345"/>
      <c r="I158" s="345"/>
      <c r="J158" s="345"/>
      <c r="K158" s="345"/>
      <c r="L158" s="345"/>
      <c r="M158" s="345">
        <v>1</v>
      </c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>
        <v>1</v>
      </c>
      <c r="Y158" s="345"/>
      <c r="Z158" s="345"/>
      <c r="AA158" s="346">
        <v>2</v>
      </c>
    </row>
    <row r="159" spans="1:27" s="23" customFormat="1" ht="27.75">
      <c r="A159" s="335"/>
      <c r="B159" s="331" t="s">
        <v>59</v>
      </c>
      <c r="C159" s="331" t="s">
        <v>361</v>
      </c>
      <c r="D159" s="332"/>
      <c r="E159" s="333"/>
      <c r="F159" s="333"/>
      <c r="G159" s="333"/>
      <c r="H159" s="333"/>
      <c r="I159" s="333"/>
      <c r="J159" s="333"/>
      <c r="K159" s="333"/>
      <c r="L159" s="333"/>
      <c r="M159" s="333">
        <v>1</v>
      </c>
      <c r="N159" s="333"/>
      <c r="O159" s="333"/>
      <c r="P159" s="333"/>
      <c r="Q159" s="333"/>
      <c r="R159" s="333"/>
      <c r="S159" s="333"/>
      <c r="T159" s="333"/>
      <c r="U159" s="333"/>
      <c r="V159" s="333"/>
      <c r="W159" s="333"/>
      <c r="X159" s="333"/>
      <c r="Y159" s="333"/>
      <c r="Z159" s="333"/>
      <c r="AA159" s="334">
        <v>1</v>
      </c>
    </row>
    <row r="160" spans="1:27" s="23" customFormat="1" ht="27.75">
      <c r="A160" s="335"/>
      <c r="B160" s="342" t="s">
        <v>591</v>
      </c>
      <c r="C160" s="343"/>
      <c r="D160" s="344"/>
      <c r="E160" s="345"/>
      <c r="F160" s="345"/>
      <c r="G160" s="345"/>
      <c r="H160" s="345"/>
      <c r="I160" s="345"/>
      <c r="J160" s="345"/>
      <c r="K160" s="345"/>
      <c r="L160" s="345"/>
      <c r="M160" s="345">
        <v>1</v>
      </c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6">
        <v>1</v>
      </c>
    </row>
    <row r="161" spans="1:27" s="23" customFormat="1" ht="27.75">
      <c r="A161" s="319" t="s">
        <v>591</v>
      </c>
      <c r="B161" s="320"/>
      <c r="C161" s="320"/>
      <c r="D161" s="321"/>
      <c r="E161" s="322"/>
      <c r="F161" s="322"/>
      <c r="G161" s="322"/>
      <c r="H161" s="322"/>
      <c r="I161" s="322"/>
      <c r="J161" s="322"/>
      <c r="K161" s="322"/>
      <c r="L161" s="322"/>
      <c r="M161" s="322">
        <v>2</v>
      </c>
      <c r="N161" s="322"/>
      <c r="O161" s="322"/>
      <c r="P161" s="322"/>
      <c r="Q161" s="322"/>
      <c r="R161" s="322"/>
      <c r="S161" s="322"/>
      <c r="T161" s="322"/>
      <c r="U161" s="322"/>
      <c r="V161" s="322"/>
      <c r="W161" s="322"/>
      <c r="X161" s="322">
        <v>1</v>
      </c>
      <c r="Y161" s="322"/>
      <c r="Z161" s="322"/>
      <c r="AA161" s="323">
        <v>3</v>
      </c>
    </row>
    <row r="162" spans="1:27" s="23" customFormat="1" ht="27.75">
      <c r="A162" s="331" t="s">
        <v>29</v>
      </c>
      <c r="B162" s="331" t="s">
        <v>289</v>
      </c>
      <c r="C162" s="331" t="s">
        <v>387</v>
      </c>
      <c r="D162" s="332"/>
      <c r="E162" s="333"/>
      <c r="F162" s="333">
        <v>1</v>
      </c>
      <c r="G162" s="333"/>
      <c r="H162" s="333"/>
      <c r="I162" s="333"/>
      <c r="J162" s="333"/>
      <c r="K162" s="333"/>
      <c r="L162" s="333"/>
      <c r="M162" s="333"/>
      <c r="N162" s="333"/>
      <c r="O162" s="333"/>
      <c r="P162" s="333"/>
      <c r="Q162" s="333"/>
      <c r="R162" s="333"/>
      <c r="S162" s="333"/>
      <c r="T162" s="333"/>
      <c r="U162" s="333"/>
      <c r="V162" s="333"/>
      <c r="W162" s="333"/>
      <c r="X162" s="333"/>
      <c r="Y162" s="333"/>
      <c r="Z162" s="333"/>
      <c r="AA162" s="334">
        <v>1</v>
      </c>
    </row>
    <row r="163" spans="1:27" s="23" customFormat="1" ht="27.75">
      <c r="A163" s="335"/>
      <c r="B163" s="342" t="s">
        <v>592</v>
      </c>
      <c r="C163" s="343"/>
      <c r="D163" s="344"/>
      <c r="E163" s="345"/>
      <c r="F163" s="345">
        <v>1</v>
      </c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6">
        <v>1</v>
      </c>
    </row>
    <row r="164" spans="1:27" s="23" customFormat="1" ht="27.75">
      <c r="A164" s="335"/>
      <c r="B164" s="331" t="s">
        <v>292</v>
      </c>
      <c r="C164" s="331" t="s">
        <v>381</v>
      </c>
      <c r="D164" s="332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>
        <v>1</v>
      </c>
      <c r="S164" s="333"/>
      <c r="T164" s="333"/>
      <c r="U164" s="333"/>
      <c r="V164" s="333"/>
      <c r="W164" s="333"/>
      <c r="X164" s="333"/>
      <c r="Y164" s="333"/>
      <c r="Z164" s="333"/>
      <c r="AA164" s="334">
        <v>1</v>
      </c>
    </row>
    <row r="165" spans="1:27" s="23" customFormat="1" ht="27.75">
      <c r="A165" s="335"/>
      <c r="B165" s="342" t="s">
        <v>593</v>
      </c>
      <c r="C165" s="343"/>
      <c r="D165" s="344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>
        <v>1</v>
      </c>
      <c r="S165" s="345"/>
      <c r="T165" s="345"/>
      <c r="U165" s="345"/>
      <c r="V165" s="345"/>
      <c r="W165" s="345"/>
      <c r="X165" s="345"/>
      <c r="Y165" s="345"/>
      <c r="Z165" s="345"/>
      <c r="AA165" s="346">
        <v>1</v>
      </c>
    </row>
    <row r="166" spans="1:27" s="23" customFormat="1" ht="27.75">
      <c r="A166" s="335"/>
      <c r="B166" s="331" t="s">
        <v>169</v>
      </c>
      <c r="C166" s="331" t="s">
        <v>489</v>
      </c>
      <c r="D166" s="332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>
        <v>1</v>
      </c>
      <c r="U166" s="333"/>
      <c r="V166" s="333"/>
      <c r="W166" s="333"/>
      <c r="X166" s="333"/>
      <c r="Y166" s="333"/>
      <c r="Z166" s="333"/>
      <c r="AA166" s="334">
        <v>1</v>
      </c>
    </row>
    <row r="167" spans="1:27" s="23" customFormat="1" ht="27.75">
      <c r="A167" s="335"/>
      <c r="B167" s="342" t="s">
        <v>594</v>
      </c>
      <c r="C167" s="343"/>
      <c r="D167" s="344"/>
      <c r="E167" s="345"/>
      <c r="F167" s="345"/>
      <c r="G167" s="345"/>
      <c r="H167" s="345"/>
      <c r="I167" s="345"/>
      <c r="J167" s="345"/>
      <c r="K167" s="345"/>
      <c r="L167" s="345"/>
      <c r="M167" s="345"/>
      <c r="N167" s="345"/>
      <c r="O167" s="345"/>
      <c r="P167" s="345"/>
      <c r="Q167" s="345"/>
      <c r="R167" s="345"/>
      <c r="S167" s="345"/>
      <c r="T167" s="345">
        <v>1</v>
      </c>
      <c r="U167" s="345"/>
      <c r="V167" s="345"/>
      <c r="W167" s="345"/>
      <c r="X167" s="345"/>
      <c r="Y167" s="345"/>
      <c r="Z167" s="345"/>
      <c r="AA167" s="346">
        <v>1</v>
      </c>
    </row>
    <row r="168" spans="1:27" s="23" customFormat="1" ht="27.75">
      <c r="A168" s="335"/>
      <c r="B168" s="331" t="s">
        <v>286</v>
      </c>
      <c r="C168" s="331" t="s">
        <v>369</v>
      </c>
      <c r="D168" s="332"/>
      <c r="E168" s="333"/>
      <c r="F168" s="333">
        <v>1</v>
      </c>
      <c r="G168" s="333"/>
      <c r="H168" s="333"/>
      <c r="I168" s="333"/>
      <c r="J168" s="333"/>
      <c r="K168" s="333"/>
      <c r="L168" s="333"/>
      <c r="M168" s="333"/>
      <c r="N168" s="333"/>
      <c r="O168" s="333"/>
      <c r="P168" s="333"/>
      <c r="Q168" s="333"/>
      <c r="R168" s="333"/>
      <c r="S168" s="333"/>
      <c r="T168" s="333"/>
      <c r="U168" s="333"/>
      <c r="V168" s="333"/>
      <c r="W168" s="333"/>
      <c r="X168" s="333"/>
      <c r="Y168" s="333"/>
      <c r="Z168" s="333"/>
      <c r="AA168" s="334">
        <v>1</v>
      </c>
    </row>
    <row r="169" spans="1:27" s="23" customFormat="1" ht="27.75">
      <c r="A169" s="335"/>
      <c r="B169" s="342" t="s">
        <v>595</v>
      </c>
      <c r="C169" s="343"/>
      <c r="D169" s="344"/>
      <c r="E169" s="345"/>
      <c r="F169" s="345">
        <v>1</v>
      </c>
      <c r="G169" s="345"/>
      <c r="H169" s="345"/>
      <c r="I169" s="345"/>
      <c r="J169" s="345"/>
      <c r="K169" s="345"/>
      <c r="L169" s="345"/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6">
        <v>1</v>
      </c>
    </row>
    <row r="170" spans="1:27" s="23" customFormat="1" ht="27.75">
      <c r="A170" s="335"/>
      <c r="B170" s="331" t="s">
        <v>181</v>
      </c>
      <c r="C170" s="331" t="s">
        <v>368</v>
      </c>
      <c r="D170" s="332"/>
      <c r="E170" s="333"/>
      <c r="F170" s="333"/>
      <c r="G170" s="333"/>
      <c r="H170" s="333"/>
      <c r="I170" s="333"/>
      <c r="J170" s="333"/>
      <c r="K170" s="333"/>
      <c r="L170" s="333"/>
      <c r="M170" s="333"/>
      <c r="N170" s="333"/>
      <c r="O170" s="333"/>
      <c r="P170" s="333">
        <v>1</v>
      </c>
      <c r="Q170" s="333"/>
      <c r="R170" s="333"/>
      <c r="S170" s="333"/>
      <c r="T170" s="333"/>
      <c r="U170" s="333"/>
      <c r="V170" s="333"/>
      <c r="W170" s="333"/>
      <c r="X170" s="333"/>
      <c r="Y170" s="333"/>
      <c r="Z170" s="333"/>
      <c r="AA170" s="334">
        <v>1</v>
      </c>
    </row>
    <row r="171" spans="1:27" s="23" customFormat="1" ht="27.75">
      <c r="A171" s="335"/>
      <c r="B171" s="342" t="s">
        <v>596</v>
      </c>
      <c r="C171" s="343"/>
      <c r="D171" s="344"/>
      <c r="E171" s="345"/>
      <c r="F171" s="345"/>
      <c r="G171" s="345"/>
      <c r="H171" s="345"/>
      <c r="I171" s="345"/>
      <c r="J171" s="345"/>
      <c r="K171" s="345"/>
      <c r="L171" s="345"/>
      <c r="M171" s="345"/>
      <c r="N171" s="345"/>
      <c r="O171" s="345"/>
      <c r="P171" s="345">
        <v>1</v>
      </c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6">
        <v>1</v>
      </c>
    </row>
    <row r="172" spans="1:27" s="23" customFormat="1" ht="27.75">
      <c r="A172" s="319" t="s">
        <v>597</v>
      </c>
      <c r="B172" s="320"/>
      <c r="C172" s="320"/>
      <c r="D172" s="321"/>
      <c r="E172" s="322"/>
      <c r="F172" s="322">
        <v>2</v>
      </c>
      <c r="G172" s="322"/>
      <c r="H172" s="322"/>
      <c r="I172" s="322"/>
      <c r="J172" s="322"/>
      <c r="K172" s="322"/>
      <c r="L172" s="322"/>
      <c r="M172" s="322"/>
      <c r="N172" s="322"/>
      <c r="O172" s="322"/>
      <c r="P172" s="322">
        <v>1</v>
      </c>
      <c r="Q172" s="322"/>
      <c r="R172" s="322">
        <v>1</v>
      </c>
      <c r="S172" s="322"/>
      <c r="T172" s="322">
        <v>1</v>
      </c>
      <c r="U172" s="322"/>
      <c r="V172" s="322"/>
      <c r="W172" s="322"/>
      <c r="X172" s="322"/>
      <c r="Y172" s="322"/>
      <c r="Z172" s="322"/>
      <c r="AA172" s="323">
        <v>5</v>
      </c>
    </row>
    <row r="173" spans="1:27" s="23" customFormat="1" ht="27.75">
      <c r="A173" s="331" t="s">
        <v>28</v>
      </c>
      <c r="B173" s="331" t="s">
        <v>167</v>
      </c>
      <c r="C173" s="331" t="s">
        <v>356</v>
      </c>
      <c r="D173" s="332"/>
      <c r="E173" s="333"/>
      <c r="F173" s="333"/>
      <c r="G173" s="333"/>
      <c r="H173" s="333"/>
      <c r="I173" s="333"/>
      <c r="J173" s="333">
        <v>1</v>
      </c>
      <c r="K173" s="333"/>
      <c r="L173" s="333"/>
      <c r="M173" s="333">
        <v>1</v>
      </c>
      <c r="N173" s="333"/>
      <c r="O173" s="333">
        <v>1</v>
      </c>
      <c r="P173" s="333">
        <v>1</v>
      </c>
      <c r="Q173" s="333"/>
      <c r="R173" s="333"/>
      <c r="S173" s="333"/>
      <c r="T173" s="333"/>
      <c r="U173" s="333"/>
      <c r="V173" s="333"/>
      <c r="W173" s="333"/>
      <c r="X173" s="333"/>
      <c r="Y173" s="333"/>
      <c r="Z173" s="333"/>
      <c r="AA173" s="334">
        <v>4</v>
      </c>
    </row>
    <row r="174" spans="1:27" s="23" customFormat="1" ht="27.75">
      <c r="A174" s="335"/>
      <c r="B174" s="335"/>
      <c r="C174" s="336" t="s">
        <v>374</v>
      </c>
      <c r="D174" s="337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>
        <v>1</v>
      </c>
      <c r="P174" s="338"/>
      <c r="Q174" s="338"/>
      <c r="R174" s="338">
        <v>1</v>
      </c>
      <c r="S174" s="338"/>
      <c r="T174" s="338">
        <v>1</v>
      </c>
      <c r="U174" s="338"/>
      <c r="V174" s="338"/>
      <c r="W174" s="338"/>
      <c r="X174" s="338"/>
      <c r="Y174" s="338"/>
      <c r="Z174" s="338"/>
      <c r="AA174" s="339">
        <v>3</v>
      </c>
    </row>
    <row r="175" spans="1:27" s="23" customFormat="1" ht="27.75">
      <c r="A175" s="335"/>
      <c r="B175" s="335"/>
      <c r="C175" s="336" t="s">
        <v>350</v>
      </c>
      <c r="D175" s="337">
        <v>1</v>
      </c>
      <c r="E175" s="338"/>
      <c r="F175" s="338"/>
      <c r="G175" s="338">
        <v>1</v>
      </c>
      <c r="H175" s="338"/>
      <c r="I175" s="338"/>
      <c r="J175" s="338"/>
      <c r="K175" s="338"/>
      <c r="L175" s="338"/>
      <c r="M175" s="338"/>
      <c r="N175" s="338"/>
      <c r="O175" s="338"/>
      <c r="P175" s="338"/>
      <c r="Q175" s="338"/>
      <c r="R175" s="338"/>
      <c r="S175" s="338"/>
      <c r="T175" s="338"/>
      <c r="U175" s="338"/>
      <c r="V175" s="338"/>
      <c r="W175" s="338"/>
      <c r="X175" s="338"/>
      <c r="Y175" s="338"/>
      <c r="Z175" s="338"/>
      <c r="AA175" s="339">
        <v>2</v>
      </c>
    </row>
    <row r="176" spans="1:27" s="23" customFormat="1" ht="27.75">
      <c r="A176" s="335"/>
      <c r="B176" s="335"/>
      <c r="C176" s="336" t="s">
        <v>167</v>
      </c>
      <c r="D176" s="337"/>
      <c r="E176" s="338"/>
      <c r="F176" s="338"/>
      <c r="G176" s="338"/>
      <c r="H176" s="338"/>
      <c r="I176" s="338"/>
      <c r="J176" s="338">
        <v>1</v>
      </c>
      <c r="K176" s="338"/>
      <c r="L176" s="338"/>
      <c r="M176" s="338"/>
      <c r="N176" s="338"/>
      <c r="O176" s="338"/>
      <c r="P176" s="338"/>
      <c r="Q176" s="338">
        <v>1</v>
      </c>
      <c r="R176" s="338"/>
      <c r="S176" s="338"/>
      <c r="T176" s="338"/>
      <c r="U176" s="338"/>
      <c r="V176" s="338"/>
      <c r="W176" s="338"/>
      <c r="X176" s="338"/>
      <c r="Y176" s="338"/>
      <c r="Z176" s="338"/>
      <c r="AA176" s="339">
        <v>2</v>
      </c>
    </row>
    <row r="177" spans="1:27" s="23" customFormat="1" ht="27.75">
      <c r="A177" s="335"/>
      <c r="B177" s="342" t="s">
        <v>598</v>
      </c>
      <c r="C177" s="343"/>
      <c r="D177" s="344">
        <v>1</v>
      </c>
      <c r="E177" s="345"/>
      <c r="F177" s="345"/>
      <c r="G177" s="345">
        <v>1</v>
      </c>
      <c r="H177" s="345"/>
      <c r="I177" s="345"/>
      <c r="J177" s="345">
        <v>2</v>
      </c>
      <c r="K177" s="345"/>
      <c r="L177" s="345"/>
      <c r="M177" s="345">
        <v>1</v>
      </c>
      <c r="N177" s="345"/>
      <c r="O177" s="345">
        <v>2</v>
      </c>
      <c r="P177" s="345">
        <v>1</v>
      </c>
      <c r="Q177" s="345">
        <v>1</v>
      </c>
      <c r="R177" s="345">
        <v>1</v>
      </c>
      <c r="S177" s="345"/>
      <c r="T177" s="345">
        <v>1</v>
      </c>
      <c r="U177" s="345"/>
      <c r="V177" s="345"/>
      <c r="W177" s="345"/>
      <c r="X177" s="345"/>
      <c r="Y177" s="345"/>
      <c r="Z177" s="345"/>
      <c r="AA177" s="346">
        <v>11</v>
      </c>
    </row>
    <row r="178" spans="1:27" s="23" customFormat="1" ht="27.75">
      <c r="A178" s="335"/>
      <c r="B178" s="331" t="s">
        <v>174</v>
      </c>
      <c r="C178" s="331" t="s">
        <v>352</v>
      </c>
      <c r="D178" s="332"/>
      <c r="E178" s="333"/>
      <c r="F178" s="333"/>
      <c r="G178" s="333"/>
      <c r="H178" s="333">
        <v>1</v>
      </c>
      <c r="I178" s="333"/>
      <c r="J178" s="333"/>
      <c r="K178" s="333"/>
      <c r="L178" s="333"/>
      <c r="M178" s="333"/>
      <c r="N178" s="333"/>
      <c r="O178" s="333"/>
      <c r="P178" s="333"/>
      <c r="Q178" s="333"/>
      <c r="R178" s="333"/>
      <c r="S178" s="333"/>
      <c r="T178" s="333"/>
      <c r="U178" s="333"/>
      <c r="V178" s="333"/>
      <c r="W178" s="333"/>
      <c r="X178" s="333"/>
      <c r="Y178" s="333">
        <v>2</v>
      </c>
      <c r="Z178" s="333"/>
      <c r="AA178" s="334">
        <v>3</v>
      </c>
    </row>
    <row r="179" spans="1:27" s="23" customFormat="1" ht="27.75">
      <c r="A179" s="335"/>
      <c r="B179" s="342" t="s">
        <v>599</v>
      </c>
      <c r="C179" s="343"/>
      <c r="D179" s="344"/>
      <c r="E179" s="345"/>
      <c r="F179" s="345"/>
      <c r="G179" s="345"/>
      <c r="H179" s="345">
        <v>1</v>
      </c>
      <c r="I179" s="345"/>
      <c r="J179" s="345"/>
      <c r="K179" s="345"/>
      <c r="L179" s="345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>
        <v>2</v>
      </c>
      <c r="Z179" s="345"/>
      <c r="AA179" s="346">
        <v>3</v>
      </c>
    </row>
    <row r="180" spans="1:27" s="23" customFormat="1" ht="27.75">
      <c r="A180" s="335"/>
      <c r="B180" s="331" t="s">
        <v>277</v>
      </c>
      <c r="C180" s="331" t="s">
        <v>392</v>
      </c>
      <c r="D180" s="332"/>
      <c r="E180" s="333"/>
      <c r="F180" s="333"/>
      <c r="G180" s="333"/>
      <c r="H180" s="333"/>
      <c r="I180" s="333"/>
      <c r="J180" s="333"/>
      <c r="K180" s="333"/>
      <c r="L180" s="333"/>
      <c r="M180" s="333"/>
      <c r="N180" s="333"/>
      <c r="O180" s="333"/>
      <c r="P180" s="333"/>
      <c r="Q180" s="333"/>
      <c r="R180" s="333"/>
      <c r="S180" s="333">
        <v>1</v>
      </c>
      <c r="T180" s="333"/>
      <c r="U180" s="333"/>
      <c r="V180" s="333"/>
      <c r="W180" s="333"/>
      <c r="X180" s="333"/>
      <c r="Y180" s="333"/>
      <c r="Z180" s="333"/>
      <c r="AA180" s="334">
        <v>1</v>
      </c>
    </row>
    <row r="181" spans="1:27" s="23" customFormat="1" ht="27.75">
      <c r="A181" s="335"/>
      <c r="B181" s="335"/>
      <c r="C181" s="336" t="s">
        <v>206</v>
      </c>
      <c r="D181" s="337"/>
      <c r="E181" s="338"/>
      <c r="F181" s="338"/>
      <c r="G181" s="338"/>
      <c r="H181" s="338"/>
      <c r="I181" s="338"/>
      <c r="J181" s="338"/>
      <c r="K181" s="338"/>
      <c r="L181" s="338"/>
      <c r="M181" s="338"/>
      <c r="N181" s="338"/>
      <c r="O181" s="338"/>
      <c r="P181" s="338"/>
      <c r="Q181" s="338"/>
      <c r="R181" s="338"/>
      <c r="S181" s="338"/>
      <c r="T181" s="338"/>
      <c r="U181" s="338"/>
      <c r="V181" s="338"/>
      <c r="W181" s="338">
        <v>1</v>
      </c>
      <c r="X181" s="338"/>
      <c r="Y181" s="338"/>
      <c r="Z181" s="338"/>
      <c r="AA181" s="339">
        <v>1</v>
      </c>
    </row>
    <row r="182" spans="1:27" s="23" customFormat="1" ht="27.75">
      <c r="A182" s="335"/>
      <c r="B182" s="342" t="s">
        <v>600</v>
      </c>
      <c r="C182" s="343"/>
      <c r="D182" s="344"/>
      <c r="E182" s="345"/>
      <c r="F182" s="345"/>
      <c r="G182" s="345"/>
      <c r="H182" s="345"/>
      <c r="I182" s="345"/>
      <c r="J182" s="345"/>
      <c r="K182" s="345"/>
      <c r="L182" s="345"/>
      <c r="M182" s="345"/>
      <c r="N182" s="345"/>
      <c r="O182" s="345"/>
      <c r="P182" s="345"/>
      <c r="Q182" s="345"/>
      <c r="R182" s="345"/>
      <c r="S182" s="345">
        <v>1</v>
      </c>
      <c r="T182" s="345"/>
      <c r="U182" s="345"/>
      <c r="V182" s="345"/>
      <c r="W182" s="345">
        <v>1</v>
      </c>
      <c r="X182" s="345"/>
      <c r="Y182" s="345"/>
      <c r="Z182" s="345"/>
      <c r="AA182" s="346">
        <v>2</v>
      </c>
    </row>
    <row r="183" spans="1:27" s="23" customFormat="1" ht="27.75">
      <c r="A183" s="335"/>
      <c r="B183" s="331" t="s">
        <v>182</v>
      </c>
      <c r="C183" s="331" t="s">
        <v>226</v>
      </c>
      <c r="D183" s="332"/>
      <c r="E183" s="333"/>
      <c r="F183" s="333"/>
      <c r="G183" s="333"/>
      <c r="H183" s="333"/>
      <c r="I183" s="333">
        <v>1</v>
      </c>
      <c r="J183" s="333"/>
      <c r="K183" s="333"/>
      <c r="L183" s="333"/>
      <c r="M183" s="333"/>
      <c r="N183" s="333"/>
      <c r="O183" s="333"/>
      <c r="P183" s="333"/>
      <c r="Q183" s="333"/>
      <c r="R183" s="333"/>
      <c r="S183" s="333"/>
      <c r="T183" s="333"/>
      <c r="U183" s="333"/>
      <c r="V183" s="333"/>
      <c r="W183" s="333"/>
      <c r="X183" s="333"/>
      <c r="Y183" s="333"/>
      <c r="Z183" s="333"/>
      <c r="AA183" s="334">
        <v>1</v>
      </c>
    </row>
    <row r="184" spans="1:27" s="23" customFormat="1" ht="27.75">
      <c r="A184" s="335"/>
      <c r="B184" s="335"/>
      <c r="C184" s="336" t="s">
        <v>388</v>
      </c>
      <c r="D184" s="337"/>
      <c r="E184" s="338"/>
      <c r="F184" s="338"/>
      <c r="G184" s="338"/>
      <c r="H184" s="338"/>
      <c r="I184" s="338"/>
      <c r="J184" s="338">
        <v>1</v>
      </c>
      <c r="K184" s="338"/>
      <c r="L184" s="338"/>
      <c r="M184" s="338"/>
      <c r="N184" s="338"/>
      <c r="O184" s="338"/>
      <c r="P184" s="338"/>
      <c r="Q184" s="338"/>
      <c r="R184" s="338"/>
      <c r="S184" s="338"/>
      <c r="T184" s="338"/>
      <c r="U184" s="338"/>
      <c r="V184" s="338"/>
      <c r="W184" s="338"/>
      <c r="X184" s="338"/>
      <c r="Y184" s="338"/>
      <c r="Z184" s="338"/>
      <c r="AA184" s="339">
        <v>1</v>
      </c>
    </row>
    <row r="185" spans="1:27" s="23" customFormat="1" ht="27.75">
      <c r="A185" s="335"/>
      <c r="B185" s="342" t="s">
        <v>601</v>
      </c>
      <c r="C185" s="343"/>
      <c r="D185" s="344"/>
      <c r="E185" s="345"/>
      <c r="F185" s="345"/>
      <c r="G185" s="345"/>
      <c r="H185" s="345"/>
      <c r="I185" s="345">
        <v>1</v>
      </c>
      <c r="J185" s="345">
        <v>1</v>
      </c>
      <c r="K185" s="345"/>
      <c r="L185" s="345"/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6">
        <v>2</v>
      </c>
    </row>
    <row r="186" spans="1:27" s="23" customFormat="1" ht="27.75">
      <c r="A186" s="335"/>
      <c r="B186" s="331" t="s">
        <v>157</v>
      </c>
      <c r="C186" s="331" t="s">
        <v>370</v>
      </c>
      <c r="D186" s="332"/>
      <c r="E186" s="333"/>
      <c r="F186" s="333"/>
      <c r="G186" s="333"/>
      <c r="H186" s="333"/>
      <c r="I186" s="333"/>
      <c r="J186" s="333"/>
      <c r="K186" s="333"/>
      <c r="L186" s="333"/>
      <c r="M186" s="333"/>
      <c r="N186" s="333"/>
      <c r="O186" s="333">
        <v>1</v>
      </c>
      <c r="P186" s="333"/>
      <c r="Q186" s="333"/>
      <c r="R186" s="333"/>
      <c r="S186" s="333"/>
      <c r="T186" s="333"/>
      <c r="U186" s="333"/>
      <c r="V186" s="333"/>
      <c r="W186" s="333"/>
      <c r="X186" s="333"/>
      <c r="Y186" s="333"/>
      <c r="Z186" s="333"/>
      <c r="AA186" s="334">
        <v>1</v>
      </c>
    </row>
    <row r="187" spans="1:27" s="23" customFormat="1" ht="27.75">
      <c r="A187" s="335"/>
      <c r="B187" s="342" t="s">
        <v>602</v>
      </c>
      <c r="C187" s="343"/>
      <c r="D187" s="344"/>
      <c r="E187" s="345"/>
      <c r="F187" s="345"/>
      <c r="G187" s="345"/>
      <c r="H187" s="345"/>
      <c r="I187" s="345"/>
      <c r="J187" s="345"/>
      <c r="K187" s="345"/>
      <c r="L187" s="345"/>
      <c r="M187" s="345"/>
      <c r="N187" s="345"/>
      <c r="O187" s="345">
        <v>1</v>
      </c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6">
        <v>1</v>
      </c>
    </row>
    <row r="188" spans="1:27" s="23" customFormat="1" ht="27.75">
      <c r="A188" s="335"/>
      <c r="B188" s="331" t="s">
        <v>281</v>
      </c>
      <c r="C188" s="331" t="s">
        <v>363</v>
      </c>
      <c r="D188" s="332"/>
      <c r="E188" s="333"/>
      <c r="F188" s="333"/>
      <c r="G188" s="333"/>
      <c r="H188" s="333"/>
      <c r="I188" s="333"/>
      <c r="J188" s="333"/>
      <c r="K188" s="333"/>
      <c r="L188" s="333"/>
      <c r="M188" s="333"/>
      <c r="N188" s="333">
        <v>1</v>
      </c>
      <c r="O188" s="333"/>
      <c r="P188" s="333"/>
      <c r="Q188" s="333"/>
      <c r="R188" s="333"/>
      <c r="S188" s="333"/>
      <c r="T188" s="333"/>
      <c r="U188" s="333"/>
      <c r="V188" s="333"/>
      <c r="W188" s="333"/>
      <c r="X188" s="333"/>
      <c r="Y188" s="333"/>
      <c r="Z188" s="333"/>
      <c r="AA188" s="334">
        <v>1</v>
      </c>
    </row>
    <row r="189" spans="1:27" s="23" customFormat="1" ht="27.75">
      <c r="A189" s="335"/>
      <c r="B189" s="342" t="s">
        <v>603</v>
      </c>
      <c r="C189" s="343"/>
      <c r="D189" s="344"/>
      <c r="E189" s="345"/>
      <c r="F189" s="345"/>
      <c r="G189" s="345"/>
      <c r="H189" s="345"/>
      <c r="I189" s="345"/>
      <c r="J189" s="345"/>
      <c r="K189" s="345"/>
      <c r="L189" s="345"/>
      <c r="M189" s="345"/>
      <c r="N189" s="345">
        <v>1</v>
      </c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6">
        <v>1</v>
      </c>
    </row>
    <row r="190" spans="1:27" s="23" customFormat="1" ht="27.75">
      <c r="A190" s="319" t="s">
        <v>604</v>
      </c>
      <c r="B190" s="320"/>
      <c r="C190" s="320"/>
      <c r="D190" s="321">
        <v>1</v>
      </c>
      <c r="E190" s="322"/>
      <c r="F190" s="322"/>
      <c r="G190" s="322">
        <v>1</v>
      </c>
      <c r="H190" s="322">
        <v>1</v>
      </c>
      <c r="I190" s="322">
        <v>1</v>
      </c>
      <c r="J190" s="322">
        <v>3</v>
      </c>
      <c r="K190" s="322"/>
      <c r="L190" s="322"/>
      <c r="M190" s="322">
        <v>1</v>
      </c>
      <c r="N190" s="322">
        <v>1</v>
      </c>
      <c r="O190" s="322">
        <v>3</v>
      </c>
      <c r="P190" s="322">
        <v>1</v>
      </c>
      <c r="Q190" s="322">
        <v>1</v>
      </c>
      <c r="R190" s="322">
        <v>1</v>
      </c>
      <c r="S190" s="322">
        <v>1</v>
      </c>
      <c r="T190" s="322">
        <v>1</v>
      </c>
      <c r="U190" s="322"/>
      <c r="V190" s="322"/>
      <c r="W190" s="322">
        <v>1</v>
      </c>
      <c r="X190" s="322"/>
      <c r="Y190" s="322">
        <v>2</v>
      </c>
      <c r="Z190" s="322"/>
      <c r="AA190" s="323">
        <v>20</v>
      </c>
    </row>
    <row r="191" spans="1:27" s="23" customFormat="1" ht="27.75">
      <c r="A191" s="331" t="s">
        <v>32</v>
      </c>
      <c r="B191" s="331" t="s">
        <v>170</v>
      </c>
      <c r="C191" s="331" t="s">
        <v>32</v>
      </c>
      <c r="D191" s="332"/>
      <c r="E191" s="333"/>
      <c r="F191" s="333"/>
      <c r="G191" s="333"/>
      <c r="H191" s="333"/>
      <c r="I191" s="333"/>
      <c r="J191" s="333"/>
      <c r="K191" s="333"/>
      <c r="L191" s="333"/>
      <c r="M191" s="333"/>
      <c r="N191" s="333"/>
      <c r="O191" s="333"/>
      <c r="P191" s="333"/>
      <c r="Q191" s="333"/>
      <c r="R191" s="333"/>
      <c r="S191" s="333"/>
      <c r="T191" s="333"/>
      <c r="U191" s="333"/>
      <c r="V191" s="333"/>
      <c r="W191" s="333"/>
      <c r="X191" s="333">
        <v>1</v>
      </c>
      <c r="Y191" s="333"/>
      <c r="Z191" s="333"/>
      <c r="AA191" s="334">
        <v>1</v>
      </c>
    </row>
    <row r="192" spans="1:27" s="23" customFormat="1" ht="27.75">
      <c r="A192" s="335"/>
      <c r="B192" s="342" t="s">
        <v>582</v>
      </c>
      <c r="C192" s="343"/>
      <c r="D192" s="344"/>
      <c r="E192" s="345"/>
      <c r="F192" s="345"/>
      <c r="G192" s="345"/>
      <c r="H192" s="345"/>
      <c r="I192" s="345"/>
      <c r="J192" s="345"/>
      <c r="K192" s="345"/>
      <c r="L192" s="345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>
        <v>1</v>
      </c>
      <c r="Y192" s="345"/>
      <c r="Z192" s="345"/>
      <c r="AA192" s="346">
        <v>1</v>
      </c>
    </row>
    <row r="193" spans="1:27" s="23" customFormat="1" ht="27.75">
      <c r="A193" s="335"/>
      <c r="B193" s="331" t="s">
        <v>268</v>
      </c>
      <c r="C193" s="331" t="s">
        <v>497</v>
      </c>
      <c r="D193" s="332"/>
      <c r="E193" s="333"/>
      <c r="F193" s="333"/>
      <c r="G193" s="333"/>
      <c r="H193" s="333"/>
      <c r="I193" s="333"/>
      <c r="J193" s="333"/>
      <c r="K193" s="333"/>
      <c r="L193" s="333"/>
      <c r="M193" s="333"/>
      <c r="N193" s="333"/>
      <c r="O193" s="333"/>
      <c r="P193" s="333"/>
      <c r="Q193" s="333"/>
      <c r="R193" s="333"/>
      <c r="S193" s="333"/>
      <c r="T193" s="333"/>
      <c r="U193" s="333"/>
      <c r="V193" s="333"/>
      <c r="W193" s="333"/>
      <c r="X193" s="333">
        <v>1</v>
      </c>
      <c r="Y193" s="333"/>
      <c r="Z193" s="333"/>
      <c r="AA193" s="334">
        <v>1</v>
      </c>
    </row>
    <row r="194" spans="1:27" s="23" customFormat="1" ht="27.75">
      <c r="A194" s="335"/>
      <c r="B194" s="342" t="s">
        <v>605</v>
      </c>
      <c r="C194" s="343"/>
      <c r="D194" s="344"/>
      <c r="E194" s="345"/>
      <c r="F194" s="345"/>
      <c r="G194" s="345"/>
      <c r="H194" s="345"/>
      <c r="I194" s="345"/>
      <c r="J194" s="345"/>
      <c r="K194" s="345"/>
      <c r="L194" s="345"/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>
        <v>1</v>
      </c>
      <c r="Y194" s="345"/>
      <c r="Z194" s="345"/>
      <c r="AA194" s="346">
        <v>1</v>
      </c>
    </row>
    <row r="195" spans="1:27" s="23" customFormat="1" ht="27.75">
      <c r="A195" s="335"/>
      <c r="B195" s="331" t="s">
        <v>269</v>
      </c>
      <c r="C195" s="331" t="s">
        <v>498</v>
      </c>
      <c r="D195" s="332"/>
      <c r="E195" s="333"/>
      <c r="F195" s="333"/>
      <c r="G195" s="333"/>
      <c r="H195" s="333"/>
      <c r="I195" s="333"/>
      <c r="J195" s="333"/>
      <c r="K195" s="333"/>
      <c r="L195" s="333"/>
      <c r="M195" s="333"/>
      <c r="N195" s="333"/>
      <c r="O195" s="333"/>
      <c r="P195" s="333"/>
      <c r="Q195" s="333"/>
      <c r="R195" s="333"/>
      <c r="S195" s="333"/>
      <c r="T195" s="333"/>
      <c r="U195" s="333"/>
      <c r="V195" s="333"/>
      <c r="W195" s="333">
        <v>1</v>
      </c>
      <c r="X195" s="333"/>
      <c r="Y195" s="333"/>
      <c r="Z195" s="333"/>
      <c r="AA195" s="334">
        <v>1</v>
      </c>
    </row>
    <row r="196" spans="1:27" s="23" customFormat="1" ht="27.75">
      <c r="A196" s="335"/>
      <c r="B196" s="342" t="s">
        <v>606</v>
      </c>
      <c r="C196" s="343"/>
      <c r="D196" s="344"/>
      <c r="E196" s="345"/>
      <c r="F196" s="345"/>
      <c r="G196" s="345"/>
      <c r="H196" s="345"/>
      <c r="I196" s="345"/>
      <c r="J196" s="345"/>
      <c r="K196" s="345"/>
      <c r="L196" s="345"/>
      <c r="M196" s="345"/>
      <c r="N196" s="345"/>
      <c r="O196" s="345"/>
      <c r="P196" s="345"/>
      <c r="Q196" s="345"/>
      <c r="R196" s="345"/>
      <c r="S196" s="345"/>
      <c r="T196" s="345"/>
      <c r="U196" s="345"/>
      <c r="V196" s="345"/>
      <c r="W196" s="345">
        <v>1</v>
      </c>
      <c r="X196" s="345"/>
      <c r="Y196" s="345"/>
      <c r="Z196" s="345"/>
      <c r="AA196" s="346">
        <v>1</v>
      </c>
    </row>
    <row r="197" spans="1:27" s="23" customFormat="1" ht="27.75">
      <c r="A197" s="319" t="s">
        <v>607</v>
      </c>
      <c r="B197" s="320"/>
      <c r="C197" s="320"/>
      <c r="D197" s="321"/>
      <c r="E197" s="322"/>
      <c r="F197" s="322"/>
      <c r="G197" s="322"/>
      <c r="H197" s="322"/>
      <c r="I197" s="322"/>
      <c r="J197" s="322"/>
      <c r="K197" s="322"/>
      <c r="L197" s="322"/>
      <c r="M197" s="322"/>
      <c r="N197" s="322"/>
      <c r="O197" s="322"/>
      <c r="P197" s="322"/>
      <c r="Q197" s="322"/>
      <c r="R197" s="322"/>
      <c r="S197" s="322"/>
      <c r="T197" s="322"/>
      <c r="U197" s="322"/>
      <c r="V197" s="322"/>
      <c r="W197" s="322">
        <v>1</v>
      </c>
      <c r="X197" s="322">
        <v>2</v>
      </c>
      <c r="Y197" s="322"/>
      <c r="Z197" s="322"/>
      <c r="AA197" s="323">
        <v>3</v>
      </c>
    </row>
    <row r="198" spans="1:27" s="23" customFormat="1" ht="27.75">
      <c r="A198" s="331" t="s">
        <v>30</v>
      </c>
      <c r="B198" s="331" t="s">
        <v>223</v>
      </c>
      <c r="C198" s="331" t="s">
        <v>223</v>
      </c>
      <c r="D198" s="332"/>
      <c r="E198" s="333"/>
      <c r="F198" s="333"/>
      <c r="G198" s="333"/>
      <c r="H198" s="333"/>
      <c r="I198" s="333">
        <v>1</v>
      </c>
      <c r="J198" s="333">
        <v>1</v>
      </c>
      <c r="K198" s="333">
        <v>2</v>
      </c>
      <c r="L198" s="333"/>
      <c r="M198" s="333"/>
      <c r="N198" s="333"/>
      <c r="O198" s="333"/>
      <c r="P198" s="333"/>
      <c r="Q198" s="333"/>
      <c r="R198" s="333"/>
      <c r="S198" s="333"/>
      <c r="T198" s="333"/>
      <c r="U198" s="333"/>
      <c r="V198" s="333"/>
      <c r="W198" s="333"/>
      <c r="X198" s="333"/>
      <c r="Y198" s="333"/>
      <c r="Z198" s="333"/>
      <c r="AA198" s="334">
        <v>4</v>
      </c>
    </row>
    <row r="199" spans="1:27" s="23" customFormat="1" ht="27.75">
      <c r="A199" s="335"/>
      <c r="B199" s="342" t="s">
        <v>546</v>
      </c>
      <c r="C199" s="343"/>
      <c r="D199" s="344"/>
      <c r="E199" s="345"/>
      <c r="F199" s="345"/>
      <c r="G199" s="345"/>
      <c r="H199" s="345"/>
      <c r="I199" s="345">
        <v>1</v>
      </c>
      <c r="J199" s="345">
        <v>1</v>
      </c>
      <c r="K199" s="345">
        <v>2</v>
      </c>
      <c r="L199" s="345"/>
      <c r="M199" s="345"/>
      <c r="N199" s="345"/>
      <c r="O199" s="345"/>
      <c r="P199" s="345"/>
      <c r="Q199" s="345"/>
      <c r="R199" s="345"/>
      <c r="S199" s="345"/>
      <c r="T199" s="345"/>
      <c r="U199" s="345"/>
      <c r="V199" s="345"/>
      <c r="W199" s="345"/>
      <c r="X199" s="345"/>
      <c r="Y199" s="345"/>
      <c r="Z199" s="345"/>
      <c r="AA199" s="346">
        <v>4</v>
      </c>
    </row>
    <row r="200" spans="1:27" s="23" customFormat="1" ht="27.75">
      <c r="A200" s="335"/>
      <c r="B200" s="331" t="s">
        <v>301</v>
      </c>
      <c r="C200" s="331" t="s">
        <v>228</v>
      </c>
      <c r="D200" s="332"/>
      <c r="E200" s="333"/>
      <c r="F200" s="333"/>
      <c r="G200" s="333"/>
      <c r="H200" s="333"/>
      <c r="I200" s="333"/>
      <c r="J200" s="333">
        <v>1</v>
      </c>
      <c r="K200" s="333"/>
      <c r="L200" s="333">
        <v>1</v>
      </c>
      <c r="M200" s="333"/>
      <c r="N200" s="333"/>
      <c r="O200" s="333"/>
      <c r="P200" s="333"/>
      <c r="Q200" s="333"/>
      <c r="R200" s="333"/>
      <c r="S200" s="333"/>
      <c r="T200" s="333"/>
      <c r="U200" s="333"/>
      <c r="V200" s="333"/>
      <c r="W200" s="333"/>
      <c r="X200" s="333"/>
      <c r="Y200" s="333"/>
      <c r="Z200" s="333"/>
      <c r="AA200" s="334">
        <v>2</v>
      </c>
    </row>
    <row r="201" spans="1:27" s="23" customFormat="1" ht="27.75">
      <c r="A201" s="335"/>
      <c r="B201" s="335"/>
      <c r="C201" s="336" t="s">
        <v>357</v>
      </c>
      <c r="D201" s="337"/>
      <c r="E201" s="338"/>
      <c r="F201" s="338"/>
      <c r="G201" s="338"/>
      <c r="H201" s="338"/>
      <c r="I201" s="338"/>
      <c r="J201" s="338"/>
      <c r="K201" s="338">
        <v>1</v>
      </c>
      <c r="L201" s="338"/>
      <c r="M201" s="338"/>
      <c r="N201" s="338"/>
      <c r="O201" s="338"/>
      <c r="P201" s="338"/>
      <c r="Q201" s="338"/>
      <c r="R201" s="338"/>
      <c r="S201" s="338"/>
      <c r="T201" s="338"/>
      <c r="U201" s="338"/>
      <c r="V201" s="338"/>
      <c r="W201" s="338"/>
      <c r="X201" s="338"/>
      <c r="Y201" s="338"/>
      <c r="Z201" s="338"/>
      <c r="AA201" s="339">
        <v>1</v>
      </c>
    </row>
    <row r="202" spans="1:27" s="23" customFormat="1" ht="27.75">
      <c r="A202" s="335"/>
      <c r="B202" s="342" t="s">
        <v>608</v>
      </c>
      <c r="C202" s="343"/>
      <c r="D202" s="344"/>
      <c r="E202" s="345"/>
      <c r="F202" s="345"/>
      <c r="G202" s="345"/>
      <c r="H202" s="345"/>
      <c r="I202" s="345"/>
      <c r="J202" s="345">
        <v>1</v>
      </c>
      <c r="K202" s="345">
        <v>1</v>
      </c>
      <c r="L202" s="345">
        <v>1</v>
      </c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6">
        <v>3</v>
      </c>
    </row>
    <row r="203" spans="1:27" s="23" customFormat="1" ht="27.75">
      <c r="A203" s="335"/>
      <c r="B203" s="331" t="s">
        <v>298</v>
      </c>
      <c r="C203" s="331" t="s">
        <v>485</v>
      </c>
      <c r="D203" s="332"/>
      <c r="E203" s="333"/>
      <c r="F203" s="333"/>
      <c r="G203" s="333"/>
      <c r="H203" s="333">
        <v>1</v>
      </c>
      <c r="I203" s="333"/>
      <c r="J203" s="333"/>
      <c r="K203" s="333"/>
      <c r="L203" s="333"/>
      <c r="M203" s="333"/>
      <c r="N203" s="333"/>
      <c r="O203" s="333"/>
      <c r="P203" s="333"/>
      <c r="Q203" s="333"/>
      <c r="R203" s="333"/>
      <c r="S203" s="333"/>
      <c r="T203" s="333"/>
      <c r="U203" s="333"/>
      <c r="V203" s="333"/>
      <c r="W203" s="333"/>
      <c r="X203" s="333"/>
      <c r="Y203" s="333"/>
      <c r="Z203" s="333"/>
      <c r="AA203" s="334">
        <v>1</v>
      </c>
    </row>
    <row r="204" spans="1:27" s="23" customFormat="1" ht="27.75">
      <c r="A204" s="335"/>
      <c r="B204" s="335"/>
      <c r="C204" s="336" t="s">
        <v>609</v>
      </c>
      <c r="D204" s="337"/>
      <c r="E204" s="338"/>
      <c r="F204" s="338"/>
      <c r="G204" s="338"/>
      <c r="H204" s="338"/>
      <c r="I204" s="338"/>
      <c r="J204" s="338"/>
      <c r="K204" s="338"/>
      <c r="L204" s="338"/>
      <c r="M204" s="338"/>
      <c r="N204" s="338"/>
      <c r="O204" s="338">
        <v>1</v>
      </c>
      <c r="P204" s="338"/>
      <c r="Q204" s="338"/>
      <c r="R204" s="338"/>
      <c r="S204" s="338"/>
      <c r="T204" s="338"/>
      <c r="U204" s="338"/>
      <c r="V204" s="338"/>
      <c r="W204" s="338"/>
      <c r="X204" s="338"/>
      <c r="Y204" s="338"/>
      <c r="Z204" s="338"/>
      <c r="AA204" s="339">
        <v>1</v>
      </c>
    </row>
    <row r="205" spans="1:27" s="23" customFormat="1" ht="27.75">
      <c r="A205" s="335"/>
      <c r="B205" s="342" t="s">
        <v>610</v>
      </c>
      <c r="C205" s="343"/>
      <c r="D205" s="344"/>
      <c r="E205" s="345"/>
      <c r="F205" s="345"/>
      <c r="G205" s="345"/>
      <c r="H205" s="345">
        <v>1</v>
      </c>
      <c r="I205" s="345"/>
      <c r="J205" s="345"/>
      <c r="K205" s="345"/>
      <c r="L205" s="345"/>
      <c r="M205" s="345"/>
      <c r="N205" s="345"/>
      <c r="O205" s="345">
        <v>1</v>
      </c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6">
        <v>2</v>
      </c>
    </row>
    <row r="206" spans="1:27" s="23" customFormat="1" ht="27.75">
      <c r="A206" s="335"/>
      <c r="B206" s="331" t="s">
        <v>302</v>
      </c>
      <c r="C206" s="331" t="s">
        <v>611</v>
      </c>
      <c r="D206" s="332"/>
      <c r="E206" s="333"/>
      <c r="F206" s="333"/>
      <c r="G206" s="333"/>
      <c r="H206" s="333"/>
      <c r="I206" s="333"/>
      <c r="J206" s="333"/>
      <c r="K206" s="333"/>
      <c r="L206" s="333"/>
      <c r="M206" s="333"/>
      <c r="N206" s="333"/>
      <c r="O206" s="333"/>
      <c r="P206" s="333"/>
      <c r="Q206" s="333"/>
      <c r="R206" s="333"/>
      <c r="S206" s="333"/>
      <c r="T206" s="333"/>
      <c r="U206" s="333"/>
      <c r="V206" s="333">
        <v>1</v>
      </c>
      <c r="W206" s="333"/>
      <c r="X206" s="333"/>
      <c r="Y206" s="333"/>
      <c r="Z206" s="333"/>
      <c r="AA206" s="334">
        <v>1</v>
      </c>
    </row>
    <row r="207" spans="1:27" s="23" customFormat="1" ht="27.75">
      <c r="A207" s="335"/>
      <c r="B207" s="342" t="s">
        <v>612</v>
      </c>
      <c r="C207" s="343"/>
      <c r="D207" s="344"/>
      <c r="E207" s="345"/>
      <c r="F207" s="345"/>
      <c r="G207" s="345"/>
      <c r="H207" s="345"/>
      <c r="I207" s="345"/>
      <c r="J207" s="345"/>
      <c r="K207" s="345"/>
      <c r="L207" s="345"/>
      <c r="M207" s="345"/>
      <c r="N207" s="345"/>
      <c r="O207" s="345"/>
      <c r="P207" s="345"/>
      <c r="Q207" s="345"/>
      <c r="R207" s="345"/>
      <c r="S207" s="345"/>
      <c r="T207" s="345"/>
      <c r="U207" s="345"/>
      <c r="V207" s="345">
        <v>1</v>
      </c>
      <c r="W207" s="345"/>
      <c r="X207" s="345"/>
      <c r="Y207" s="345"/>
      <c r="Z207" s="345"/>
      <c r="AA207" s="346">
        <v>1</v>
      </c>
    </row>
    <row r="208" spans="1:27" s="23" customFormat="1" ht="27.75">
      <c r="A208" s="319" t="s">
        <v>613</v>
      </c>
      <c r="B208" s="320"/>
      <c r="C208" s="320"/>
      <c r="D208" s="321"/>
      <c r="E208" s="322"/>
      <c r="F208" s="322"/>
      <c r="G208" s="322"/>
      <c r="H208" s="322">
        <v>1</v>
      </c>
      <c r="I208" s="322">
        <v>1</v>
      </c>
      <c r="J208" s="322">
        <v>2</v>
      </c>
      <c r="K208" s="322">
        <v>3</v>
      </c>
      <c r="L208" s="322">
        <v>1</v>
      </c>
      <c r="M208" s="322"/>
      <c r="N208" s="322"/>
      <c r="O208" s="322">
        <v>1</v>
      </c>
      <c r="P208" s="322"/>
      <c r="Q208" s="322"/>
      <c r="R208" s="322"/>
      <c r="S208" s="322"/>
      <c r="T208" s="322"/>
      <c r="U208" s="322"/>
      <c r="V208" s="322">
        <v>1</v>
      </c>
      <c r="W208" s="322"/>
      <c r="X208" s="322"/>
      <c r="Y208" s="322"/>
      <c r="Z208" s="322"/>
      <c r="AA208" s="323">
        <v>10</v>
      </c>
    </row>
    <row r="209" spans="1:27" s="23" customFormat="1" ht="27.75">
      <c r="A209" s="340" t="s">
        <v>515</v>
      </c>
      <c r="B209" s="341"/>
      <c r="C209" s="341"/>
      <c r="D209" s="324">
        <v>2</v>
      </c>
      <c r="E209" s="325">
        <v>1</v>
      </c>
      <c r="F209" s="325">
        <v>3</v>
      </c>
      <c r="G209" s="325">
        <v>2</v>
      </c>
      <c r="H209" s="325">
        <v>2</v>
      </c>
      <c r="I209" s="325">
        <v>2</v>
      </c>
      <c r="J209" s="325">
        <v>8</v>
      </c>
      <c r="K209" s="325">
        <v>5</v>
      </c>
      <c r="L209" s="325">
        <v>2</v>
      </c>
      <c r="M209" s="325">
        <v>5</v>
      </c>
      <c r="N209" s="325">
        <v>4</v>
      </c>
      <c r="O209" s="325">
        <v>11</v>
      </c>
      <c r="P209" s="325">
        <v>5</v>
      </c>
      <c r="Q209" s="325">
        <v>10</v>
      </c>
      <c r="R209" s="325">
        <v>10</v>
      </c>
      <c r="S209" s="325">
        <v>7</v>
      </c>
      <c r="T209" s="325">
        <v>7</v>
      </c>
      <c r="U209" s="325">
        <v>6</v>
      </c>
      <c r="V209" s="325">
        <v>6</v>
      </c>
      <c r="W209" s="325">
        <v>10</v>
      </c>
      <c r="X209" s="325">
        <v>12</v>
      </c>
      <c r="Y209" s="325">
        <v>10</v>
      </c>
      <c r="Z209" s="325">
        <v>15</v>
      </c>
      <c r="AA209" s="326">
        <v>145</v>
      </c>
    </row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508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3</v>
      </c>
      <c r="H12" s="267">
        <f>รายเดือน66!G5</f>
        <v>1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13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12</v>
      </c>
      <c r="H13" s="271">
        <f>C12+D12+E12+F12+G12+H12</f>
        <v>13</v>
      </c>
      <c r="I13" s="271">
        <f>C12+D12+E12+F12+G12+H12+I12</f>
        <v>13</v>
      </c>
      <c r="J13" s="271">
        <f>C12+D12+E12+F12+G12+H12+I12+J12</f>
        <v>13</v>
      </c>
      <c r="K13" s="271">
        <f>C12+D12+E12+F12+G12+H12+I12+J12+K12</f>
        <v>13</v>
      </c>
      <c r="L13" s="271">
        <f>C12+D12+E12+F12+G12+H12+I12+J12+K12+L12</f>
        <v>13</v>
      </c>
      <c r="M13" s="271">
        <f>C12+D12+E12+F12+G12+H12+I12+J12+K12+L12+M12</f>
        <v>13</v>
      </c>
      <c r="N13" s="271">
        <f>C12+D12+E12+F12+G12+H12+I12+J12+K12+L12+M12+N12</f>
        <v>13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1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1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1</v>
      </c>
      <c r="I23" s="271">
        <f>C22+D22+E22+F22+G22+H22+I22</f>
        <v>1</v>
      </c>
      <c r="J23" s="271">
        <f>C22+D22+E22+F22+G22+H22+I22+J22</f>
        <v>1</v>
      </c>
      <c r="K23" s="271">
        <f>C22+D22+E22+F22+G22+H22+I22+J22+K22</f>
        <v>1</v>
      </c>
      <c r="L23" s="271">
        <f>C22+D22+E22+F22+G22+H22+I22+J22+K22+L22</f>
        <v>1</v>
      </c>
      <c r="M23" s="271">
        <f>C22+D22+E22+F22+G22+H22+I22+J22+K22+L22+M22</f>
        <v>1</v>
      </c>
      <c r="N23" s="271">
        <f>C22+D22+E22+F22+G22+H22+I22+J22+K22+L22+M22+N22</f>
        <v>1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3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12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12</v>
      </c>
      <c r="H33" s="271">
        <f>C32+D32+E32+F32+G32+H32</f>
        <v>12</v>
      </c>
      <c r="I33" s="271">
        <f>C32+D32+E32+F32+G32+H32+I32</f>
        <v>12</v>
      </c>
      <c r="J33" s="271">
        <f>C32+D32+E32+F32+G32+H32+I32+J32</f>
        <v>12</v>
      </c>
      <c r="K33" s="271">
        <f>C32+D32+E32+F32+G32+H32+I32+J32+K32</f>
        <v>12</v>
      </c>
      <c r="L33" s="271">
        <f>C32+D32+E32+F32+G32+H32+I32+J32+K32+L32</f>
        <v>12</v>
      </c>
      <c r="M33" s="271">
        <f>C32+D32+E32+F32+G32+H32+I32+J32+K32+L32+M32</f>
        <v>12</v>
      </c>
      <c r="N33" s="271">
        <f>C32+D32+E32+F32+G32+H32+I32+J32+K32+L32+M32+N32</f>
        <v>12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5</v>
      </c>
      <c r="H42" s="267">
        <f>รายเดือน66!G8</f>
        <v>1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9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8</v>
      </c>
      <c r="H43" s="271">
        <f>C42+D42+E42+F42+G42+H42</f>
        <v>9</v>
      </c>
      <c r="I43" s="271">
        <f>C42+D42+E42+F42+G42+H42+I42</f>
        <v>9</v>
      </c>
      <c r="J43" s="271">
        <f>C42+D42+E42+F42+G42+H42+I42+J42</f>
        <v>9</v>
      </c>
      <c r="K43" s="271">
        <f>C42+D42+E42+F42+G42+H42+I42+J42+K42</f>
        <v>9</v>
      </c>
      <c r="L43" s="271">
        <f>C42+D42+E42+F42+G42+H42+I42+J42+K42+L42</f>
        <v>9</v>
      </c>
      <c r="M43" s="271">
        <f>C42+D42+E42+F42+G42+H42+I42+J42+K42+L42+M42</f>
        <v>9</v>
      </c>
      <c r="N43" s="271">
        <f>C42+D42+E42+F42+G42+H42+I42+J42+K42+L42+M42+N42</f>
        <v>9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10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12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12</v>
      </c>
      <c r="H53" s="271">
        <f>C52+D52+E52+F52+G52+H52</f>
        <v>12</v>
      </c>
      <c r="I53" s="271">
        <f>C52+D52+E52+F52+G52+H52+I52</f>
        <v>12</v>
      </c>
      <c r="J53" s="271">
        <f>C52+D52+E52+F52+G52+H52+I52+J52</f>
        <v>12</v>
      </c>
      <c r="K53" s="271">
        <f>C52+D52+E52+F52+G52+H52+I52+J52+K52</f>
        <v>12</v>
      </c>
      <c r="L53" s="271">
        <f>C52+D52+E52+F52+G52+H52+I52+J52+K52+L52</f>
        <v>12</v>
      </c>
      <c r="M53" s="271">
        <f>C52+D52+E52+F52+G52+H52+I52+J52+K52+L52+M52</f>
        <v>12</v>
      </c>
      <c r="N53" s="271">
        <f>C52+D52+E52+F52+G52+H52+I52+J52+K52+L52+M52+N52</f>
        <v>12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1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12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12</v>
      </c>
      <c r="I73" s="271">
        <f>C72+D72+E72+F72+G72+H72+I72</f>
        <v>12</v>
      </c>
      <c r="J73" s="271">
        <f>C72+D72+E72+F72+G72+H72+I72+J72</f>
        <v>12</v>
      </c>
      <c r="K73" s="271">
        <f>C72+D72+E72+F72+G72+H72+I72+J72+K72</f>
        <v>12</v>
      </c>
      <c r="L73" s="271">
        <f>C72+D72+E72+F72+G72+H72+I72+J72+K72+L72</f>
        <v>12</v>
      </c>
      <c r="M73" s="271">
        <f>C72+D72+E72+F72+G72+H72+I72+J72+K72+L72+M72</f>
        <v>12</v>
      </c>
      <c r="N73" s="271">
        <f>C72+D72+E72+F72+G72+H72+I72+J72+K72+L72+M72+N72</f>
        <v>12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5</v>
      </c>
      <c r="H82" s="267">
        <f>รายเดือน66!G13</f>
        <v>7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21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14</v>
      </c>
      <c r="H83" s="271">
        <f>C82+D82+E82+F82+G82+H82</f>
        <v>21</v>
      </c>
      <c r="I83" s="271">
        <f>C82+D82+E82+F82+G82+H82+I82</f>
        <v>21</v>
      </c>
      <c r="J83" s="271">
        <f>C82+D82+E82+F82+G82+H82+I82+J82</f>
        <v>21</v>
      </c>
      <c r="K83" s="271">
        <f>C82+D82+E82+F82+G82+H82+I82+J82+K82</f>
        <v>21</v>
      </c>
      <c r="L83" s="271">
        <f>C82+D82+E82+F82+G82+H82+I82+J82+K82+L82</f>
        <v>21</v>
      </c>
      <c r="M83" s="271">
        <f>C82+D82+E82+F82+G82+H82+I82+J82+K82+L82+M82</f>
        <v>21</v>
      </c>
      <c r="N83" s="271">
        <f>C82+D82+E82+F82+G82+H82+I82+J82+K82+L82+M82+N82</f>
        <v>21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3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20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20</v>
      </c>
      <c r="H93" s="271">
        <f>C92+D92+E92+F92+G92+H92</f>
        <v>20</v>
      </c>
      <c r="I93" s="271">
        <f>C92+D92+E92+F92+G92+H92+I92</f>
        <v>20</v>
      </c>
      <c r="J93" s="271">
        <f>C92+D92+E92+F92+G92+H92+I92+J92</f>
        <v>20</v>
      </c>
      <c r="K93" s="271">
        <f>C92+D92+E92+F92+G92+H92+I92+J92+K92</f>
        <v>20</v>
      </c>
      <c r="L93" s="271">
        <f>C92+D92+E92+F92+G92+H92+I92+J92+K92+L92</f>
        <v>20</v>
      </c>
      <c r="M93" s="271">
        <f>C92+D92+E92+F92+G92+H92+I92+J92+K92+L92+M92</f>
        <v>20</v>
      </c>
      <c r="N93" s="271">
        <f>C92+D92+E92+F92+G92+H92+I92+J92+K92+L92+M92+N92</f>
        <v>20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2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5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5</v>
      </c>
      <c r="G103" s="271">
        <f>C102+D102+E102+F102+G102</f>
        <v>5</v>
      </c>
      <c r="H103" s="271">
        <f>C102+D102+E102+F102+G102+H102</f>
        <v>5</v>
      </c>
      <c r="I103" s="271">
        <f>C102+D102+E102+F102+G102+H102+I102</f>
        <v>5</v>
      </c>
      <c r="J103" s="271">
        <f>C102+D102+E102+F102+G102+H102+I102+J102</f>
        <v>5</v>
      </c>
      <c r="K103" s="271">
        <f>C102+D102+E102+F102+G102+H102+I102+J102+K102</f>
        <v>5</v>
      </c>
      <c r="L103" s="271">
        <f>C102+D102+E102+F102+G102+H102+I102+J102+K102+L102</f>
        <v>5</v>
      </c>
      <c r="M103" s="271">
        <f>C102+D102+E102+F102+G102+H102+I102+J102+K102+L102+M102</f>
        <v>5</v>
      </c>
      <c r="N103" s="271">
        <f>C102+D102+E102+F102+G102+H102+I102+J102+K102+L102+M102+N102</f>
        <v>5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8</v>
      </c>
      <c r="E112" s="267">
        <f>รายเดือน66!D20</f>
        <v>1</v>
      </c>
      <c r="F112" s="267">
        <f>รายเดือน66!E20</f>
        <v>0</v>
      </c>
      <c r="G112" s="267">
        <f>รายเดือน66!F20</f>
        <v>1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10</v>
      </c>
    </row>
    <row r="113" spans="1:16">
      <c r="A113" s="256"/>
      <c r="B113" s="270" t="s">
        <v>347</v>
      </c>
      <c r="C113" s="271">
        <v>0</v>
      </c>
      <c r="D113" s="271">
        <f>C112+D112</f>
        <v>8</v>
      </c>
      <c r="E113" s="271">
        <f>C112+D112+E112</f>
        <v>9</v>
      </c>
      <c r="F113" s="271">
        <f>C112+D112+E112+F112</f>
        <v>9</v>
      </c>
      <c r="G113" s="271">
        <f>C112+D112+E112+F112+G112</f>
        <v>10</v>
      </c>
      <c r="H113" s="271">
        <f>C112+D112+E112+F112+G112+H112</f>
        <v>10</v>
      </c>
      <c r="I113" s="271">
        <f>C112+D112+E112+F112+G112+H112+I112</f>
        <v>10</v>
      </c>
      <c r="J113" s="271">
        <f>C112+D112+E112+F112+G112+H112+I112+J112</f>
        <v>10</v>
      </c>
      <c r="K113" s="271">
        <f>C112+D112+E112+F112+G112+H112+I112+J112+K112</f>
        <v>10</v>
      </c>
      <c r="L113" s="271">
        <f>C112+D112+E112+F112+G112+H112+I112+J112+K112+L112</f>
        <v>10</v>
      </c>
      <c r="M113" s="271">
        <f>C112+D112+E112+F112+G112+H112+I112+J112+K112+L112+M112</f>
        <v>10</v>
      </c>
      <c r="N113" s="271">
        <f>C112+D112+E112+F112+G112+H112+I112+J112+K112+L112+M112+N112</f>
        <v>10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5</v>
      </c>
      <c r="H122" s="267">
        <f>รายเดือน66!G9</f>
        <v>1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12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11</v>
      </c>
      <c r="H123" s="271">
        <f>C122+D122+E122+F122+G122+H122</f>
        <v>12</v>
      </c>
      <c r="I123" s="271">
        <f>C122+D122+E122+F122+G122+H122+I122</f>
        <v>12</v>
      </c>
      <c r="J123" s="271">
        <f>C122+D122+E122+F122+G122+H122+I122+J122</f>
        <v>12</v>
      </c>
      <c r="K123" s="271">
        <f>C122+D122+E122+F122+G122+H122+I122+J122+K122</f>
        <v>12</v>
      </c>
      <c r="L123" s="271">
        <f>C122+D122+E122+F122+G122+H122+I122+J122+K122+L122</f>
        <v>12</v>
      </c>
      <c r="M123" s="271">
        <f>C122+D122+E122+F122+G122+H122+I122+J122+K122+L122+M122</f>
        <v>12</v>
      </c>
      <c r="N123" s="271">
        <f>C122+D122+E122+F122+G122+H122+I122+J122+K122+L122+M122+N122</f>
        <v>12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3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3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3</v>
      </c>
      <c r="H133" s="271">
        <f>C132+D132+E132+F132+G132+H132</f>
        <v>3</v>
      </c>
      <c r="I133" s="271">
        <f>C132+D132+E132+F132+G132+H132+I132</f>
        <v>3</v>
      </c>
      <c r="J133" s="271">
        <f>C132+D132+E132+F132+G132+H132+I132+J132</f>
        <v>3</v>
      </c>
      <c r="K133" s="271">
        <f>C132+D132+E132+F132+G132+H132+I132+J132+K132</f>
        <v>3</v>
      </c>
      <c r="L133" s="271">
        <f>C132+D132+E132+F132+G132+H132+I132+J132+K132+L132</f>
        <v>3</v>
      </c>
      <c r="M133" s="271">
        <f>C132+D132+E132+F132+G132+H132+I132+J132+K132+L132+M132</f>
        <v>3</v>
      </c>
      <c r="N133" s="271">
        <f>C132+D132+E132+F132+G132+H132+I132+J132+K132+L132+M132+N132</f>
        <v>3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1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1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1</v>
      </c>
      <c r="I143" s="271">
        <f>C142+D142+E142+F142+G142+H142+I142</f>
        <v>1</v>
      </c>
      <c r="J143" s="271">
        <f>C142+D142+E142+F142+G142+H142+I142+J142</f>
        <v>1</v>
      </c>
      <c r="K143" s="271">
        <f>C142+D142+E142+F142+G142+H142+I142+J142+K142</f>
        <v>1</v>
      </c>
      <c r="L143" s="271">
        <f>C142+D142+E142+F142+G142+H142+I142+J142+K142+L142</f>
        <v>1</v>
      </c>
      <c r="M143" s="271">
        <f>C142+D142+E142+F142+G142+H142+I142+J142+K142+L142+M142</f>
        <v>1</v>
      </c>
      <c r="N143" s="271">
        <f>C142+D142+E142+F142+G142+H142+I142+J142+K142+L142+M142+N142</f>
        <v>1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3</v>
      </c>
      <c r="G152" s="267">
        <f>รายเดือน66!F14</f>
        <v>3</v>
      </c>
      <c r="H152" s="267">
        <f>รายเดือน66!G14</f>
        <v>1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7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3</v>
      </c>
      <c r="G153" s="271">
        <f>C152+D152+E152+F152+G152</f>
        <v>6</v>
      </c>
      <c r="H153" s="271">
        <f>C152+D152+E152+F152+G152+H152</f>
        <v>7</v>
      </c>
      <c r="I153" s="271">
        <f>C152+D152+E152+F152+G152+H152+I152</f>
        <v>7</v>
      </c>
      <c r="J153" s="271">
        <f>C152+D152+E152+F152+G152+H152+I152+J152</f>
        <v>7</v>
      </c>
      <c r="K153" s="271">
        <f>C152+D152+E152+F152+G152+H152+I152+J152+K152</f>
        <v>7</v>
      </c>
      <c r="L153" s="271">
        <f>C152+D152+E152+F152+G152+H152+I152+J152+K152+L152</f>
        <v>7</v>
      </c>
      <c r="M153" s="271">
        <f>C152+D152+E152+F152+G152+H152+I152+J152+K152+L152+M152</f>
        <v>7</v>
      </c>
      <c r="N153" s="271">
        <f>C152+D152+E152+F152+G152+H152+I152+J152+K152+L152+M152+N152</f>
        <v>7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1</v>
      </c>
      <c r="H162" s="267">
        <f>รายเดือน66!G21</f>
        <v>1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2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1</v>
      </c>
      <c r="H163" s="271">
        <f>C162+D162+E162+F162+G162+H162</f>
        <v>2</v>
      </c>
      <c r="I163" s="271">
        <f>C162+D162+E162+F162+G162+H162+I162</f>
        <v>2</v>
      </c>
      <c r="J163" s="271">
        <f>C162+D162+E162+F162+G162+H162+I162+J162</f>
        <v>2</v>
      </c>
      <c r="K163" s="271">
        <f>C162+D162+E162+F162+G162+H162+I162+J162+K162</f>
        <v>2</v>
      </c>
      <c r="L163" s="271">
        <f>C162+D162+E162+F162+G162+H162+I162+J162+K162+L162</f>
        <v>2</v>
      </c>
      <c r="M163" s="271">
        <f>C162+D162+E162+F162+G162+H162+I162+J162+K162+L162+M162</f>
        <v>2</v>
      </c>
      <c r="N163" s="271">
        <f>C162+D162+E162+F162+G162+H162+I162+J162+K162+L162+M162+N162</f>
        <v>2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1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3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3</v>
      </c>
      <c r="H183" s="271">
        <f>C182+D182+E182+F182+G182+H182</f>
        <v>3</v>
      </c>
      <c r="I183" s="271">
        <f>C182+D182+E182+F182+G182+H182+I182</f>
        <v>3</v>
      </c>
      <c r="J183" s="271">
        <f>C182+D182+E182+F182+G182+H182+I182+J182</f>
        <v>3</v>
      </c>
      <c r="K183" s="271">
        <f>C182+D182+E182+F182+G182+H182+I182+J182+K182</f>
        <v>3</v>
      </c>
      <c r="L183" s="271">
        <f>C182+D182+E182+F182+G182+H182+I182+J182+K182+L182</f>
        <v>3</v>
      </c>
      <c r="M183" s="271">
        <f>C182+D182+E182+F182+G182+H182+I182+J182+K182+L182+M182</f>
        <v>3</v>
      </c>
      <c r="N183" s="271">
        <f>C182+D182+E182+F182+G182+H182+I182+J182+K182+L182+M182+N182</f>
        <v>3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1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2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2</v>
      </c>
      <c r="H193" s="271">
        <f>C192+D192+E192+F192+G192+H192</f>
        <v>2</v>
      </c>
      <c r="I193" s="271">
        <f>C192+D192+E192+F192+G192+H192+I192</f>
        <v>2</v>
      </c>
      <c r="J193" s="271">
        <f>C192+D192+E192+F192+G192+H192+I192+J192</f>
        <v>2</v>
      </c>
      <c r="K193" s="271">
        <f>C192+D192+E192+F192+G192+H192+I192+J192+K192</f>
        <v>2</v>
      </c>
      <c r="L193" s="271">
        <f>C192+D192+E192+F192+G192+H192+I192+J192+K192+L192</f>
        <v>2</v>
      </c>
      <c r="M193" s="271">
        <f>C192+D192+E192+F192+G192+H192+I192+J192+K192+L192+M192</f>
        <v>2</v>
      </c>
      <c r="N193" s="271">
        <f>C192+D192+E192+F192+G192+H192+I192+J192+K192+L192+M192+N192</f>
        <v>2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1</v>
      </c>
      <c r="H222" s="267">
        <f>รายเดือน66!G26</f>
        <v>2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6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4</v>
      </c>
      <c r="H223" s="271">
        <f>C222+D222+E222+F222+G222+H222</f>
        <v>6</v>
      </c>
      <c r="I223" s="271">
        <f>C222+D222+E222+F222+G222+H222+I222</f>
        <v>6</v>
      </c>
      <c r="J223" s="271">
        <f>C222+D222+E222+F222+G222+H222+I222+J222</f>
        <v>6</v>
      </c>
      <c r="K223" s="271">
        <f>C222+D222+E222+F222+G222+H222+I222+J222+K222</f>
        <v>6</v>
      </c>
      <c r="L223" s="271">
        <f>C222+D222+E222+F222+G222+H222+I222+J222+K222+L222</f>
        <v>6</v>
      </c>
      <c r="M223" s="271">
        <f>C222+D222+E222+F222+G222+H222+I222+J222+K222+L222+M222</f>
        <v>6</v>
      </c>
      <c r="N223" s="271">
        <f>C222+D222+E222+F222+G222+H222+I222+J222+K222+L222+M222+N222</f>
        <v>6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E1" zoomScale="90" zoomScaleNormal="90" workbookViewId="0">
      <selection activeCell="G20" sqref="G20"/>
    </sheetView>
  </sheetViews>
  <sheetFormatPr defaultRowHeight="20.25"/>
  <cols>
    <col min="4" max="4" width="13.59765625" bestFit="1" customWidth="1"/>
  </cols>
  <sheetData>
    <row r="2" spans="3:4">
      <c r="C2" t="s">
        <v>9</v>
      </c>
      <c r="D2" t="s">
        <v>13</v>
      </c>
    </row>
    <row r="3" spans="3:4">
      <c r="C3" s="360" t="s">
        <v>63</v>
      </c>
      <c r="D3" s="361">
        <v>25.874336970115142</v>
      </c>
    </row>
    <row r="4" spans="3:4" ht="27.75">
      <c r="C4" s="116" t="s">
        <v>31</v>
      </c>
      <c r="D4" s="114">
        <v>22.361359570661897</v>
      </c>
    </row>
    <row r="5" spans="3:4">
      <c r="C5" s="329" t="s">
        <v>27</v>
      </c>
      <c r="D5" s="330">
        <v>19.454531979544949</v>
      </c>
    </row>
    <row r="6" spans="3:4">
      <c r="C6" s="329" t="s">
        <v>61</v>
      </c>
      <c r="D6" s="330">
        <v>18.271514708569342</v>
      </c>
    </row>
    <row r="7" spans="3:4" ht="27.75">
      <c r="C7" s="116" t="s">
        <v>28</v>
      </c>
      <c r="D7" s="114">
        <v>16.917468131719406</v>
      </c>
    </row>
    <row r="8" spans="3:4" ht="27.75">
      <c r="C8" s="116" t="s">
        <v>26</v>
      </c>
      <c r="D8" s="114">
        <v>16.87431448097421</v>
      </c>
    </row>
    <row r="9" spans="3:4" ht="27.75">
      <c r="C9" s="116" t="s">
        <v>24</v>
      </c>
      <c r="D9" s="114">
        <v>15.157065086963661</v>
      </c>
    </row>
    <row r="10" spans="3:4" ht="27.75">
      <c r="C10" s="124" t="s">
        <v>30</v>
      </c>
      <c r="D10" s="114">
        <v>13.565391972001031</v>
      </c>
    </row>
    <row r="11" spans="3:4">
      <c r="C11" t="s">
        <v>34</v>
      </c>
      <c r="D11" s="327">
        <v>12.052341597796143</v>
      </c>
    </row>
    <row r="12" spans="3:4" ht="27.75">
      <c r="C12" s="328" t="s">
        <v>23</v>
      </c>
      <c r="D12" s="155">
        <v>9.2365479941296602</v>
      </c>
    </row>
    <row r="13" spans="3:4" ht="27.75">
      <c r="C13" s="328" t="s">
        <v>35</v>
      </c>
      <c r="D13" s="155">
        <v>8.6378163600241855</v>
      </c>
    </row>
    <row r="14" spans="3:4" ht="27.75">
      <c r="C14" s="328" t="s">
        <v>59</v>
      </c>
      <c r="D14" s="155">
        <v>8.3409792309617146</v>
      </c>
    </row>
    <row r="15" spans="3:4" ht="27.75">
      <c r="C15" s="20" t="s">
        <v>340</v>
      </c>
      <c r="D15" s="155">
        <v>8.2102843284618974</v>
      </c>
    </row>
    <row r="16" spans="3:4" ht="27.75">
      <c r="C16" s="20" t="s">
        <v>32</v>
      </c>
      <c r="D16" s="155">
        <v>4.5133821781582393</v>
      </c>
    </row>
    <row r="17" spans="3:4" ht="27.75">
      <c r="C17" s="328" t="s">
        <v>60</v>
      </c>
      <c r="D17" s="155">
        <v>4.4200848656294198</v>
      </c>
    </row>
    <row r="18" spans="3:4" ht="27.75">
      <c r="C18" s="328" t="s">
        <v>29</v>
      </c>
      <c r="D18" s="155">
        <v>4.3746062854343108</v>
      </c>
    </row>
    <row r="19" spans="3:4" ht="27.75">
      <c r="C19" s="20" t="s">
        <v>33</v>
      </c>
      <c r="D19" s="155">
        <v>4.3228288592054644</v>
      </c>
    </row>
    <row r="20" spans="3:4">
      <c r="C20" t="s">
        <v>25</v>
      </c>
      <c r="D20" s="327">
        <v>2.978362198626975</v>
      </c>
    </row>
    <row r="21" spans="3:4" ht="27.75">
      <c r="C21" s="328" t="s">
        <v>58</v>
      </c>
      <c r="D21" s="155">
        <v>0</v>
      </c>
    </row>
    <row r="22" spans="3:4">
      <c r="C22" t="s">
        <v>62</v>
      </c>
      <c r="D22" s="327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H97"/>
  <sheetViews>
    <sheetView topLeftCell="A46" workbookViewId="0">
      <selection activeCell="B63" sqref="B63"/>
    </sheetView>
  </sheetViews>
  <sheetFormatPr defaultRowHeight="20.25"/>
  <cols>
    <col min="2" max="2" width="25.296875" customWidth="1"/>
    <col min="8" max="8" width="20" customWidth="1"/>
  </cols>
  <sheetData>
    <row r="1" spans="1:8">
      <c r="B1" s="362" t="s">
        <v>398</v>
      </c>
    </row>
    <row r="2" spans="1:8">
      <c r="B2" s="362" t="s">
        <v>399</v>
      </c>
    </row>
    <row r="3" spans="1:8">
      <c r="B3" s="363" t="s">
        <v>400</v>
      </c>
      <c r="C3" s="363" t="s">
        <v>401</v>
      </c>
      <c r="D3" s="363" t="s">
        <v>401</v>
      </c>
      <c r="E3" s="363" t="s">
        <v>402</v>
      </c>
      <c r="F3" s="363" t="s">
        <v>403</v>
      </c>
      <c r="G3" s="363" t="s">
        <v>404</v>
      </c>
      <c r="H3" s="363" t="s">
        <v>40</v>
      </c>
    </row>
    <row r="4" spans="1:8" hidden="1">
      <c r="B4" s="363" t="s">
        <v>614</v>
      </c>
      <c r="C4" s="363">
        <v>19503</v>
      </c>
      <c r="D4" s="363">
        <v>17</v>
      </c>
      <c r="E4" s="363">
        <v>29.51</v>
      </c>
      <c r="F4" s="363">
        <v>0.03</v>
      </c>
      <c r="G4" s="363">
        <v>0.09</v>
      </c>
      <c r="H4" s="363">
        <v>66090475</v>
      </c>
    </row>
    <row r="5" spans="1:8" hidden="1">
      <c r="B5" s="363" t="s">
        <v>615</v>
      </c>
      <c r="C5" s="363">
        <v>2757</v>
      </c>
      <c r="D5" s="363">
        <v>0</v>
      </c>
      <c r="E5" s="363">
        <v>23.02</v>
      </c>
      <c r="F5" s="363">
        <v>0</v>
      </c>
      <c r="G5" s="363">
        <v>0</v>
      </c>
      <c r="H5" s="363">
        <v>11977896</v>
      </c>
    </row>
    <row r="6" spans="1:8" hidden="1">
      <c r="B6" s="363" t="s">
        <v>630</v>
      </c>
      <c r="C6" s="363">
        <v>3159</v>
      </c>
      <c r="D6" s="363">
        <v>5</v>
      </c>
      <c r="E6" s="363">
        <v>63.06</v>
      </c>
      <c r="F6" s="363">
        <v>0.1</v>
      </c>
      <c r="G6" s="363">
        <v>0.16</v>
      </c>
      <c r="H6" s="363">
        <v>5009180</v>
      </c>
    </row>
    <row r="7" spans="1:8">
      <c r="A7">
        <v>1</v>
      </c>
      <c r="B7" s="363" t="s">
        <v>444</v>
      </c>
      <c r="C7" s="363">
        <v>285</v>
      </c>
      <c r="D7" s="363">
        <v>0</v>
      </c>
      <c r="E7" s="363">
        <v>125.11</v>
      </c>
      <c r="F7" s="363">
        <v>0</v>
      </c>
      <c r="G7" s="363">
        <v>0</v>
      </c>
      <c r="H7" s="363">
        <v>227808</v>
      </c>
    </row>
    <row r="8" spans="1:8">
      <c r="A8">
        <v>2</v>
      </c>
      <c r="B8" s="363" t="s">
        <v>409</v>
      </c>
      <c r="C8" s="363">
        <v>468</v>
      </c>
      <c r="D8" s="363">
        <v>0</v>
      </c>
      <c r="E8" s="363">
        <v>98.62</v>
      </c>
      <c r="F8" s="363">
        <v>0</v>
      </c>
      <c r="G8" s="363">
        <v>0</v>
      </c>
      <c r="H8" s="363">
        <v>474539</v>
      </c>
    </row>
    <row r="9" spans="1:8">
      <c r="A9">
        <v>3</v>
      </c>
      <c r="B9" s="363" t="s">
        <v>475</v>
      </c>
      <c r="C9" s="363">
        <v>1253</v>
      </c>
      <c r="D9" s="363">
        <v>2</v>
      </c>
      <c r="E9" s="363">
        <v>87.56</v>
      </c>
      <c r="F9" s="363">
        <v>0.14000000000000001</v>
      </c>
      <c r="G9" s="363">
        <v>0.16</v>
      </c>
      <c r="H9" s="363">
        <v>1431063</v>
      </c>
    </row>
    <row r="10" spans="1:8">
      <c r="A10">
        <v>4</v>
      </c>
      <c r="B10" s="363" t="s">
        <v>443</v>
      </c>
      <c r="C10" s="363">
        <v>466</v>
      </c>
      <c r="D10" s="363">
        <v>1</v>
      </c>
      <c r="E10" s="363">
        <v>86.92</v>
      </c>
      <c r="F10" s="363">
        <v>0.19</v>
      </c>
      <c r="G10" s="363">
        <v>0.21</v>
      </c>
      <c r="H10" s="363">
        <v>536144</v>
      </c>
    </row>
    <row r="11" spans="1:8">
      <c r="A11">
        <v>5</v>
      </c>
      <c r="B11" s="363" t="s">
        <v>442</v>
      </c>
      <c r="C11" s="363">
        <v>621</v>
      </c>
      <c r="D11" s="363">
        <v>0</v>
      </c>
      <c r="E11" s="363">
        <v>81.78</v>
      </c>
      <c r="F11" s="363">
        <v>0</v>
      </c>
      <c r="G11" s="363">
        <v>0</v>
      </c>
      <c r="H11" s="363">
        <v>759386</v>
      </c>
    </row>
    <row r="12" spans="1:8">
      <c r="A12">
        <v>6</v>
      </c>
      <c r="B12" s="363" t="s">
        <v>471</v>
      </c>
      <c r="C12" s="363">
        <v>309</v>
      </c>
      <c r="D12" s="363">
        <v>0</v>
      </c>
      <c r="E12" s="363">
        <v>73.94</v>
      </c>
      <c r="F12" s="363">
        <v>0</v>
      </c>
      <c r="G12" s="363">
        <v>0</v>
      </c>
      <c r="H12" s="363">
        <v>417891</v>
      </c>
    </row>
    <row r="13" spans="1:8">
      <c r="A13">
        <v>7</v>
      </c>
      <c r="B13" s="363" t="s">
        <v>481</v>
      </c>
      <c r="C13" s="363">
        <v>581</v>
      </c>
      <c r="D13" s="363">
        <v>0</v>
      </c>
      <c r="E13" s="363">
        <v>71.37</v>
      </c>
      <c r="F13" s="363">
        <v>0</v>
      </c>
      <c r="G13" s="363">
        <v>0</v>
      </c>
      <c r="H13" s="363">
        <v>814121</v>
      </c>
    </row>
    <row r="14" spans="1:8">
      <c r="A14">
        <v>8</v>
      </c>
      <c r="B14" s="363" t="s">
        <v>436</v>
      </c>
      <c r="C14" s="363">
        <v>415</v>
      </c>
      <c r="D14" s="363">
        <v>0</v>
      </c>
      <c r="E14" s="363">
        <v>70.41</v>
      </c>
      <c r="F14" s="363">
        <v>0</v>
      </c>
      <c r="G14" s="363">
        <v>0</v>
      </c>
      <c r="H14" s="363">
        <v>589428</v>
      </c>
    </row>
    <row r="15" spans="1:8" hidden="1">
      <c r="B15" s="363" t="s">
        <v>622</v>
      </c>
      <c r="C15" s="363">
        <v>3056</v>
      </c>
      <c r="D15" s="363">
        <v>3</v>
      </c>
      <c r="E15" s="363">
        <v>48.77</v>
      </c>
      <c r="F15" s="363">
        <v>0.05</v>
      </c>
      <c r="G15" s="363">
        <v>0.1</v>
      </c>
      <c r="H15" s="363">
        <v>6265604</v>
      </c>
    </row>
    <row r="16" spans="1:8">
      <c r="A16">
        <v>9</v>
      </c>
      <c r="B16" s="363" t="s">
        <v>470</v>
      </c>
      <c r="C16" s="363">
        <v>179</v>
      </c>
      <c r="D16" s="363">
        <v>0</v>
      </c>
      <c r="E16" s="363">
        <v>66.930000000000007</v>
      </c>
      <c r="F16" s="363">
        <v>0</v>
      </c>
      <c r="G16" s="363">
        <v>0</v>
      </c>
      <c r="H16" s="363">
        <v>267442</v>
      </c>
    </row>
    <row r="17" spans="1:8">
      <c r="A17">
        <v>10</v>
      </c>
      <c r="B17" s="363" t="s">
        <v>438</v>
      </c>
      <c r="C17" s="363">
        <v>318</v>
      </c>
      <c r="D17" s="363">
        <v>0</v>
      </c>
      <c r="E17" s="363">
        <v>65.849999999999994</v>
      </c>
      <c r="F17" s="363">
        <v>0</v>
      </c>
      <c r="G17" s="363">
        <v>0</v>
      </c>
      <c r="H17" s="363">
        <v>482950</v>
      </c>
    </row>
    <row r="18" spans="1:8">
      <c r="A18">
        <v>11</v>
      </c>
      <c r="B18" s="363" t="s">
        <v>412</v>
      </c>
      <c r="C18" s="363">
        <v>185</v>
      </c>
      <c r="D18" s="363">
        <v>0</v>
      </c>
      <c r="E18" s="363">
        <v>64.510000000000005</v>
      </c>
      <c r="F18" s="363">
        <v>0</v>
      </c>
      <c r="G18" s="363">
        <v>0</v>
      </c>
      <c r="H18" s="363">
        <v>286786</v>
      </c>
    </row>
    <row r="19" spans="1:8">
      <c r="A19">
        <v>12</v>
      </c>
      <c r="B19" s="363" t="s">
        <v>474</v>
      </c>
      <c r="C19" s="363">
        <v>325</v>
      </c>
      <c r="D19" s="363">
        <v>0</v>
      </c>
      <c r="E19" s="363">
        <v>63.8</v>
      </c>
      <c r="F19" s="363">
        <v>0</v>
      </c>
      <c r="G19" s="363">
        <v>0</v>
      </c>
      <c r="H19" s="363">
        <v>509385</v>
      </c>
    </row>
    <row r="20" spans="1:8">
      <c r="A20">
        <v>13</v>
      </c>
      <c r="B20" s="363" t="s">
        <v>469</v>
      </c>
      <c r="C20" s="363">
        <v>298</v>
      </c>
      <c r="D20" s="363">
        <v>0</v>
      </c>
      <c r="E20" s="363">
        <v>62.08</v>
      </c>
      <c r="F20" s="363">
        <v>0</v>
      </c>
      <c r="G20" s="363">
        <v>0</v>
      </c>
      <c r="H20" s="363">
        <v>480057</v>
      </c>
    </row>
    <row r="21" spans="1:8" hidden="1">
      <c r="B21" s="363" t="s">
        <v>629</v>
      </c>
      <c r="C21" s="363">
        <v>1791</v>
      </c>
      <c r="D21" s="363">
        <v>1</v>
      </c>
      <c r="E21" s="363">
        <v>39.909999999999997</v>
      </c>
      <c r="F21" s="363">
        <v>0.02</v>
      </c>
      <c r="G21" s="363">
        <v>0.06</v>
      </c>
      <c r="H21" s="363">
        <v>4487811</v>
      </c>
    </row>
    <row r="22" spans="1:8">
      <c r="A22">
        <v>14</v>
      </c>
      <c r="B22" s="363" t="s">
        <v>476</v>
      </c>
      <c r="C22" s="363">
        <v>201</v>
      </c>
      <c r="D22" s="363">
        <v>2</v>
      </c>
      <c r="E22" s="363">
        <v>61.79</v>
      </c>
      <c r="F22" s="363">
        <v>0.61</v>
      </c>
      <c r="G22" s="363">
        <v>1</v>
      </c>
      <c r="H22" s="363">
        <v>325303</v>
      </c>
    </row>
    <row r="23" spans="1:8">
      <c r="A23">
        <v>15</v>
      </c>
      <c r="B23" s="363" t="s">
        <v>480</v>
      </c>
      <c r="C23" s="363">
        <v>323</v>
      </c>
      <c r="D23" s="363">
        <v>0</v>
      </c>
      <c r="E23" s="363">
        <v>59.17</v>
      </c>
      <c r="F23" s="363">
        <v>0</v>
      </c>
      <c r="G23" s="363">
        <v>0</v>
      </c>
      <c r="H23" s="363">
        <v>545913</v>
      </c>
    </row>
    <row r="24" spans="1:8">
      <c r="A24">
        <v>16</v>
      </c>
      <c r="B24" s="363" t="s">
        <v>479</v>
      </c>
      <c r="C24" s="363">
        <v>431</v>
      </c>
      <c r="D24" s="363">
        <v>0</v>
      </c>
      <c r="E24" s="363">
        <v>58.8</v>
      </c>
      <c r="F24" s="363">
        <v>0</v>
      </c>
      <c r="G24" s="363">
        <v>0</v>
      </c>
      <c r="H24" s="363">
        <v>732955</v>
      </c>
    </row>
    <row r="25" spans="1:8">
      <c r="A25">
        <v>17</v>
      </c>
      <c r="B25" s="363" t="s">
        <v>414</v>
      </c>
      <c r="C25" s="363">
        <v>356</v>
      </c>
      <c r="D25" s="363">
        <v>0</v>
      </c>
      <c r="E25" s="363">
        <v>52.04</v>
      </c>
      <c r="F25" s="363">
        <v>0</v>
      </c>
      <c r="G25" s="363">
        <v>0</v>
      </c>
      <c r="H25" s="363">
        <v>684140</v>
      </c>
    </row>
    <row r="26" spans="1:8">
      <c r="A26">
        <v>18</v>
      </c>
      <c r="B26" s="363" t="s">
        <v>440</v>
      </c>
      <c r="C26" s="363">
        <v>694</v>
      </c>
      <c r="D26" s="363">
        <v>0</v>
      </c>
      <c r="E26" s="363">
        <v>51.02</v>
      </c>
      <c r="F26" s="363">
        <v>0</v>
      </c>
      <c r="G26" s="363">
        <v>0</v>
      </c>
      <c r="H26" s="363">
        <v>1360227</v>
      </c>
    </row>
    <row r="27" spans="1:8" hidden="1">
      <c r="B27" s="363" t="s">
        <v>619</v>
      </c>
      <c r="C27" s="363">
        <v>9264</v>
      </c>
      <c r="D27" s="363">
        <v>9</v>
      </c>
      <c r="E27" s="363">
        <v>40.57</v>
      </c>
      <c r="F27" s="363">
        <v>0.04</v>
      </c>
      <c r="G27" s="363">
        <v>0.1</v>
      </c>
      <c r="H27" s="363">
        <v>22834170</v>
      </c>
    </row>
    <row r="28" spans="1:8">
      <c r="A28">
        <v>19</v>
      </c>
      <c r="B28" s="363" t="s">
        <v>423</v>
      </c>
      <c r="C28" s="363">
        <v>2785</v>
      </c>
      <c r="D28" s="363">
        <v>1</v>
      </c>
      <c r="E28" s="363">
        <v>50.68</v>
      </c>
      <c r="F28" s="363">
        <v>0.02</v>
      </c>
      <c r="G28" s="363">
        <v>0.04</v>
      </c>
      <c r="H28" s="363">
        <v>5494932</v>
      </c>
    </row>
    <row r="29" spans="1:8" hidden="1">
      <c r="B29" s="363" t="s">
        <v>621</v>
      </c>
      <c r="C29" s="363">
        <v>1932</v>
      </c>
      <c r="D29" s="363">
        <v>2</v>
      </c>
      <c r="E29" s="363">
        <v>36.26</v>
      </c>
      <c r="F29" s="363">
        <v>0.04</v>
      </c>
      <c r="G29" s="363">
        <v>0.1</v>
      </c>
      <c r="H29" s="363">
        <v>5327796</v>
      </c>
    </row>
    <row r="30" spans="1:8">
      <c r="A30">
        <v>20</v>
      </c>
      <c r="B30" s="363" t="s">
        <v>425</v>
      </c>
      <c r="C30" s="363">
        <v>604</v>
      </c>
      <c r="D30" s="363">
        <v>3</v>
      </c>
      <c r="E30" s="363">
        <v>50.27</v>
      </c>
      <c r="F30" s="363">
        <v>0.25</v>
      </c>
      <c r="G30" s="363">
        <v>0.5</v>
      </c>
      <c r="H30" s="363">
        <v>1201532</v>
      </c>
    </row>
    <row r="31" spans="1:8">
      <c r="A31">
        <v>21</v>
      </c>
      <c r="B31" s="363" t="s">
        <v>441</v>
      </c>
      <c r="C31" s="363">
        <v>776</v>
      </c>
      <c r="D31" s="363">
        <v>2</v>
      </c>
      <c r="E31" s="363">
        <v>48.66</v>
      </c>
      <c r="F31" s="363">
        <v>0.13</v>
      </c>
      <c r="G31" s="363">
        <v>0.26</v>
      </c>
      <c r="H31" s="363">
        <v>1594758</v>
      </c>
    </row>
    <row r="32" spans="1:8">
      <c r="A32">
        <v>22</v>
      </c>
      <c r="B32" s="363" t="s">
        <v>435</v>
      </c>
      <c r="C32" s="363">
        <v>386</v>
      </c>
      <c r="D32" s="363">
        <v>0</v>
      </c>
      <c r="E32" s="363">
        <v>41.87</v>
      </c>
      <c r="F32" s="363">
        <v>0</v>
      </c>
      <c r="G32" s="363">
        <v>0</v>
      </c>
      <c r="H32" s="363">
        <v>921882</v>
      </c>
    </row>
    <row r="33" spans="1:8">
      <c r="A33">
        <v>23</v>
      </c>
      <c r="B33" s="363" t="s">
        <v>473</v>
      </c>
      <c r="C33" s="363">
        <v>76</v>
      </c>
      <c r="D33" s="363">
        <v>0</v>
      </c>
      <c r="E33" s="363">
        <v>39.130000000000003</v>
      </c>
      <c r="F33" s="363">
        <v>0</v>
      </c>
      <c r="G33" s="363">
        <v>0</v>
      </c>
      <c r="H33" s="363">
        <v>194226</v>
      </c>
    </row>
    <row r="34" spans="1:8">
      <c r="A34">
        <v>24</v>
      </c>
      <c r="B34" s="363" t="s">
        <v>478</v>
      </c>
      <c r="C34" s="363">
        <v>196</v>
      </c>
      <c r="D34" s="363">
        <v>0</v>
      </c>
      <c r="E34" s="363">
        <v>37.58</v>
      </c>
      <c r="F34" s="363">
        <v>0</v>
      </c>
      <c r="G34" s="363">
        <v>0</v>
      </c>
      <c r="H34" s="363">
        <v>521619</v>
      </c>
    </row>
    <row r="35" spans="1:8">
      <c r="A35">
        <v>25</v>
      </c>
      <c r="B35" s="364" t="s">
        <v>467</v>
      </c>
      <c r="C35" s="363">
        <v>117</v>
      </c>
      <c r="D35" s="363">
        <v>0</v>
      </c>
      <c r="E35" s="363">
        <v>33.28</v>
      </c>
      <c r="F35" s="363">
        <v>0</v>
      </c>
      <c r="G35" s="363">
        <v>0</v>
      </c>
      <c r="H35" s="363">
        <v>351588</v>
      </c>
    </row>
    <row r="36" spans="1:8">
      <c r="A36">
        <v>26</v>
      </c>
      <c r="B36" s="363" t="s">
        <v>432</v>
      </c>
      <c r="C36" s="363">
        <v>288</v>
      </c>
      <c r="D36" s="363">
        <v>0</v>
      </c>
      <c r="E36" s="363">
        <v>33.26</v>
      </c>
      <c r="F36" s="363">
        <v>0</v>
      </c>
      <c r="G36" s="363">
        <v>0</v>
      </c>
      <c r="H36" s="363">
        <v>865807</v>
      </c>
    </row>
    <row r="37" spans="1:8">
      <c r="A37">
        <v>27</v>
      </c>
      <c r="B37" s="364" t="s">
        <v>464</v>
      </c>
      <c r="C37" s="363">
        <v>615</v>
      </c>
      <c r="D37" s="363">
        <v>0</v>
      </c>
      <c r="E37" s="363">
        <v>32.89</v>
      </c>
      <c r="F37" s="363">
        <v>0</v>
      </c>
      <c r="G37" s="363">
        <v>0</v>
      </c>
      <c r="H37" s="363">
        <v>1869806</v>
      </c>
    </row>
    <row r="38" spans="1:8" hidden="1">
      <c r="B38" s="363" t="s">
        <v>616</v>
      </c>
      <c r="C38" s="363">
        <v>1605</v>
      </c>
      <c r="D38" s="363">
        <v>0</v>
      </c>
      <c r="E38" s="363">
        <v>27.37</v>
      </c>
      <c r="F38" s="363">
        <v>0</v>
      </c>
      <c r="G38" s="363">
        <v>0</v>
      </c>
      <c r="H38" s="363">
        <v>5863882</v>
      </c>
    </row>
    <row r="39" spans="1:8">
      <c r="A39">
        <v>28</v>
      </c>
      <c r="B39" s="363" t="s">
        <v>424</v>
      </c>
      <c r="C39" s="363">
        <v>401</v>
      </c>
      <c r="D39" s="363">
        <v>0</v>
      </c>
      <c r="E39" s="363">
        <v>30.94</v>
      </c>
      <c r="F39" s="363">
        <v>0</v>
      </c>
      <c r="G39" s="363">
        <v>0</v>
      </c>
      <c r="H39" s="363">
        <v>1295916</v>
      </c>
    </row>
    <row r="40" spans="1:8">
      <c r="A40">
        <v>29</v>
      </c>
      <c r="B40" s="363" t="s">
        <v>408</v>
      </c>
      <c r="C40" s="363">
        <v>124</v>
      </c>
      <c r="D40" s="363">
        <v>0</v>
      </c>
      <c r="E40" s="363">
        <v>28.79</v>
      </c>
      <c r="F40" s="363">
        <v>0</v>
      </c>
      <c r="G40" s="363">
        <v>0</v>
      </c>
      <c r="H40" s="363">
        <v>430669</v>
      </c>
    </row>
    <row r="41" spans="1:8">
      <c r="A41">
        <v>30</v>
      </c>
      <c r="B41" s="363" t="s">
        <v>439</v>
      </c>
      <c r="C41" s="363">
        <v>158</v>
      </c>
      <c r="D41" s="363">
        <v>2</v>
      </c>
      <c r="E41" s="363">
        <v>28.56</v>
      </c>
      <c r="F41" s="363">
        <v>0.36</v>
      </c>
      <c r="G41" s="363">
        <v>1.27</v>
      </c>
      <c r="H41" s="363">
        <v>553298</v>
      </c>
    </row>
    <row r="42" spans="1:8">
      <c r="A42">
        <v>31</v>
      </c>
      <c r="B42" s="363" t="s">
        <v>420</v>
      </c>
      <c r="C42" s="363">
        <v>90</v>
      </c>
      <c r="D42" s="363">
        <v>0</v>
      </c>
      <c r="E42" s="363">
        <v>27.79</v>
      </c>
      <c r="F42" s="363">
        <v>0</v>
      </c>
      <c r="G42" s="363">
        <v>0</v>
      </c>
      <c r="H42" s="363">
        <v>323860</v>
      </c>
    </row>
    <row r="43" spans="1:8">
      <c r="A43">
        <v>32</v>
      </c>
      <c r="B43" s="363" t="s">
        <v>477</v>
      </c>
      <c r="C43" s="363">
        <v>174</v>
      </c>
      <c r="D43" s="363">
        <v>1</v>
      </c>
      <c r="E43" s="363">
        <v>27.26</v>
      </c>
      <c r="F43" s="363">
        <v>0.16</v>
      </c>
      <c r="G43" s="363">
        <v>0.56999999999999995</v>
      </c>
      <c r="H43" s="363">
        <v>638206</v>
      </c>
    </row>
    <row r="44" spans="1:8">
      <c r="A44">
        <v>33</v>
      </c>
      <c r="B44" s="363" t="s">
        <v>418</v>
      </c>
      <c r="C44" s="363">
        <v>83</v>
      </c>
      <c r="D44" s="363">
        <v>0</v>
      </c>
      <c r="E44" s="363">
        <v>26.08</v>
      </c>
      <c r="F44" s="363">
        <v>0</v>
      </c>
      <c r="G44" s="363">
        <v>0</v>
      </c>
      <c r="H44" s="363">
        <v>318308</v>
      </c>
    </row>
    <row r="45" spans="1:8">
      <c r="A45">
        <v>34</v>
      </c>
      <c r="B45" s="363" t="s">
        <v>405</v>
      </c>
      <c r="C45" s="363">
        <v>439</v>
      </c>
      <c r="D45" s="363">
        <v>0</v>
      </c>
      <c r="E45" s="363">
        <v>24.49</v>
      </c>
      <c r="F45" s="363">
        <v>0</v>
      </c>
      <c r="G45" s="363">
        <v>0</v>
      </c>
      <c r="H45" s="363">
        <v>1792474</v>
      </c>
    </row>
    <row r="46" spans="1:8">
      <c r="A46">
        <v>35</v>
      </c>
      <c r="B46" s="363" t="s">
        <v>468</v>
      </c>
      <c r="C46" s="363">
        <v>375</v>
      </c>
      <c r="D46" s="363">
        <v>0</v>
      </c>
      <c r="E46" s="363">
        <v>24.27</v>
      </c>
      <c r="F46" s="363">
        <v>0</v>
      </c>
      <c r="G46" s="363">
        <v>0</v>
      </c>
      <c r="H46" s="363">
        <v>1545147</v>
      </c>
    </row>
    <row r="47" spans="1:8" hidden="1">
      <c r="B47" s="363" t="s">
        <v>620</v>
      </c>
      <c r="C47" s="363">
        <v>1408</v>
      </c>
      <c r="D47" s="363">
        <v>3</v>
      </c>
      <c r="E47" s="363">
        <v>25.94</v>
      </c>
      <c r="F47" s="363">
        <v>0.06</v>
      </c>
      <c r="G47" s="363">
        <v>0.21</v>
      </c>
      <c r="H47" s="363">
        <v>5427530</v>
      </c>
    </row>
    <row r="48" spans="1:8">
      <c r="A48">
        <v>36</v>
      </c>
      <c r="B48" s="363" t="s">
        <v>434</v>
      </c>
      <c r="C48" s="363">
        <v>193</v>
      </c>
      <c r="D48" s="363">
        <v>0</v>
      </c>
      <c r="E48" s="363">
        <v>23.23</v>
      </c>
      <c r="F48" s="363">
        <v>0</v>
      </c>
      <c r="G48" s="363">
        <v>0</v>
      </c>
      <c r="H48" s="363">
        <v>830695</v>
      </c>
    </row>
    <row r="49" spans="1:8">
      <c r="A49">
        <v>37</v>
      </c>
      <c r="B49" s="363" t="s">
        <v>419</v>
      </c>
      <c r="C49" s="363">
        <v>230</v>
      </c>
      <c r="D49" s="363">
        <v>0</v>
      </c>
      <c r="E49" s="363">
        <v>22.36</v>
      </c>
      <c r="F49" s="363">
        <v>0</v>
      </c>
      <c r="G49" s="363">
        <v>0</v>
      </c>
      <c r="H49" s="363">
        <v>1028814</v>
      </c>
    </row>
    <row r="50" spans="1:8">
      <c r="A50">
        <v>38</v>
      </c>
      <c r="B50" s="363" t="s">
        <v>410</v>
      </c>
      <c r="C50" s="363">
        <v>101</v>
      </c>
      <c r="D50" s="363">
        <v>0</v>
      </c>
      <c r="E50" s="363">
        <v>21.89</v>
      </c>
      <c r="F50" s="363">
        <v>0</v>
      </c>
      <c r="G50" s="363">
        <v>0</v>
      </c>
      <c r="H50" s="363">
        <v>461431</v>
      </c>
    </row>
    <row r="51" spans="1:8">
      <c r="A51">
        <v>39</v>
      </c>
      <c r="B51" s="363" t="s">
        <v>472</v>
      </c>
      <c r="C51" s="363">
        <v>229</v>
      </c>
      <c r="D51" s="363">
        <v>1</v>
      </c>
      <c r="E51" s="363">
        <v>21.33</v>
      </c>
      <c r="F51" s="363">
        <v>0.09</v>
      </c>
      <c r="G51" s="363">
        <v>0.44</v>
      </c>
      <c r="H51" s="363">
        <v>1073663</v>
      </c>
    </row>
    <row r="52" spans="1:8">
      <c r="A52">
        <v>40</v>
      </c>
      <c r="B52" s="363" t="s">
        <v>426</v>
      </c>
      <c r="C52" s="363">
        <v>173</v>
      </c>
      <c r="D52" s="363">
        <v>0</v>
      </c>
      <c r="E52" s="363">
        <v>21.09</v>
      </c>
      <c r="F52" s="363">
        <v>0</v>
      </c>
      <c r="G52" s="363">
        <v>0</v>
      </c>
      <c r="H52" s="363">
        <v>820417</v>
      </c>
    </row>
    <row r="53" spans="1:8">
      <c r="A53">
        <v>41</v>
      </c>
      <c r="B53" s="363" t="s">
        <v>446</v>
      </c>
      <c r="C53" s="363">
        <v>103</v>
      </c>
      <c r="D53" s="363">
        <v>0</v>
      </c>
      <c r="E53" s="363">
        <v>20.69</v>
      </c>
      <c r="F53" s="363">
        <v>0</v>
      </c>
      <c r="G53" s="363">
        <v>0</v>
      </c>
      <c r="H53" s="363">
        <v>497778</v>
      </c>
    </row>
    <row r="54" spans="1:8">
      <c r="A54">
        <v>42</v>
      </c>
      <c r="B54" s="363" t="s">
        <v>437</v>
      </c>
      <c r="C54" s="363">
        <v>39</v>
      </c>
      <c r="D54" s="363">
        <v>0</v>
      </c>
      <c r="E54" s="363">
        <v>20.59</v>
      </c>
      <c r="F54" s="363">
        <v>0</v>
      </c>
      <c r="G54" s="363">
        <v>0</v>
      </c>
      <c r="H54" s="363">
        <v>189453</v>
      </c>
    </row>
    <row r="55" spans="1:8">
      <c r="A55">
        <v>43</v>
      </c>
      <c r="B55" s="363" t="s">
        <v>416</v>
      </c>
      <c r="C55" s="363">
        <v>168</v>
      </c>
      <c r="D55" s="363">
        <v>0</v>
      </c>
      <c r="E55" s="363">
        <v>19.89</v>
      </c>
      <c r="F55" s="363">
        <v>0</v>
      </c>
      <c r="G55" s="363">
        <v>0</v>
      </c>
      <c r="H55" s="363">
        <v>844494</v>
      </c>
    </row>
    <row r="56" spans="1:8" hidden="1">
      <c r="B56" s="363" t="s">
        <v>623</v>
      </c>
      <c r="C56" s="363">
        <v>2532</v>
      </c>
      <c r="D56" s="363">
        <v>2</v>
      </c>
      <c r="E56" s="363">
        <v>11.62</v>
      </c>
      <c r="F56" s="363">
        <v>0.01</v>
      </c>
      <c r="G56" s="363">
        <v>0.08</v>
      </c>
      <c r="H56" s="363">
        <v>21781418</v>
      </c>
    </row>
    <row r="57" spans="1:8" hidden="1">
      <c r="B57" s="363" t="s">
        <v>627</v>
      </c>
      <c r="C57" s="363">
        <v>959</v>
      </c>
      <c r="D57" s="363">
        <v>0</v>
      </c>
      <c r="E57" s="363">
        <v>20.92</v>
      </c>
      <c r="F57" s="363">
        <v>0</v>
      </c>
      <c r="G57" s="363">
        <v>0</v>
      </c>
      <c r="H57" s="363">
        <v>4583105</v>
      </c>
    </row>
    <row r="58" spans="1:8">
      <c r="A58">
        <v>44</v>
      </c>
      <c r="B58" s="364" t="s">
        <v>455</v>
      </c>
      <c r="C58" s="363">
        <v>118</v>
      </c>
      <c r="D58" s="363">
        <v>0</v>
      </c>
      <c r="E58" s="363">
        <v>18.510000000000002</v>
      </c>
      <c r="F58" s="363">
        <v>0</v>
      </c>
      <c r="G58" s="363">
        <v>0</v>
      </c>
      <c r="H58" s="363">
        <v>637341</v>
      </c>
    </row>
    <row r="59" spans="1:8">
      <c r="A59">
        <v>45</v>
      </c>
      <c r="B59" s="363" t="s">
        <v>407</v>
      </c>
      <c r="C59" s="363">
        <v>127</v>
      </c>
      <c r="D59" s="363">
        <v>0</v>
      </c>
      <c r="E59" s="363">
        <v>17.670000000000002</v>
      </c>
      <c r="F59" s="363">
        <v>0</v>
      </c>
      <c r="G59" s="363">
        <v>0</v>
      </c>
      <c r="H59" s="363">
        <v>718790</v>
      </c>
    </row>
    <row r="60" spans="1:8">
      <c r="A60">
        <v>46</v>
      </c>
      <c r="B60" s="364" t="s">
        <v>449</v>
      </c>
      <c r="C60" s="363">
        <v>158</v>
      </c>
      <c r="D60" s="363">
        <v>0</v>
      </c>
      <c r="E60" s="363">
        <v>16.73</v>
      </c>
      <c r="F60" s="363">
        <v>0</v>
      </c>
      <c r="G60" s="363">
        <v>0</v>
      </c>
      <c r="H60" s="363">
        <v>944605</v>
      </c>
    </row>
    <row r="61" spans="1:8">
      <c r="A61">
        <v>47</v>
      </c>
      <c r="B61" s="364" t="s">
        <v>458</v>
      </c>
      <c r="C61" s="363">
        <v>118</v>
      </c>
      <c r="D61" s="363">
        <v>0</v>
      </c>
      <c r="E61" s="363">
        <v>16.47</v>
      </c>
      <c r="F61" s="363">
        <v>0</v>
      </c>
      <c r="G61" s="363">
        <v>0</v>
      </c>
      <c r="H61" s="363">
        <v>716647</v>
      </c>
    </row>
    <row r="62" spans="1:8" hidden="1">
      <c r="B62" s="363" t="s">
        <v>617</v>
      </c>
      <c r="C62" s="363">
        <v>679</v>
      </c>
      <c r="D62" s="363">
        <v>0</v>
      </c>
      <c r="E62" s="363">
        <v>19.25</v>
      </c>
      <c r="F62" s="363">
        <v>0</v>
      </c>
      <c r="G62" s="363">
        <v>0</v>
      </c>
      <c r="H62" s="363">
        <v>3526621</v>
      </c>
    </row>
    <row r="63" spans="1:8">
      <c r="A63">
        <v>48</v>
      </c>
      <c r="B63" s="364" t="s">
        <v>451</v>
      </c>
      <c r="C63" s="363">
        <v>159</v>
      </c>
      <c r="D63" s="363">
        <v>0</v>
      </c>
      <c r="E63" s="363">
        <v>16.36</v>
      </c>
      <c r="F63" s="363">
        <v>0</v>
      </c>
      <c r="G63" s="363">
        <v>0</v>
      </c>
      <c r="H63" s="363">
        <v>972101</v>
      </c>
    </row>
    <row r="64" spans="1:8">
      <c r="A64">
        <v>49</v>
      </c>
      <c r="B64" s="364" t="s">
        <v>453</v>
      </c>
      <c r="C64" s="363">
        <v>82</v>
      </c>
      <c r="D64" s="363">
        <v>0</v>
      </c>
      <c r="E64" s="363">
        <v>16.13</v>
      </c>
      <c r="F64" s="363">
        <v>0</v>
      </c>
      <c r="G64" s="363">
        <v>0</v>
      </c>
      <c r="H64" s="363">
        <v>508325</v>
      </c>
    </row>
    <row r="65" spans="1:8">
      <c r="A65">
        <v>50</v>
      </c>
      <c r="B65" s="363" t="s">
        <v>433</v>
      </c>
      <c r="C65" s="363">
        <v>135</v>
      </c>
      <c r="D65" s="363">
        <v>0</v>
      </c>
      <c r="E65" s="363">
        <v>15.1</v>
      </c>
      <c r="F65" s="363">
        <v>0</v>
      </c>
      <c r="G65" s="363">
        <v>0</v>
      </c>
      <c r="H65" s="363">
        <v>894283</v>
      </c>
    </row>
    <row r="66" spans="1:8">
      <c r="A66">
        <v>51</v>
      </c>
      <c r="B66" s="363" t="s">
        <v>430</v>
      </c>
      <c r="C66" s="363">
        <v>95</v>
      </c>
      <c r="D66" s="363">
        <v>0</v>
      </c>
      <c r="E66" s="363">
        <v>14.88</v>
      </c>
      <c r="F66" s="363">
        <v>0</v>
      </c>
      <c r="G66" s="363">
        <v>0</v>
      </c>
      <c r="H66" s="363">
        <v>638582</v>
      </c>
    </row>
    <row r="67" spans="1:8">
      <c r="A67">
        <v>52</v>
      </c>
      <c r="B67" s="363" t="s">
        <v>421</v>
      </c>
      <c r="C67" s="363">
        <v>94</v>
      </c>
      <c r="D67" s="363">
        <v>0</v>
      </c>
      <c r="E67" s="363">
        <v>13.26</v>
      </c>
      <c r="F67" s="363">
        <v>0</v>
      </c>
      <c r="G67" s="363">
        <v>0</v>
      </c>
      <c r="H67" s="363">
        <v>708775</v>
      </c>
    </row>
    <row r="68" spans="1:8">
      <c r="A68">
        <v>53</v>
      </c>
      <c r="B68" s="364" t="s">
        <v>461</v>
      </c>
      <c r="C68" s="363">
        <v>181</v>
      </c>
      <c r="D68" s="363">
        <v>0</v>
      </c>
      <c r="E68" s="363">
        <v>13.18</v>
      </c>
      <c r="F68" s="363">
        <v>0</v>
      </c>
      <c r="G68" s="363">
        <v>0</v>
      </c>
      <c r="H68" s="363">
        <v>1372910</v>
      </c>
    </row>
    <row r="69" spans="1:8">
      <c r="A69">
        <v>54</v>
      </c>
      <c r="B69" s="363" t="s">
        <v>447</v>
      </c>
      <c r="C69" s="363">
        <v>69</v>
      </c>
      <c r="D69" s="363">
        <v>0</v>
      </c>
      <c r="E69" s="363">
        <v>12.26</v>
      </c>
      <c r="F69" s="363">
        <v>0</v>
      </c>
      <c r="G69" s="363">
        <v>0</v>
      </c>
      <c r="H69" s="363">
        <v>562816</v>
      </c>
    </row>
    <row r="70" spans="1:8" hidden="1">
      <c r="B70" s="363" t="s">
        <v>618</v>
      </c>
      <c r="C70" s="363">
        <v>556</v>
      </c>
      <c r="D70" s="363">
        <v>0</v>
      </c>
      <c r="E70" s="363">
        <v>19.13</v>
      </c>
      <c r="F70" s="363">
        <v>0</v>
      </c>
      <c r="G70" s="363">
        <v>0</v>
      </c>
      <c r="H70" s="363">
        <v>2905701</v>
      </c>
    </row>
    <row r="71" spans="1:8">
      <c r="A71">
        <v>55</v>
      </c>
      <c r="B71" s="363" t="s">
        <v>427</v>
      </c>
      <c r="C71" s="363">
        <v>33</v>
      </c>
      <c r="D71" s="363">
        <v>0</v>
      </c>
      <c r="E71" s="363">
        <v>12.11</v>
      </c>
      <c r="F71" s="363">
        <v>0</v>
      </c>
      <c r="G71" s="363">
        <v>0</v>
      </c>
      <c r="H71" s="363">
        <v>272587</v>
      </c>
    </row>
    <row r="72" spans="1:8">
      <c r="A72">
        <v>56</v>
      </c>
      <c r="B72" s="363" t="s">
        <v>431</v>
      </c>
      <c r="C72" s="363">
        <v>31</v>
      </c>
      <c r="D72" s="363">
        <v>0</v>
      </c>
      <c r="E72" s="363">
        <v>11.9</v>
      </c>
      <c r="F72" s="363">
        <v>0</v>
      </c>
      <c r="G72" s="363">
        <v>0</v>
      </c>
      <c r="H72" s="363">
        <v>260406</v>
      </c>
    </row>
    <row r="73" spans="1:8">
      <c r="A73">
        <v>57</v>
      </c>
      <c r="B73" s="363" t="s">
        <v>411</v>
      </c>
      <c r="C73" s="363">
        <v>152</v>
      </c>
      <c r="D73" s="363">
        <v>0</v>
      </c>
      <c r="E73" s="363">
        <v>11.7</v>
      </c>
      <c r="F73" s="363">
        <v>0</v>
      </c>
      <c r="G73" s="363">
        <v>0</v>
      </c>
      <c r="H73" s="363">
        <v>1299636</v>
      </c>
    </row>
    <row r="74" spans="1:8">
      <c r="A74">
        <v>58</v>
      </c>
      <c r="B74" s="363" t="s">
        <v>422</v>
      </c>
      <c r="C74" s="363">
        <v>59</v>
      </c>
      <c r="D74" s="363">
        <v>0</v>
      </c>
      <c r="E74" s="363">
        <v>11.22</v>
      </c>
      <c r="F74" s="363">
        <v>0</v>
      </c>
      <c r="G74" s="363">
        <v>0</v>
      </c>
      <c r="H74" s="363">
        <v>525944</v>
      </c>
    </row>
    <row r="75" spans="1:8" hidden="1">
      <c r="B75" s="363" t="s">
        <v>624</v>
      </c>
      <c r="C75" s="363">
        <v>551</v>
      </c>
      <c r="D75" s="363">
        <v>0</v>
      </c>
      <c r="E75" s="363">
        <v>11.04</v>
      </c>
      <c r="F75" s="363">
        <v>0.01</v>
      </c>
      <c r="G75" s="363">
        <v>0</v>
      </c>
      <c r="H75" s="363">
        <v>4992478</v>
      </c>
    </row>
    <row r="76" spans="1:8">
      <c r="A76">
        <v>59</v>
      </c>
      <c r="B76" s="363" t="s">
        <v>415</v>
      </c>
      <c r="C76" s="363">
        <v>63</v>
      </c>
      <c r="D76" s="363">
        <v>0</v>
      </c>
      <c r="E76" s="363">
        <v>10.83</v>
      </c>
      <c r="F76" s="363">
        <v>0</v>
      </c>
      <c r="G76" s="363">
        <v>0</v>
      </c>
      <c r="H76" s="363">
        <v>581652</v>
      </c>
    </row>
    <row r="77" spans="1:8">
      <c r="A77">
        <v>60</v>
      </c>
      <c r="B77" s="364" t="s">
        <v>463</v>
      </c>
      <c r="C77" s="363">
        <v>153</v>
      </c>
      <c r="D77" s="363">
        <v>0</v>
      </c>
      <c r="E77" s="363">
        <v>10.52</v>
      </c>
      <c r="F77" s="363">
        <v>0</v>
      </c>
      <c r="G77" s="363">
        <v>0</v>
      </c>
      <c r="H77" s="363">
        <v>1454730</v>
      </c>
    </row>
    <row r="78" spans="1:8">
      <c r="A78">
        <v>61</v>
      </c>
      <c r="B78" s="364" t="s">
        <v>452</v>
      </c>
      <c r="C78" s="363">
        <v>41</v>
      </c>
      <c r="D78" s="363">
        <v>1</v>
      </c>
      <c r="E78" s="363">
        <v>9.7200000000000006</v>
      </c>
      <c r="F78" s="363">
        <v>0.24</v>
      </c>
      <c r="G78" s="363">
        <v>2.44</v>
      </c>
      <c r="H78" s="363">
        <v>421684</v>
      </c>
    </row>
    <row r="79" spans="1:8">
      <c r="A79">
        <v>62</v>
      </c>
      <c r="B79" s="363" t="s">
        <v>450</v>
      </c>
      <c r="C79" s="363">
        <v>125</v>
      </c>
      <c r="D79" s="363">
        <v>0</v>
      </c>
      <c r="E79" s="363">
        <v>9.68</v>
      </c>
      <c r="F79" s="363">
        <v>0</v>
      </c>
      <c r="G79" s="363">
        <v>0</v>
      </c>
      <c r="H79" s="363">
        <v>1291131</v>
      </c>
    </row>
    <row r="80" spans="1:8">
      <c r="A80">
        <v>63</v>
      </c>
      <c r="B80" s="363" t="s">
        <v>462</v>
      </c>
      <c r="C80" s="363">
        <v>94</v>
      </c>
      <c r="D80" s="363">
        <v>0</v>
      </c>
      <c r="E80" s="363">
        <v>8.41</v>
      </c>
      <c r="F80" s="363">
        <v>0</v>
      </c>
      <c r="G80" s="363">
        <v>0</v>
      </c>
      <c r="H80" s="363">
        <v>1117925</v>
      </c>
    </row>
    <row r="81" spans="1:8" hidden="1">
      <c r="B81" s="363" t="s">
        <v>628</v>
      </c>
      <c r="C81" s="363">
        <v>4950</v>
      </c>
      <c r="D81" s="363">
        <v>6</v>
      </c>
      <c r="E81" s="363">
        <v>52.12</v>
      </c>
      <c r="F81" s="363">
        <v>0.06</v>
      </c>
      <c r="G81" s="363">
        <v>0.12</v>
      </c>
      <c r="H81" s="363">
        <v>9496991</v>
      </c>
    </row>
    <row r="82" spans="1:8" hidden="1">
      <c r="B82" s="363" t="s">
        <v>625</v>
      </c>
      <c r="C82" s="363">
        <v>473</v>
      </c>
      <c r="D82" s="363">
        <v>1</v>
      </c>
      <c r="E82" s="363">
        <v>8.59</v>
      </c>
      <c r="F82" s="363">
        <v>0.02</v>
      </c>
      <c r="G82" s="363">
        <v>0.21</v>
      </c>
      <c r="H82" s="363">
        <v>5508027</v>
      </c>
    </row>
    <row r="83" spans="1:8">
      <c r="A83">
        <v>64</v>
      </c>
      <c r="B83" s="363" t="s">
        <v>465</v>
      </c>
      <c r="C83" s="363">
        <v>44</v>
      </c>
      <c r="D83" s="363">
        <v>0</v>
      </c>
      <c r="E83" s="363">
        <v>8.2799999999999994</v>
      </c>
      <c r="F83" s="363">
        <v>0</v>
      </c>
      <c r="G83" s="363">
        <v>0</v>
      </c>
      <c r="H83" s="363">
        <v>531599</v>
      </c>
    </row>
    <row r="84" spans="1:8">
      <c r="A84">
        <v>65</v>
      </c>
      <c r="B84" s="363" t="s">
        <v>413</v>
      </c>
      <c r="C84" s="363">
        <v>36</v>
      </c>
      <c r="D84" s="363">
        <v>0</v>
      </c>
      <c r="E84" s="363">
        <v>8.1300000000000008</v>
      </c>
      <c r="F84" s="363">
        <v>0</v>
      </c>
      <c r="G84" s="363">
        <v>0</v>
      </c>
      <c r="H84" s="363">
        <v>442949</v>
      </c>
    </row>
    <row r="85" spans="1:8">
      <c r="A85">
        <v>66</v>
      </c>
      <c r="B85" s="363" t="s">
        <v>428</v>
      </c>
      <c r="C85" s="363">
        <v>59</v>
      </c>
      <c r="D85" s="363">
        <v>0</v>
      </c>
      <c r="E85" s="363">
        <v>8.02</v>
      </c>
      <c r="F85" s="363">
        <v>0</v>
      </c>
      <c r="G85" s="363">
        <v>0</v>
      </c>
      <c r="H85" s="363">
        <v>735293</v>
      </c>
    </row>
    <row r="86" spans="1:8">
      <c r="A86">
        <v>67</v>
      </c>
      <c r="B86" s="363" t="s">
        <v>466</v>
      </c>
      <c r="C86" s="363">
        <v>30</v>
      </c>
      <c r="D86" s="363">
        <v>0</v>
      </c>
      <c r="E86" s="363">
        <v>7.99</v>
      </c>
      <c r="F86" s="363">
        <v>0</v>
      </c>
      <c r="G86" s="363">
        <v>0</v>
      </c>
      <c r="H86" s="363">
        <v>375382</v>
      </c>
    </row>
    <row r="87" spans="1:8">
      <c r="A87">
        <v>68</v>
      </c>
      <c r="B87" s="363" t="s">
        <v>459</v>
      </c>
      <c r="C87" s="363">
        <v>200</v>
      </c>
      <c r="D87" s="363">
        <v>1</v>
      </c>
      <c r="E87" s="363">
        <v>7.6</v>
      </c>
      <c r="F87" s="363">
        <v>0.04</v>
      </c>
      <c r="G87" s="363">
        <v>0.5</v>
      </c>
      <c r="H87" s="363">
        <v>2630058</v>
      </c>
    </row>
    <row r="88" spans="1:8">
      <c r="A88">
        <v>69</v>
      </c>
      <c r="B88" s="363" t="s">
        <v>448</v>
      </c>
      <c r="C88" s="363">
        <v>109</v>
      </c>
      <c r="D88" s="363">
        <v>0</v>
      </c>
      <c r="E88" s="363">
        <v>6.11</v>
      </c>
      <c r="F88" s="363">
        <v>0</v>
      </c>
      <c r="G88" s="363">
        <v>0</v>
      </c>
      <c r="H88" s="363">
        <v>1784641</v>
      </c>
    </row>
    <row r="89" spans="1:8">
      <c r="B89" s="363" t="s">
        <v>429</v>
      </c>
      <c r="C89" s="363">
        <v>12</v>
      </c>
      <c r="D89" s="363">
        <v>0</v>
      </c>
      <c r="E89" s="363">
        <v>5.92</v>
      </c>
      <c r="F89" s="363">
        <v>0</v>
      </c>
      <c r="G89" s="363">
        <v>0</v>
      </c>
      <c r="H89" s="363">
        <v>202797</v>
      </c>
    </row>
    <row r="90" spans="1:8" hidden="1">
      <c r="B90" s="363" t="s">
        <v>626</v>
      </c>
      <c r="C90" s="363">
        <v>549</v>
      </c>
      <c r="D90" s="363">
        <v>1</v>
      </c>
      <c r="E90" s="363">
        <v>8.1999999999999993</v>
      </c>
      <c r="F90" s="363">
        <v>0.01</v>
      </c>
      <c r="G90" s="363">
        <v>0.18</v>
      </c>
      <c r="H90" s="363">
        <v>6697808</v>
      </c>
    </row>
    <row r="91" spans="1:8">
      <c r="B91" s="363" t="s">
        <v>445</v>
      </c>
      <c r="C91" s="363">
        <v>42</v>
      </c>
      <c r="D91" s="363">
        <v>0</v>
      </c>
      <c r="E91" s="363">
        <v>5.78</v>
      </c>
      <c r="F91" s="363">
        <v>0</v>
      </c>
      <c r="G91" s="363">
        <v>0</v>
      </c>
      <c r="H91" s="363">
        <v>726687</v>
      </c>
    </row>
    <row r="92" spans="1:8">
      <c r="B92" s="363" t="s">
        <v>417</v>
      </c>
      <c r="C92" s="363">
        <v>56</v>
      </c>
      <c r="D92" s="363">
        <v>0</v>
      </c>
      <c r="E92" s="363">
        <v>5.75</v>
      </c>
      <c r="F92" s="363">
        <v>0</v>
      </c>
      <c r="G92" s="363">
        <v>0</v>
      </c>
      <c r="H92" s="363">
        <v>973386</v>
      </c>
    </row>
    <row r="93" spans="1:8">
      <c r="B93" s="363" t="s">
        <v>460</v>
      </c>
      <c r="C93" s="363">
        <v>74</v>
      </c>
      <c r="D93" s="363">
        <v>0</v>
      </c>
      <c r="E93" s="363">
        <v>4.6900000000000004</v>
      </c>
      <c r="F93" s="363">
        <v>0</v>
      </c>
      <c r="G93" s="363">
        <v>0</v>
      </c>
      <c r="H93" s="363">
        <v>1576915</v>
      </c>
    </row>
    <row r="94" spans="1:8">
      <c r="B94" s="363" t="s">
        <v>457</v>
      </c>
      <c r="C94" s="363">
        <v>44</v>
      </c>
      <c r="D94" s="363">
        <v>0</v>
      </c>
      <c r="E94" s="363">
        <v>3.84</v>
      </c>
      <c r="F94" s="363">
        <v>0</v>
      </c>
      <c r="G94" s="363">
        <v>0</v>
      </c>
      <c r="H94" s="363">
        <v>1145187</v>
      </c>
    </row>
    <row r="95" spans="1:8">
      <c r="B95" s="363" t="s">
        <v>454</v>
      </c>
      <c r="C95" s="363">
        <v>53</v>
      </c>
      <c r="D95" s="363">
        <v>0</v>
      </c>
      <c r="E95" s="363">
        <v>3.39</v>
      </c>
      <c r="F95" s="363">
        <v>0</v>
      </c>
      <c r="G95" s="363">
        <v>0</v>
      </c>
      <c r="H95" s="363">
        <v>1563048</v>
      </c>
    </row>
    <row r="96" spans="1:8">
      <c r="B96" s="363" t="s">
        <v>456</v>
      </c>
      <c r="C96" s="363">
        <v>17</v>
      </c>
      <c r="D96" s="363">
        <v>0</v>
      </c>
      <c r="E96" s="363">
        <v>3.3</v>
      </c>
      <c r="F96" s="363">
        <v>0</v>
      </c>
      <c r="G96" s="363">
        <v>0</v>
      </c>
      <c r="H96" s="363">
        <v>515795</v>
      </c>
    </row>
    <row r="97" spans="2:8">
      <c r="B97" s="363" t="s">
        <v>406</v>
      </c>
      <c r="C97" s="363">
        <v>9</v>
      </c>
      <c r="D97" s="363">
        <v>0</v>
      </c>
      <c r="E97" s="363">
        <v>2.25</v>
      </c>
      <c r="F97" s="363">
        <v>0</v>
      </c>
      <c r="G97" s="363">
        <v>0</v>
      </c>
      <c r="H97" s="363">
        <v>399557</v>
      </c>
    </row>
  </sheetData>
  <autoFilter ref="B3:H97">
    <filterColumn colId="0">
      <filters>
        <filter val="Amnat Charoen"/>
        <filter val="Ang Thong"/>
        <filter val="Bangkok"/>
        <filter val="Bungkan"/>
        <filter val="Buri Ram"/>
        <filter val="Chachoengsao"/>
        <filter val="Chai Nat"/>
        <filter val="Chaiyaphum"/>
        <filter val="Chanthaburi"/>
        <filter val="Chiang Mai"/>
        <filter val="Chiang Rai"/>
        <filter val="Chon Buri"/>
        <filter val="Chumphon"/>
        <filter val="Kalasin"/>
        <filter val="Kamphaeng Phet"/>
        <filter val="Kanchanaburi"/>
        <filter val="Khon Kaen"/>
        <filter val="Krabi"/>
        <filter val="Lampang"/>
        <filter val="Lamphun"/>
        <filter val="Loei"/>
        <filter val="Lop Buri"/>
        <filter val="Mae Hong Son"/>
        <filter val="Maha Sarakham"/>
        <filter val="Mukdahan"/>
        <filter val="Nakhon Nayok"/>
        <filter val="Nakhon Pathom"/>
        <filter val="Nakhon Phanom"/>
        <filter val="Nakhon Ratchasima"/>
        <filter val="Nakhon Sawan"/>
        <filter val="Nakhon Si"/>
        <filter val="Nan"/>
        <filter val="Narathiwat"/>
        <filter val="Nong Bua Lam Phu"/>
        <filter val="Nong Khai"/>
        <filter val="Nonthaburi"/>
        <filter val="P.Nakhon"/>
        <filter val="Pathum Thani"/>
        <filter val="Pattani"/>
        <filter val="Phangnga"/>
        <filter val="Phatthalung"/>
        <filter val="Phayao"/>
        <filter val="Phetchabun"/>
        <filter val="Phetchaburi"/>
        <filter val="Phichit"/>
        <filter val="Phitsanulok"/>
        <filter val="Phrae"/>
        <filter val="Phuket"/>
        <filter val="Prachin Buri"/>
        <filter val="Prachuap Khiri Khan"/>
        <filter val="Ranong"/>
        <filter val="Ratchaburi"/>
        <filter val="Rayong"/>
        <filter val="Roi Et"/>
        <filter val="Sa Kaeo"/>
        <filter val="Sakon Nakhon"/>
        <filter val="Samut Prakan"/>
        <filter val="Samut Sakhon"/>
        <filter val="Samut Songkhram"/>
        <filter val="Saraburi"/>
        <filter val="Satun"/>
        <filter val="Si Sa Ket"/>
        <filter val="Sing Buri"/>
        <filter val="Songkhla"/>
        <filter val="Sukhothai"/>
        <filter val="Suphan Buri"/>
        <filter val="Surat Thani"/>
        <filter val="Surin"/>
        <filter val="Tak"/>
        <filter val="Trang"/>
        <filter val="Trat"/>
        <filter val="Ubon Ratchathani"/>
        <filter val="Udon Thani"/>
        <filter val="Uthai Thani"/>
        <filter val="Uttaradit"/>
        <filter val="Yala"/>
        <filter val="Yasothon"/>
      </filters>
    </filterColumn>
    <sortState ref="B7:H97">
      <sortCondition descending="1" ref="E3:E9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ภาพรวมจังหวัด</vt:lpstr>
      <vt:lpstr>รายเดือน66</vt:lpstr>
      <vt:lpstr>แยก3 รหัส</vt:lpstr>
      <vt:lpstr> สัปดาห์ที่ 23 (อำเภอ)</vt:lpstr>
      <vt:lpstr>รายตำบล wk 23_2566</vt:lpstr>
      <vt:lpstr>รายงานหมู่บ้าน รง 506</vt:lpstr>
      <vt:lpstr>มัธยฐานรายอำเภอ66</vt:lpstr>
      <vt:lpstr>Sheet1</vt:lpstr>
      <vt:lpstr>Sheet2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2023-06-12T04:25:16Z</dcterms:modified>
</cp:coreProperties>
</file>