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44 (อำเภอ)" sheetId="33" r:id="rId4"/>
    <sheet name="รายตำบล wk 44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44'!$A$2:$Q$197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10" i="10"/>
  <c r="O15" s="1"/>
  <c r="O16" s="1"/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P16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<sst xmlns="http://schemas.openxmlformats.org/spreadsheetml/2006/main" count="2938" uniqueCount="696">
  <si>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</si>
  <si>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</si>
  <si>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</si>
  <si>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</si>
  <si>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</si>
  <si>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</si>
  <si>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</si>
  <si>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</si>
  <si>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</si>
  <si>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</si>
  <si>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</si>
  <si>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</si>
  <si>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</si>
  <si>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</si>
  <si>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</si>
  <si>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</si>
  <si>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</si>
  <si>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</si>
  <si>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</si>
  <si>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</si>
  <si>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</si>
  <si>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</si>
  <si>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</si>
  <si>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</si>
  <si>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</si>
  <si>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</si>
  <si>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</si>
  <si>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</si>
  <si>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</si>
  <si>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</si>
  <si>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</si>
  <si>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</si>
  <si>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</si>
  <si>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</si>
  <si>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</si>
  <si>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</si>
  <si>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</si>
  <si>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</si>
  <si>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</si>
  <si>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</si>
  <si>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</si>
  <si>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</si>
  <si>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</si>
  <si>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</si>
  <si>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</si>
  <si>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</si>
  <si>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</si>
  <si>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</si>
  <si>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</si>
  <si>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</si>
  <si>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</si>
  <si>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</si>
  <si>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</si>
  <si>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</si>
  <si>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</si>
  <si>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</si>
  <si>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</si>
  <si>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</si>
  <si>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</si>
  <si>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</si>
  <si>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</si>
  <si>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</si>
  <si>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</si>
  <si>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</si>
  <si>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</si>
  <si>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</si>
  <si>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</si>
  <si>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</si>
  <si>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</si>
  <si>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</si>
  <si>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</si>
  <si>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</si>
  <si>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</si>
  <si>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</si>
  <si>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</si>
  <si>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</si>
  <si>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</si>
  <si>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</si>
  <si>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</si>
  <si>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</si>
  <si>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</si>
  <si>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</si>
  <si>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</si>
  <si>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</si>
  <si>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</si>
  <si>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</si>
  <si>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</si>
  <si>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</si>
  <si>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</si>
  <si>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</si>
  <si>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</si>
  <si>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</si>
  <si>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</si>
  <si>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</si>
  <si>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</si>
  <si>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</si>
  <si>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</si>
  <si>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</si>
  <si>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</si>
  <si>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</si>
  <si>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</si>
  <si>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</si>
  <si>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</si>
  <si>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</si>
  <si>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</si>
  <si>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</si>
  <si>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</si>
  <si>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</si>
  <si>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</si>
  <si>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</si>
  <si>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</si>
  <si>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</si>
  <si>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</si>
  <si>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</si>
  <si>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</si>
  <si>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</si>
  <si>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</si>
  <si>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</si>
  <si>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</si>
  <si>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</si>
  <si>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</si>
  <si>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</si>
  <si>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</si>
  <si>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</si>
  <si>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</si>
  <si>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</si>
  <si>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</si>
  <si>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</si>
  <si>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</si>
  <si>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</si>
  <si>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</si>
  <si>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</si>
  <si>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</si>
  <si>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</si>
  <si>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</si>
  <si>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</si>
  <si>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</si>
  <si>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</si>
  <si>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</si>
  <si>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</si>
  <si>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</si>
  <si>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</si>
  <si>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</si>
  <si>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</si>
  <si>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</si>
  <si>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</si>
  <si>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</si>
  <si>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</si>
  <si>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</si>
  <si>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</si>
  <si>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</si>
  <si>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</si>
  <si>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</si>
  <si>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</si>
  <si>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</si>
  <si>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</si>
  <si>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</si>
  <si>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</si>
  <si>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</si>
  <si>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</si>
  <si>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</si>
  <si>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</si>
  <si>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</si>
  <si>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</si>
  <si>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</si>
  <si>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</si>
  <si>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</si>
  <si>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</si>
  <si>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</si>
  <si>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</si>
  <si>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</si>
  <si>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</si>
  <si>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</si>
  <si>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</si>
  <si>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</si>
  <si>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</si>
  <si>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</si>
  <si>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</si>
  <si>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</si>
  <si>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</si>
  <si>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</si>
  <si>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</si>
  <si>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</si>
  <si>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</si>
  <si>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</si>
  <si>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</si>
  <si>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</si>
  <si>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</si>
  <si>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</si>
  <si>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</si>
  <si>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</si>
  <si>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</si>
  <si>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</si>
  <si>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</si>
  <si>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</si>
  <si>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</si>
  <si>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</si>
  <si>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</si>
  <si>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</si>
  <si>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</si>
  <si>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</si>
  <si>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</si>
  <si>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</si>
  <si>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</si>
  <si>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</si>
  <si>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</si>
  <si>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</si>
  <si>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</si>
  <si>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</si>
  <si>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</si>
  <si>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</si>
  <si>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</si>
  <si>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</si>
  <si>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</si>
  <si>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</si>
  <si>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</si>
  <si>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</si>
  <si>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</si>
  <si>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</si>
  <si>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</si>
  <si>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</si>
  <si>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</si>
  <si>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</si>
  <si>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</si>
  <si>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</si>
  <si>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</si>
  <si>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</si>
  <si>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</si>
  <si>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</si>
  <si>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</si>
  <si>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</si>
  <si>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</si>
  <si>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</si>
  <si>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</si>
  <si>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</si>
  <si>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</si>
  <si>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</si>
  <si>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</si>
  <si>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</si>
  <si>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</si>
  <si>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</si>
  <si>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</si>
  <si>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</si>
  <si>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</si>
  <si>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</si>
  <si>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</si>
  <si>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</si>
  <si>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</si>
  <si>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</si>
  <si>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</si>
  <si>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</si>
  <si>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</si>
  <si>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</si>
  <si>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</si>
  <si>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</si>
  <si>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</si>
  <si>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</si>
  <si>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</si>
  <si>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</si>
  <si>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</si>
  <si>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</si>
  <si>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</si>
  <si>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</si>
  <si>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</si>
  <si>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</si>
  <si>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</si>
  <si>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</si>
  <si>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</si>
  <si>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</si>
  <si>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</si>
  <si>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</si>
  <si>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</si>
  <si>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</si>
  <si>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</si>
  <si>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</si>
  <si>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</si>
  <si>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</si>
  <si>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</si>
  <si>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</si>
  <si>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</si>
  <si>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</si>
  <si>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</si>
  <si>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</si>
  <si>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</si>
  <si>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</si>
  <si>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</si>
  <si>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</si>
  <si>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</si>
  <si>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</si>
  <si>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</si>
  <si>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</si>
  <si>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</si>
  <si>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</si>
  <si>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</si>
  <si>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</si>
  <si>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</si>
  <si>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</si>
  <si>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</si>
  <si>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</si>
  <si>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</si>
  <si>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</si>
  <si>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</si>
  <si>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</si>
  <si>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</si>
  <si>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</si>
  <si>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</si>
  <si>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</si>
  <si>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</si>
  <si>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</si>
  <si>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</si>
  <si>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</si>
  <si>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</si>
  <si>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</si>
  <si>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</si>
  <si>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</si>
  <si>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</si>
  <si>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</si>
  <si>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</si>
  <si>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</si>
  <si>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</si>
  <si>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</si>
  <si>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</si>
  <si>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</si>
  <si>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</si>
  <si>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</si>
  <si>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</si>
  <si>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</si>
  <si>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</si>
  <si>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</si>
  <si>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</si>
  <si>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</si>
  <si>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</si>
  <si>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</si>
  <si>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</si>
  <si>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</si>
  <si>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</si>
  <si>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</si>
  <si>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</si>
  <si>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</si>
  <si>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</si>
  <si>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</si>
  <si>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</si>
  <si>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</si>
  <si>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</si>
  <si>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</si>
  <si>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</si>
  <si>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</si>
  <si>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</si>
  <si>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</si>
  <si>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</si>
  <si>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</si>
  <si>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</si>
  <si>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</si>
  <si>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</si>
  <si>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</si>
  <si>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</si>
  <si>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</si>
  <si>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</si>
  <si>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</si>
  <si>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</si>
  <si>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</si>
  <si>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</si>
  <si>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</si>
  <si>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</si>
  <si>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</si>
  <si>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</si>
  <si>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</si>
  <si>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</si>
  <si>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</si>
  <si>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</si>
  <si>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</si>
  <si>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</si>
  <si>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</si>
  <si>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</si>
  <si>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</si>
  <si>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</si>
  <si>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</si>
  <si>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</si>
  <si>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</si>
  <si>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</si>
  <si>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</si>
  <si>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</si>
  <si>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</si>
  <si>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</si>
  <si>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</si>
  <si>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</si>
  <si>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</si>
  <si>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</si>
  <si>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</si>
  <si>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</si>
  <si>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</si>
  <si>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</si>
  <si>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</si>
  <si>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</si>
  <si>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</si>
  <si>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</si>
  <si>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</si>
  <si>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</si>
  <si>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</si>
  <si>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</si>
  <si>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</si>
  <si>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</si>
  <si>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</si>
  <si>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</si>
  <si>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</si>
  <si>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</si>
  <si>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</si>
  <si>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</si>
  <si>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</si>
  <si>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</si>
  <si>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</si>
  <si>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</si>
  <si>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</si>
  <si>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</si>
  <si>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</si>
  <si>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</si>
  <si>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</si>
  <si>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</si>
  <si>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</si>
  <si>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</si>
  <si>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</si>
  <si>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</si>
  <si>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</si>
  <si>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</si>
  <si>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</si>
  <si>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</si>
  <si>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</si>
  <si>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</si>
  <si>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</si>
  <si>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</si>
  <si>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</si>
  <si>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</si>
  <si>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</si>
  <si>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</si>
  <si>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</si>
  <si>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</si>
  <si>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</si>
  <si>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</si>
  <si>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</si>
  <si>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</si>
  <si>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</si>
  <si>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</si>
  <si>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</si>
  <si>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</si>
  <si>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</si>
  <si>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</si>
  <si>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</si>
  <si>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</si>
  <si>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</si>
  <si>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</si>
  <si>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</si>
  <si>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</si>
  <si>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</si>
  <si>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</si>
  <si>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</si>
  <si>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</si>
  <si>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</si>
  <si>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</si>
  <si>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</si>
  <si>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</si>
  <si>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</si>
  <si>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</si>
  <si>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</si>
  <si>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</si>
  <si>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</si>
  <si>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</si>
  <si>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</si>
  <si>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</si>
  <si>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</si>
  <si>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</si>
  <si>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</si>
  <si>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</si>
  <si>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</si>
  <si>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</si>
  <si>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</si>
  <si>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</si>
  <si>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</si>
  <si>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</si>
  <si>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</si>
  <si>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</si>
  <si>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</si>
  <si>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</si>
  <si>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</si>
  <si>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</si>
  <si>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</si>
  <si>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</si>
  <si>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</si>
  <si>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</si>
  <si>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</si>
  <si>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</si>
  <si>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</si>
  <si>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</si>
  <si>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</si>
  <si>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</si>
  <si>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</si>
  <si>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</si>
  <si>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</si>
  <si>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</si>
  <si>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</si>
  <si>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เมือง Total</t>
  </si>
  <si>
    <t>กู่กาสิงห์ Total</t>
  </si>
  <si>
    <t>เกษตรวิสัย Total</t>
  </si>
  <si>
    <t>เมืองบัว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</si>
  <si>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</si>
  <si>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</si>
  <si>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</si>
  <si>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</si>
  <si>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</si>
  <si>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</si>
  <si>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หนองผือ Total</t>
  </si>
  <si>
    <t>หัวช้าง Total</t>
  </si>
  <si>
    <t>อีง่อง Total</t>
  </si>
  <si>
    <t>โคกล่าม Total</t>
  </si>
  <si>
    <t>จตุรพักตรพิมาน Total</t>
  </si>
  <si>
    <t>ยางใหญ่ Total</t>
  </si>
  <si>
    <t>ดินดำ Total</t>
  </si>
  <si>
    <t>แสนชาติ Total</t>
  </si>
  <si>
    <t>ม่วงน้ำ</t>
  </si>
  <si>
    <t>ปาฝา Total</t>
  </si>
  <si>
    <t>จังหาร Total</t>
  </si>
  <si>
    <t>เชียงขวัญ Total</t>
  </si>
  <si>
    <t>พระเจ้า Total</t>
  </si>
  <si>
    <t>หมูม้น Total</t>
  </si>
  <si>
    <t>พระธาตุ Total</t>
  </si>
  <si>
    <t>แมด</t>
  </si>
  <si>
    <t>พลับพลา Total</t>
  </si>
  <si>
    <t>บ้านเขือง Total</t>
  </si>
  <si>
    <t>บัวหลวง</t>
  </si>
  <si>
    <t>เหล่า Total</t>
  </si>
  <si>
    <t>ทุ่งเขาหลวง Total</t>
  </si>
  <si>
    <t>บึงงาม Total</t>
  </si>
  <si>
    <t>มะบ้า Total</t>
  </si>
  <si>
    <t>นิคม</t>
  </si>
  <si>
    <t>ประตูชัย</t>
  </si>
  <si>
    <t>นิเวศน์ Total</t>
  </si>
  <si>
    <t>ธวัชบุรี Total</t>
  </si>
  <si>
    <t>ดงบ้านนา</t>
  </si>
  <si>
    <t>มะอึ Total</t>
  </si>
  <si>
    <t>หนองไผ่ Total</t>
  </si>
  <si>
    <t>บัวแดง Total</t>
  </si>
  <si>
    <t>สระบัว Total</t>
  </si>
  <si>
    <t>โนนสวรรค์ Total</t>
  </si>
  <si>
    <t>ดอกล้ำ Total</t>
  </si>
  <si>
    <t>โคกก่อง</t>
  </si>
  <si>
    <t>โพนสูง Total</t>
  </si>
  <si>
    <t>ขี้เหล็ก Total</t>
  </si>
  <si>
    <t>หนองแคน Total</t>
  </si>
  <si>
    <t>ปทุมรัตต์ Total</t>
  </si>
  <si>
    <t>ท่าวารีย์</t>
  </si>
  <si>
    <t>แสนสุข Total</t>
  </si>
  <si>
    <t>วารีสวัสดิ์ Total</t>
  </si>
  <si>
    <t>ชานุวรรณ Total</t>
  </si>
  <si>
    <t>โพธิ์ชัย Total</t>
  </si>
  <si>
    <t>โพธิ์ใหญ่ Total</t>
  </si>
  <si>
    <t>โนนจิก</t>
  </si>
  <si>
    <t>นานวล Total</t>
  </si>
  <si>
    <t>โคกสว่าง Total</t>
  </si>
  <si>
    <t>พนมไพร Total</t>
  </si>
  <si>
    <t>หองคลีไฟ</t>
  </si>
  <si>
    <t>ค้อใหญ่ Total</t>
  </si>
  <si>
    <t>หนองทัพไทย Total</t>
  </si>
  <si>
    <t>คำไฮ Total</t>
  </si>
  <si>
    <t>สระแก้ว Total</t>
  </si>
  <si>
    <t>เชียงใหม่ Total</t>
  </si>
  <si>
    <t>โพธิ์ศรี Total</t>
  </si>
  <si>
    <t>สะอาด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</si>
  <si>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</si>
  <si>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</si>
  <si>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</si>
  <si>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</si>
  <si>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</si>
  <si>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</si>
  <si>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</si>
  <si>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บขส.</t>
  </si>
  <si>
    <t>ในเมือง Total</t>
  </si>
  <si>
    <t>เหนือเมือง Total</t>
  </si>
  <si>
    <t>หนองแวง Total</t>
  </si>
  <si>
    <t>สะอาดสมบูรณ์ Total</t>
  </si>
  <si>
    <t>รอบเมือง Total</t>
  </si>
  <si>
    <t>หนองแก้ว Total</t>
  </si>
  <si>
    <t>แคนใหญ่ Total</t>
  </si>
  <si>
    <t>นาโพธิ์ Total</t>
  </si>
  <si>
    <t>ดงลาน Total</t>
  </si>
  <si>
    <t>แคนเหนือ</t>
  </si>
  <si>
    <t>ขอนแก่น Total</t>
  </si>
  <si>
    <t>โนนตาล Total</t>
  </si>
  <si>
    <t>สังข์</t>
  </si>
  <si>
    <t>สีแก้ว Total</t>
  </si>
  <si>
    <t>โนนรัง Total</t>
  </si>
  <si>
    <t>ศรีสมเด็จ Total</t>
  </si>
  <si>
    <t>สวนจิก Total</t>
  </si>
  <si>
    <t>เมืองเปลือย Total</t>
  </si>
  <si>
    <t>บ่อพันขัน Total</t>
  </si>
  <si>
    <t>เมืองทุ่ง Total</t>
  </si>
  <si>
    <t>หินกอง Total</t>
  </si>
  <si>
    <t>สระคู Total</t>
  </si>
  <si>
    <t>จำปาขัน Total</t>
  </si>
  <si>
    <t>หัวโทน Total</t>
  </si>
  <si>
    <t>ทุ่งศรีเมือง Total</t>
  </si>
  <si>
    <t>ดอกไม้ Total</t>
  </si>
  <si>
    <t>ทุ่งหลวง Total</t>
  </si>
  <si>
    <t>ห้วยหินลาด Total</t>
  </si>
  <si>
    <t>สุวรรณภูมิ Total</t>
  </si>
  <si>
    <t>วังหลวง Total</t>
  </si>
  <si>
    <t>โพธิ์ทอง Total</t>
  </si>
  <si>
    <t>พรสวรรค์ Total</t>
  </si>
  <si>
    <t>กลาง Total</t>
  </si>
  <si>
    <t>ภูเงิน Total</t>
  </si>
  <si>
    <t>นาเมือง Total</t>
  </si>
  <si>
    <t>ขวาว Total</t>
  </si>
  <si>
    <t>นาแซง Total</t>
  </si>
  <si>
    <t>ขวัญเมือง Total</t>
  </si>
  <si>
    <t>เหล่าน้อย Total</t>
  </si>
  <si>
    <t>เสลภูมิ Total</t>
  </si>
  <si>
    <t>ภูเขาทอง Total</t>
  </si>
  <si>
    <t>ท่าสีดา Total</t>
  </si>
  <si>
    <t>ท่าส้มปอย</t>
  </si>
  <si>
    <t>ผาน้ำย้อย Total</t>
  </si>
  <si>
    <t>หนองพอก Total</t>
  </si>
  <si>
    <t>เด่นราษฎร์ Total</t>
  </si>
  <si>
    <t>โคกสะอาด</t>
  </si>
  <si>
    <t>หนองฮี Total</t>
  </si>
  <si>
    <t>สาวแห Total</t>
  </si>
  <si>
    <t>ดูกอึ่ง Total</t>
  </si>
  <si>
    <t>หนองขาม Total</t>
  </si>
  <si>
    <t>ท่าค้อ</t>
  </si>
  <si>
    <t>บ้านแจ้ง Total</t>
  </si>
  <si>
    <t>อาจสามารถ Total</t>
  </si>
  <si>
    <t>โพนเมือง Total</t>
  </si>
  <si>
    <t>หัวนาคำ</t>
  </si>
  <si>
    <t>ดงกลาง Total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</si>
  <si>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</si>
  <si>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</si>
  <si>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</si>
  <si>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</si>
  <si>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</si>
  <si>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ทุ่งกุลา Total</t>
  </si>
  <si>
    <t>Grand Total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</si>
  <si>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</si>
  <si>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</si>
  <si>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</si>
  <si>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</si>
  <si>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</si>
  <si>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ดงครั่งน้อย Total</t>
  </si>
  <si>
    <t>อนามัย</t>
  </si>
  <si>
    <t>ผักแว่น Total</t>
  </si>
  <si>
    <t>หนองแข้ใต้</t>
  </si>
  <si>
    <t>โนนท่อน</t>
  </si>
  <si>
    <t>ค้อ</t>
  </si>
  <si>
    <t>โคกน้อย</t>
  </si>
  <si>
    <t>กุดน้ำใส Total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</si>
  <si>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</si>
  <si>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</si>
  <si>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</si>
  <si>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</si>
  <si>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</si>
  <si>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</si>
  <si>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เกาะแก้ว Total</t>
  </si>
  <si>
    <t>หนองชมภู</t>
  </si>
  <si>
    <t>wk 41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</si>
  <si>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</si>
  <si>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</si>
  <si>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</si>
  <si>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</si>
  <si>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</si>
  <si>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wk 42</t>
  </si>
  <si>
    <t>โคกชาด</t>
  </si>
  <si>
    <t>เหล่าจั่น</t>
  </si>
  <si>
    <t>หนองเปิด</t>
  </si>
  <si>
    <t>เมืองน้อย Total</t>
  </si>
  <si>
    <t>ดูน</t>
  </si>
  <si>
    <t>หนองเรือ</t>
  </si>
  <si>
    <t>หนองนาหล้า</t>
  </si>
  <si>
    <t>โหรา Total</t>
  </si>
  <si>
    <t>หน่อม Total</t>
  </si>
  <si>
    <t>wk 43</t>
  </si>
  <si>
    <t>ไตรตรึง</t>
  </si>
  <si>
    <t>หัวงัว</t>
  </si>
  <si>
    <t>ข้อมูล  ณ  วันที่ 6 พฤศจิกายน 2565   (จากรายงาน 506)</t>
  </si>
  <si>
    <t>ข้อมูล  ณ  วันที่ 6 พฤศจิกายน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</si>
  <si>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10 ตุลาคม - 6 พฤศจิกายน 2565</t>
  </si>
  <si>
    <t>wk 1-40</t>
  </si>
  <si>
    <t>wk 41-44</t>
  </si>
  <si>
    <t>wk 44</t>
  </si>
  <si>
    <t>รวมผู้ป่วยสะสม  wk 1-44 (ราย)</t>
  </si>
  <si>
    <t>ข้อมูล ณ วันที่ 6 พฤศจิกายน 2565 (จากรายงานเร่งด่วน)</t>
  </si>
  <si>
    <t>ศิลาเลข</t>
  </si>
  <si>
    <t>ขอนแก่นใต้</t>
  </si>
  <si>
    <t>หนองผำ</t>
  </si>
  <si>
    <t>เหม้า</t>
  </si>
  <si>
    <t>ปลาค้าว</t>
  </si>
  <si>
    <t>เมืองไพร Total</t>
  </si>
  <si>
    <t>หัวคู</t>
  </si>
  <si>
    <t>บึงเกลือ Total</t>
  </si>
  <si>
    <t>ดู่ Total</t>
  </si>
  <si>
    <t>ข้อมูล  ณ  วันที่ 6 พฤศจิกายน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</si>
</sst>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6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20" fillId="0" borderId="3" xfId="0" applyFont="1" applyBorder="1"/>
    <xf numFmtId="0" fontId="51" fillId="18" borderId="27" xfId="0" applyNumberFormat="1" applyFont="1" applyFill="1" applyBorder="1"/>
    <xf numFmtId="0" fontId="51" fillId="18" borderId="36" xfId="0" applyNumberFormat="1" applyFont="1" applyFill="1" applyBorder="1"/>
    <xf numFmtId="0" fontId="51" fillId="18" borderId="35" xfId="0" applyNumberFormat="1" applyFont="1" applyFill="1" applyBorder="1"/>
    <xf numFmtId="0" fontId="23" fillId="0" borderId="24" xfId="0" applyFont="1" applyBorder="1"/>
    <xf numFmtId="0" fontId="51" fillId="0" borderId="24" xfId="0" applyNumberFormat="1" applyFont="1" applyBorder="1"/>
    <xf numFmtId="0" fontId="51" fillId="0" borderId="30" xfId="0" applyNumberFormat="1" applyFont="1" applyBorder="1"/>
    <xf numFmtId="0" fontId="51" fillId="0" borderId="31" xfId="0" applyNumberFormat="1" applyFont="1" applyBorder="1"/>
    <xf numFmtId="0" fontId="23" fillId="0" borderId="32" xfId="0" applyFont="1" applyBorder="1"/>
    <xf numFmtId="0" fontId="23" fillId="0" borderId="33" xfId="0" applyFont="1" applyBorder="1"/>
    <xf numFmtId="0" fontId="51" fillId="0" borderId="33" xfId="0" applyNumberFormat="1" applyFont="1" applyBorder="1"/>
    <xf numFmtId="0" fontId="51" fillId="0" borderId="0" xfId="0" applyNumberFormat="1" applyFont="1"/>
    <xf numFmtId="0" fontId="51" fillId="0" borderId="34" xfId="0" applyNumberFormat="1" applyFont="1" applyBorder="1"/>
    <xf numFmtId="0" fontId="51" fillId="18" borderId="27" xfId="0" applyFont="1" applyFill="1" applyBorder="1"/>
    <xf numFmtId="0" fontId="51" fillId="18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51" fillId="22" borderId="24" xfId="0" applyFont="1" applyFill="1" applyBorder="1"/>
    <xf numFmtId="0" fontId="51" fillId="22" borderId="25" xfId="0" applyFont="1" applyFill="1" applyBorder="1"/>
    <xf numFmtId="0" fontId="51" fillId="22" borderId="24" xfId="0" applyNumberFormat="1" applyFont="1" applyFill="1" applyBorder="1"/>
    <xf numFmtId="0" fontId="51" fillId="22" borderId="30" xfId="0" applyNumberFormat="1" applyFont="1" applyFill="1" applyBorder="1"/>
    <xf numFmtId="0" fontId="51" fillId="22" borderId="31" xfId="0" applyNumberFormat="1" applyFont="1" applyFill="1" applyBorder="1"/>
    <xf numFmtId="0" fontId="23" fillId="16" borderId="31" xfId="0" applyFont="1" applyFill="1" applyBorder="1"/>
    <xf numFmtId="0" fontId="23" fillId="23" borderId="24" xfId="0" applyFont="1" applyFill="1" applyBorder="1"/>
    <xf numFmtId="0" fontId="23" fillId="23" borderId="25" xfId="0" applyFont="1" applyFill="1" applyBorder="1"/>
    <xf numFmtId="0" fontId="51" fillId="23" borderId="24" xfId="0" applyNumberFormat="1" applyFont="1" applyFill="1" applyBorder="1"/>
    <xf numFmtId="0" fontId="51" fillId="23" borderId="30" xfId="0" applyNumberFormat="1" applyFont="1" applyFill="1" applyBorder="1"/>
    <xf numFmtId="0" fontId="51" fillId="23" borderId="31" xfId="0" applyNumberFormat="1" applyFont="1" applyFill="1" applyBorder="1"/>
    <xf numFmtId="0" fontId="19" fillId="20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C0C0C0"/>
      <color rgb="FFFF33CC"/>
      <color rgb="FFFF00FF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704"/>
          <c:h val="0.6760814477137819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พนมไพร</c:v>
                </c:pt>
                <c:pt idx="3">
                  <c:v>ทุ่งเขาหลวง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จตุรพักตรพิมาน</c:v>
                </c:pt>
                <c:pt idx="7">
                  <c:v>โพนทราย</c:v>
                </c:pt>
                <c:pt idx="8">
                  <c:v>ปทุมรัตต์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อาจสามารถ</c:v>
                </c:pt>
                <c:pt idx="12">
                  <c:v>เกษตรวิสัย</c:v>
                </c:pt>
                <c:pt idx="13">
                  <c:v>โพธิ์ชัย</c:v>
                </c:pt>
                <c:pt idx="14">
                  <c:v>ธวัชบุรี</c:v>
                </c:pt>
                <c:pt idx="15">
                  <c:v>หนองพอก</c:v>
                </c:pt>
                <c:pt idx="16">
                  <c:v>ศรีสมเด็จ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505.92250552097971</c:v>
                </c:pt>
                <c:pt idx="1">
                  <c:v>125.89022372491188</c:v>
                </c:pt>
                <c:pt idx="2">
                  <c:v>91.288116194784308</c:v>
                </c:pt>
                <c:pt idx="3">
                  <c:v>76.132470498667686</c:v>
                </c:pt>
                <c:pt idx="4">
                  <c:v>58.283642791722443</c:v>
                </c:pt>
                <c:pt idx="5">
                  <c:v>42.087180588361605</c:v>
                </c:pt>
                <c:pt idx="6">
                  <c:v>37.203303653364422</c:v>
                </c:pt>
                <c:pt idx="7">
                  <c:v>35.707909301910377</c:v>
                </c:pt>
                <c:pt idx="8">
                  <c:v>33.531417074942716</c:v>
                </c:pt>
                <c:pt idx="9">
                  <c:v>29.733460762450886</c:v>
                </c:pt>
                <c:pt idx="10">
                  <c:v>23.042422746163027</c:v>
                </c:pt>
                <c:pt idx="11">
                  <c:v>21.475357027810588</c:v>
                </c:pt>
                <c:pt idx="12">
                  <c:v>19.319741725557986</c:v>
                </c:pt>
                <c:pt idx="13">
                  <c:v>19.031141868512112</c:v>
                </c:pt>
                <c:pt idx="14">
                  <c:v>13.16309069369488</c:v>
                </c:pt>
                <c:pt idx="15">
                  <c:v>10.657247689660947</c:v>
                </c:pt>
                <c:pt idx="16">
                  <c:v>8.1369171933060294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26454784"/>
        <c:axId val="126460672"/>
      </c:barChart>
      <c:catAx>
        <c:axId val="126454784"/>
        <c:scaling>
          <c:orientation val="minMax"/>
        </c:scaling>
        <c:axPos val="b"/>
        <c:tickLblPos val="nextTo"/>
        <c:crossAx val="126460672"/>
        <c:crosses val="autoZero"/>
        <c:auto val="1"/>
        <c:lblAlgn val="ctr"/>
        <c:lblOffset val="100"/>
      </c:catAx>
      <c:valAx>
        <c:axId val="12646067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6454784"/>
        <c:crosses val="autoZero"/>
        <c:crossBetween val="between"/>
      </c:valAx>
    </c:plotArea>
    <c:plotVisOnly val="1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66675</xdr:colOff>
      <xdr:row>37</xdr:row>
      <xdr:rowOff>104775</xdr:rowOff>
    </xdr:to>
    <xdr:pic>
      <xdr:nvPicPr>
        <xdr:cNvPr id="4" name="Picture 3" descr="166780453146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905000"/>
          <a:ext cx="6886575" cy="708660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872.587675925926" createdVersion="1" refreshedVersion="3" recordCount="554">
  <cacheSource type="worksheet">
    <worksheetSource ref="A1:T555" sheet="Sheet2" r:id="rId2"/>
  </cacheSource>
  <cacheFields count="20">
    <cacheField name="E0" numFmtId="0">
      <sharedItems containsSemiMixedTypes="0" containsString="0" containsNumber="1" containsInteger="1" minValue="138" maxValue="3039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5"/>
        <s v="06"/>
        <s v="11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50">
        <s v="ลิ้นฟ้า"/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  <s v="ดูน"/>
        <s v="หนองเปิด"/>
        <s v="หนองเรือ"/>
        <s v="โคกชาด"/>
        <s v="หนองนาหล้า"/>
        <s v="เหล่าจั่น"/>
        <s v="ไตรตรึง"/>
        <s v="หัวงัว"/>
        <s v="เมืองไพร"/>
        <s v="หัวคู"/>
        <s v="ปลาค้าว"/>
        <s v="เหม้า"/>
        <s v="หนองผำ"/>
        <s v="ขอนแก่นใต้"/>
        <s v="ศิลาเลข"/>
      </sharedItems>
    </cacheField>
    <cacheField name="ตำบล" numFmtId="0">
      <sharedItems count="119">
        <s v="หนองขาม"/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  <s v="เมืองน้อย"/>
        <s v="โหรา"/>
        <s v="หน่อม"/>
        <s v="เมืองไพร"/>
        <s v="บึงเกลือ"/>
        <s v="ดู่"/>
      </sharedItems>
    </cacheField>
    <cacheField name="อำเภอ" numFmtId="0">
      <sharedItems count="18">
        <s v="อาจสามารถ"/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0-30T00:00:00"/>
    </cacheField>
    <cacheField name="วันพบผป" numFmtId="14">
      <sharedItems containsSemiMixedTypes="0" containsNonDate="0" containsDate="1" containsString="0" minDate="2022-01-04T00:00:00" maxDate="2022-11-0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44" count="38">
        <n v="6"/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Wkdatesick" numFmtId="0">
      <sharedItems containsSemiMixedTypes="0" containsString="0" containsNumber="1" containsInteger="1" minValue="1" maxValue="4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4">
  <r>
    <n v="3639"/>
    <s v="26.D.H.F."/>
    <s v="อรณิชา สิงห์พลงาม"/>
    <s v="000092290"/>
    <s v="หญิง"/>
    <n v="12"/>
    <n v="1"/>
    <s v="นักเรียน"/>
    <s v="116"/>
    <x v="0"/>
    <x v="0"/>
    <x v="0"/>
    <x v="0"/>
    <s v="อาจสามารถ"/>
    <d v="2022-02-08T00:00:00"/>
    <d v="2022-02-08T00:00:00"/>
    <m/>
    <d v="2022-01-02T00:00:00"/>
    <x v="0"/>
    <n v="6"/>
  </r>
  <r>
    <n v="18466"/>
    <s v="26.D.H.F."/>
    <s v="กฤตเมธ มะลานันท์"/>
    <s v="1287214"/>
    <s v="ชาย"/>
    <n v="8"/>
    <n v="5"/>
    <s v="นักเรียน"/>
    <s v="85"/>
    <x v="1"/>
    <x v="1"/>
    <x v="1"/>
    <x v="1"/>
    <s v="ร้อยเอ็ด"/>
    <d v="2022-07-24T00:00:00"/>
    <d v="2022-07-29T00:00:00"/>
    <m/>
    <d v="2022-01-02T00:00:00"/>
    <x v="1"/>
    <n v="30"/>
  </r>
  <r>
    <n v="16283"/>
    <s v="26.D.H.F."/>
    <s v="แก้วกลิกา คำหวล"/>
    <s v="000042943"/>
    <s v="หญิง"/>
    <n v="7"/>
    <n v="5"/>
    <s v="นักเรียน"/>
    <s v="78"/>
    <x v="2"/>
    <x v="2"/>
    <x v="2"/>
    <x v="2"/>
    <s v="โพนทราย"/>
    <d v="2022-07-13T00:00:00"/>
    <d v="2022-07-18T00:00:00"/>
    <m/>
    <d v="2022-01-02T00:00:00"/>
    <x v="2"/>
    <n v="28"/>
  </r>
  <r>
    <n v="14477"/>
    <s v="26.D.H.F."/>
    <s v="ขนิษฐา คำภักดี"/>
    <s v="840206"/>
    <s v="หญิง"/>
    <n v="26"/>
    <n v="10"/>
    <s v="เกษตร"/>
    <s v="3"/>
    <x v="0"/>
    <x v="3"/>
    <x v="1"/>
    <x v="1"/>
    <s v="ร้อยเอ็ด"/>
    <d v="2022-06-22T00:00:00"/>
    <d v="2022-06-25T00:00:00"/>
    <m/>
    <d v="2022-01-02T00:00:00"/>
    <x v="3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2"/>
    <x v="4"/>
    <x v="3"/>
    <x v="3"/>
    <s v="หนองฮี"/>
    <d v="2022-05-21T00:00:00"/>
    <d v="2022-05-23T00:00:00"/>
    <m/>
    <d v="2022-01-02T00:00:00"/>
    <x v="4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5"/>
    <x v="4"/>
    <x v="4"/>
    <s v="จตุรพักตรพิมาน"/>
    <d v="2022-06-13T00:00:00"/>
    <d v="2022-06-13T00:00:00"/>
    <m/>
    <d v="2022-01-02T00:00:00"/>
    <x v="5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0"/>
    <x v="6"/>
    <x v="5"/>
    <x v="5"/>
    <s v="พนมไพร"/>
    <d v="2022-08-03T00:00:00"/>
    <d v="2022-08-09T00:00:00"/>
    <m/>
    <d v="2022-01-02T00:00:00"/>
    <x v="6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7"/>
    <x v="6"/>
    <x v="3"/>
    <s v="หนองฮี"/>
    <d v="2022-05-30T00:00:00"/>
    <d v="2022-05-30T00:00:00"/>
    <m/>
    <d v="2022-01-02T00:00:00"/>
    <x v="7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8"/>
    <x v="7"/>
    <x v="6"/>
    <s v="ปทุมรัตต์"/>
    <d v="2022-04-02T00:00:00"/>
    <d v="2022-04-06T00:00:00"/>
    <m/>
    <d v="2022-01-02T00:00:00"/>
    <x v="8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9"/>
    <x v="2"/>
    <x v="2"/>
    <s v="โพนทราย"/>
    <d v="2022-06-22T00:00:00"/>
    <d v="2022-06-22T00:00:00"/>
    <m/>
    <d v="2022-01-02T00:00:00"/>
    <x v="3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10"/>
    <x v="8"/>
    <x v="7"/>
    <s v="โพนทอง"/>
    <d v="2022-06-20T00:00:00"/>
    <d v="2022-06-24T00:00:00"/>
    <m/>
    <d v="2022-01-02T00:00:00"/>
    <x v="3"/>
    <n v="25"/>
  </r>
  <r>
    <n v="12233"/>
    <s v="26.D.H.F."/>
    <s v="ฐปนี จันทะกาว"/>
    <s v="480021728"/>
    <s v="หญิง"/>
    <n v="17"/>
    <n v="0"/>
    <s v="นักเรียน"/>
    <s v="100"/>
    <x v="2"/>
    <x v="4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1"/>
    <x v="9"/>
    <x v="8"/>
    <s v="ร้อยเอ็ด"/>
    <d v="2022-06-15T00:00:00"/>
    <d v="2022-06-16T00:00:00"/>
    <m/>
    <d v="2022-01-02T00:00:00"/>
    <x v="5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2"/>
    <x v="10"/>
    <x v="9"/>
    <s v="สุวรรณภูมิ"/>
    <d v="2022-07-28T00:00:00"/>
    <d v="2022-08-04T00:00:00"/>
    <m/>
    <d v="2022-01-02T00:00:00"/>
    <x v="9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3"/>
    <x v="3"/>
    <x v="3"/>
    <s v="หนองฮี"/>
    <d v="2022-07-11T00:00:00"/>
    <d v="2022-07-11T00:00:00"/>
    <m/>
    <d v="2022-01-02T00:00:00"/>
    <x v="10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4"/>
    <x v="11"/>
    <x v="9"/>
    <s v="ร้อยเอ็ด"/>
    <d v="2022-06-13T00:00:00"/>
    <d v="2022-06-15T00:00:00"/>
    <m/>
    <d v="2022-01-02T00:00:00"/>
    <x v="5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9"/>
    <x v="2"/>
    <x v="2"/>
    <s v="โพนทราย"/>
    <d v="2022-07-12T00:00:00"/>
    <d v="2022-07-17T00:00:00"/>
    <m/>
    <d v="2022-01-02T00:00:00"/>
    <x v="2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5"/>
    <x v="12"/>
    <x v="8"/>
    <s v="ร้อยเอ็ด"/>
    <d v="2022-06-26T00:00:00"/>
    <d v="2022-06-30T00:00:00"/>
    <m/>
    <d v="2022-01-02T00:00:00"/>
    <x v="11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6"/>
    <x v="13"/>
    <x v="8"/>
    <s v="ร้อยเอ็ด"/>
    <d v="2022-06-29T00:00:00"/>
    <d v="2022-07-04T00:00:00"/>
    <m/>
    <d v="2022-01-02T00:00:00"/>
    <x v="12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7"/>
    <x v="14"/>
    <x v="8"/>
    <s v="ร้อยเอ็ด"/>
    <d v="2022-05-20T00:00:00"/>
    <d v="2022-05-20T00:00:00"/>
    <m/>
    <d v="2022-01-02T00:00:00"/>
    <x v="13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8"/>
    <x v="1"/>
    <x v="1"/>
    <s v="ร้อยเอ็ด"/>
    <d v="2022-07-04T00:00:00"/>
    <d v="2022-07-08T00:00:00"/>
    <m/>
    <d v="2022-01-02T00:00:00"/>
    <x v="12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9"/>
    <x v="15"/>
    <x v="4"/>
    <s v="จตุรพักตรพิมาน"/>
    <d v="2022-07-06T00:00:00"/>
    <d v="2022-07-06T00:00:00"/>
    <m/>
    <d v="2022-01-02T00:00:00"/>
    <x v="12"/>
    <n v="27"/>
  </r>
  <r>
    <n v="10792"/>
    <s v="26.D.H.F."/>
    <s v="นายสุริยา บุตรนาแพง"/>
    <s v="00001480"/>
    <s v="ชาย"/>
    <n v="48"/>
    <n v="4"/>
    <s v="เกษตร"/>
    <s v="24"/>
    <x v="2"/>
    <x v="20"/>
    <x v="16"/>
    <x v="7"/>
    <s v="โพนทอง"/>
    <d v="2022-05-19T00:00:00"/>
    <d v="2022-05-21T00:00:00"/>
    <m/>
    <d v="2022-01-02T00:00:00"/>
    <x v="13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1"/>
    <x v="17"/>
    <x v="9"/>
    <s v="สุวรรณภูมิ"/>
    <d v="2022-06-24T00:00:00"/>
    <d v="2022-06-26T00:00:00"/>
    <m/>
    <d v="2022-01-02T00:00:00"/>
    <x v="11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2"/>
    <x v="18"/>
    <x v="10"/>
    <s v="เกษตรวิสัย"/>
    <d v="2022-06-02T00:00:00"/>
    <d v="2022-06-07T00:00:00"/>
    <m/>
    <d v="2022-01-02T00:00:00"/>
    <x v="14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3"/>
    <x v="19"/>
    <x v="11"/>
    <s v="ร้อยเอ็ด"/>
    <d v="2022-07-10T00:00:00"/>
    <d v="2022-07-16T00:00:00"/>
    <m/>
    <d v="2022-01-02T00:00:00"/>
    <x v="10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"/>
    <x v="24"/>
    <x v="20"/>
    <x v="12"/>
    <s v="ทุ่งเขาหลวง"/>
    <d v="2022-06-15T00:00:00"/>
    <d v="2022-06-20T00:00:00"/>
    <m/>
    <d v="2022-01-02T00:00:00"/>
    <x v="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9"/>
    <x v="2"/>
    <x v="2"/>
    <s v="โพนทราย"/>
    <d v="2022-06-25T00:00:00"/>
    <d v="2022-06-25T00:00:00"/>
    <m/>
    <d v="2022-01-02T00:00:00"/>
    <x v="3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25"/>
    <x v="6"/>
    <x v="3"/>
    <s v="หนองฮี"/>
    <d v="2022-07-01T00:00:00"/>
    <d v="2022-07-01T00:00:00"/>
    <m/>
    <d v="2022-01-02T00:00:00"/>
    <x v="11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6"/>
    <x v="21"/>
    <x v="0"/>
    <s v="ร้อยเอ็ดธนบุรี"/>
    <d v="2022-06-15T00:00:00"/>
    <d v="2022-06-16T00:00:00"/>
    <m/>
    <d v="2022-01-02T00:00:00"/>
    <x v="5"/>
    <n v="24"/>
  </r>
  <r>
    <n v="18718"/>
    <s v="26.D.H.F."/>
    <s v="ปารวี วัฒโน"/>
    <s v="650002449"/>
    <s v="ชาย"/>
    <n v="6"/>
    <n v="11"/>
    <s v="นักเรียน"/>
    <s v="240"/>
    <x v="12"/>
    <x v="27"/>
    <x v="22"/>
    <x v="9"/>
    <s v="พนมไพร"/>
    <d v="2022-08-07T00:00:00"/>
    <d v="2022-08-10T00:00:00"/>
    <m/>
    <d v="2022-01-02T00:00:00"/>
    <x v="6"/>
    <n v="32"/>
  </r>
  <r>
    <n v="13894"/>
    <s v="26.D.H.F."/>
    <s v="ปาริษา จันทะมงคล"/>
    <s v="902915"/>
    <s v="หญิง"/>
    <n v="12"/>
    <n v="3"/>
    <s v="นักเรียน"/>
    <s v="57"/>
    <x v="0"/>
    <x v="15"/>
    <x v="12"/>
    <x v="8"/>
    <s v="ร้อยเอ็ด"/>
    <d v="2022-06-19T00:00:00"/>
    <d v="2022-06-22T00:00:00"/>
    <m/>
    <d v="2022-01-02T00:00:00"/>
    <x v="3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8"/>
    <x v="14"/>
    <x v="8"/>
    <s v="ร้อยเอ็ด"/>
    <d v="2022-06-03T00:00:00"/>
    <d v="2022-06-07T00:00:00"/>
    <m/>
    <d v="2022-01-02T00:00:00"/>
    <x v="14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9"/>
    <x v="23"/>
    <x v="13"/>
    <s v="ร้อยเอ็ด"/>
    <d v="2022-05-06T00:00:00"/>
    <d v="2022-05-08T00:00:00"/>
    <m/>
    <d v="2022-01-02T00:00:00"/>
    <x v="15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3"/>
    <x v="1"/>
    <x v="1"/>
    <s v="ร้อยเอ็ด"/>
    <d v="2022-06-30T00:00:00"/>
    <d v="2022-07-04T00:00:00"/>
    <m/>
    <d v="2022-01-02T00:00:00"/>
    <x v="12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30"/>
    <x v="3"/>
    <x v="3"/>
    <s v="ร้อยเอ็ด"/>
    <d v="2022-06-03T00:00:00"/>
    <d v="2022-06-07T00:00:00"/>
    <m/>
    <d v="2022-01-02T00:00:00"/>
    <x v="14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1"/>
    <x v="9"/>
    <x v="8"/>
    <s v="ร้อยเอ็ด"/>
    <d v="2022-04-19T00:00:00"/>
    <d v="2022-04-19T00:00:00"/>
    <m/>
    <d v="2022-01-02T00:00:00"/>
    <x v="16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1"/>
    <x v="0"/>
    <x v="0"/>
    <s v="อาจสามารถ"/>
    <d v="2022-04-20T00:00:00"/>
    <d v="2022-04-22T00:00:00"/>
    <m/>
    <d v="2022-01-02T00:00:00"/>
    <x v="16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2"/>
    <x v="22"/>
    <x v="9"/>
    <s v="ร้อยเอ็ด"/>
    <d v="2022-01-18T00:00:00"/>
    <d v="2022-01-23T00:00:00"/>
    <m/>
    <d v="2022-01-02T00:00:00"/>
    <x v="17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4"/>
    <x v="24"/>
    <x v="1"/>
    <s v="ร้อยเอ็ด"/>
    <d v="2022-06-20T00:00:00"/>
    <d v="2022-06-24T00:00:00"/>
    <m/>
    <d v="2022-01-02T00:00:00"/>
    <x v="3"/>
    <n v="25"/>
  </r>
  <r>
    <n v="16998"/>
    <s v="26.D.H.F."/>
    <s v="พิมพิดา แน่นอุดร"/>
    <s v="5804013"/>
    <s v="หญิง"/>
    <n v="13"/>
    <n v="10"/>
    <s v="นักเรียน"/>
    <m/>
    <x v="0"/>
    <x v="33"/>
    <x v="19"/>
    <x v="11"/>
    <s v="จังหาร"/>
    <d v="2022-07-26T00:00:00"/>
    <d v="2022-07-27T00:00:00"/>
    <m/>
    <d v="2022-01-02T00:00:00"/>
    <x v="1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"/>
    <x v="4"/>
    <x v="3"/>
    <x v="3"/>
    <s v="หนองฮี"/>
    <d v="2022-06-07T00:00:00"/>
    <d v="2022-06-07T00:00:00"/>
    <m/>
    <d v="2022-01-02T00:00:00"/>
    <x v="14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4"/>
    <x v="9"/>
    <x v="8"/>
    <s v="ร้อยเอ็ด"/>
    <d v="2022-06-18T00:00:00"/>
    <d v="2022-06-22T00:00:00"/>
    <m/>
    <d v="2022-01-02T00:00:00"/>
    <x v="3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5"/>
    <x v="25"/>
    <x v="12"/>
    <s v="ทุ่งเขาหลวง"/>
    <d v="2022-06-25T00:00:00"/>
    <d v="2022-06-28T00:00:00"/>
    <m/>
    <d v="2022-01-02T00:00:00"/>
    <x v="11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6"/>
    <x v="14"/>
    <x v="8"/>
    <s v="ร้อยเอ็ด"/>
    <d v="2022-07-31T00:00:00"/>
    <d v="2022-08-04T00:00:00"/>
    <m/>
    <d v="2022-01-02T00:00:00"/>
    <x v="9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7"/>
    <x v="26"/>
    <x v="1"/>
    <s v="ร้อยเอ็ด"/>
    <d v="2022-06-06T00:00:00"/>
    <d v="2022-06-10T00:00:00"/>
    <m/>
    <d v="2022-01-02T00:00:00"/>
    <x v="14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8"/>
    <x v="27"/>
    <x v="10"/>
    <s v="ร้อยเอ็ด"/>
    <d v="2022-06-30T00:00:00"/>
    <d v="2022-07-05T00:00:00"/>
    <m/>
    <d v="2022-01-02T00:00:00"/>
    <x v="12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9"/>
    <x v="28"/>
    <x v="6"/>
    <s v="ปทุมรัตต์"/>
    <d v="2022-01-17T00:00:00"/>
    <d v="2022-01-20T00:00:00"/>
    <m/>
    <d v="2022-01-02T00:00:00"/>
    <x v="1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40"/>
    <x v="21"/>
    <x v="6"/>
    <s v="ปทุมรัตต์"/>
    <d v="2022-01-18T00:00:00"/>
    <d v="2022-01-21T00:00:00"/>
    <m/>
    <d v="2022-01-02T00:00:00"/>
    <x v="18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1"/>
    <x v="29"/>
    <x v="8"/>
    <s v="ร้อยเอ็ด"/>
    <d v="2022-06-07T00:00:00"/>
    <d v="2022-06-11T00:00:00"/>
    <m/>
    <d v="2022-01-02T00:00:00"/>
    <x v="14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2"/>
    <x v="30"/>
    <x v="11"/>
    <s v="ร้อยเอ็ด"/>
    <d v="2022-07-22T00:00:00"/>
    <d v="2022-07-27T00:00:00"/>
    <m/>
    <d v="2022-01-02T00:00:00"/>
    <x v="1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7"/>
    <x v="14"/>
    <x v="8"/>
    <s v="ร้อยเอ็ด"/>
    <d v="2022-04-19T00:00:00"/>
    <d v="2022-04-22T00:00:00"/>
    <m/>
    <d v="2022-01-02T00:00:00"/>
    <x v="16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9"/>
    <x v="15"/>
    <x v="4"/>
    <s v="จตุรพักตรพิมาน"/>
    <d v="2022-08-10T00:00:00"/>
    <d v="2022-08-10T00:00:00"/>
    <m/>
    <d v="2022-01-02T00:00:00"/>
    <x v="6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3"/>
    <x v="31"/>
    <x v="11"/>
    <s v="จังหาร"/>
    <d v="2022-07-25T00:00:00"/>
    <d v="2022-07-27T00:00:00"/>
    <m/>
    <d v="2022-01-02T00:00:00"/>
    <x v="1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4"/>
    <x v="32"/>
    <x v="4"/>
    <s v="จตุรพักตรพิมาน"/>
    <d v="2022-08-04T00:00:00"/>
    <d v="2022-08-04T00:00:00"/>
    <m/>
    <d v="2022-01-02T00:00:00"/>
    <x v="9"/>
    <n v="31"/>
  </r>
  <r>
    <n v="13315"/>
    <s v="26.D.H.F."/>
    <s v="ศุภวิชญ์ บุดสนิท"/>
    <s v="550003499"/>
    <s v="ชาย"/>
    <n v="9"/>
    <n v="5"/>
    <s v="นักเรียน"/>
    <s v="75"/>
    <x v="1"/>
    <x v="4"/>
    <x v="3"/>
    <x v="3"/>
    <s v="หนองฮี"/>
    <d v="2022-06-16T00:00:00"/>
    <d v="2022-06-16T00:00:00"/>
    <m/>
    <d v="2022-01-02T00:00:00"/>
    <x v="5"/>
    <n v="24"/>
  </r>
  <r>
    <n v="13852"/>
    <s v="26.D.H.F."/>
    <s v="สมลิสา ศรีบัว"/>
    <s v="470002428"/>
    <s v="หญิง"/>
    <n v="28"/>
    <n v="3"/>
    <s v="เกษตร"/>
    <s v="37"/>
    <x v="15"/>
    <x v="45"/>
    <x v="3"/>
    <x v="3"/>
    <s v="หนองฮี"/>
    <d v="2022-06-21T00:00:00"/>
    <d v="2022-06-21T00:00:00"/>
    <m/>
    <d v="2022-01-02T00:00:00"/>
    <x v="3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6"/>
    <x v="33"/>
    <x v="12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10"/>
    <x v="47"/>
    <x v="34"/>
    <x v="7"/>
    <s v="โพนทอง"/>
    <d v="2022-06-01T00:00:00"/>
    <d v="2022-06-08T00:00:00"/>
    <m/>
    <d v="2022-01-02T00:00:00"/>
    <x v="14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8"/>
    <x v="9"/>
    <x v="8"/>
    <s v="ร้อยเอ็ด"/>
    <d v="2022-06-03T00:00:00"/>
    <d v="2022-06-07T00:00:00"/>
    <m/>
    <d v="2022-01-02T00:00:00"/>
    <x v="14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5"/>
    <x v="25"/>
    <x v="12"/>
    <s v="ทุ่งเขาหลวง"/>
    <d v="2022-07-22T00:00:00"/>
    <d v="2022-07-22T00:00:00"/>
    <m/>
    <d v="2022-01-02T00:00:00"/>
    <x v="2"/>
    <n v="29"/>
  </r>
  <r>
    <n v="11622"/>
    <s v="26.D.H.F."/>
    <s v="สันติ ใจดำ"/>
    <s v="510002829"/>
    <s v="ชาย"/>
    <n v="13"/>
    <n v="9"/>
    <s v="นักเรียน"/>
    <s v="94"/>
    <x v="2"/>
    <x v="4"/>
    <x v="3"/>
    <x v="3"/>
    <s v="หนองฮี"/>
    <d v="2022-05-28T00:00:00"/>
    <d v="2022-05-28T00:00:00"/>
    <m/>
    <d v="2022-01-02T00:00:00"/>
    <x v="4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9"/>
    <x v="35"/>
    <x v="14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50"/>
    <x v="36"/>
    <x v="5"/>
    <s v="พนมไพร"/>
    <d v="2022-01-31T00:00:00"/>
    <d v="2022-01-31T00:00:00"/>
    <m/>
    <d v="2022-01-02T00:00:00"/>
    <x v="19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3"/>
    <x v="1"/>
    <x v="1"/>
    <s v="ร้อยเอ็ด"/>
    <d v="2022-06-18T00:00:00"/>
    <d v="2022-06-19T00:00:00"/>
    <m/>
    <d v="2022-01-02T00:00:00"/>
    <x v="3"/>
    <n v="24"/>
  </r>
  <r>
    <n v="15162"/>
    <s v="26.D.H.F."/>
    <s v="หลอด คำสีเขียว"/>
    <s v="450045307"/>
    <s v="หญิง"/>
    <n v="72"/>
    <n v="6"/>
    <s v="เกษตร"/>
    <s v="7"/>
    <x v="9"/>
    <x v="50"/>
    <x v="36"/>
    <x v="5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3"/>
    <x v="3"/>
    <x v="3"/>
    <s v="หนองฮี"/>
    <d v="2022-06-02T00:00:00"/>
    <d v="2022-06-02T00:00:00"/>
    <m/>
    <d v="2022-01-02T00:00:00"/>
    <x v="7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"/>
    <x v="51"/>
    <x v="37"/>
    <x v="12"/>
    <s v="ทุ่งเขาหลวง"/>
    <d v="2022-06-27T00:00:00"/>
    <d v="2022-07-03T00:00:00"/>
    <m/>
    <d v="2022-01-02T00:00:00"/>
    <x v="12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3"/>
    <x v="1"/>
    <x v="1"/>
    <s v="ร้อยเอ็ด"/>
    <d v="2022-07-03T00:00:00"/>
    <d v="2022-07-08T00:00:00"/>
    <m/>
    <d v="2022-01-02T00:00:00"/>
    <x v="12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52"/>
    <x v="24"/>
    <x v="1"/>
    <s v="ร้อยเอ็ด"/>
    <d v="2022-06-29T00:00:00"/>
    <d v="2022-07-01T00:00:00"/>
    <m/>
    <d v="2022-01-02T00:00:00"/>
    <x v="11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1"/>
    <x v="53"/>
    <x v="38"/>
    <x v="15"/>
    <s v="โพธิ์ชัย"/>
    <d v="2022-08-02T00:00:00"/>
    <d v="2022-08-02T00:00:00"/>
    <m/>
    <d v="2022-01-02T00:00:00"/>
    <x v="9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4"/>
    <x v="39"/>
    <x v="16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4"/>
    <x v="9"/>
    <x v="2"/>
    <x v="2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5"/>
    <x v="40"/>
    <x v="11"/>
    <s v="ร้อยเอ็ด"/>
    <d v="2022-06-16T00:00:00"/>
    <d v="2022-06-19T00:00:00"/>
    <m/>
    <d v="2022-01-02T00:00:00"/>
    <x v="3"/>
    <n v="24"/>
  </r>
  <r>
    <n v="17918"/>
    <s v="66.Dengue fever"/>
    <s v="ARISA HENGSTLER"/>
    <s v="650007235"/>
    <s v="หญิง"/>
    <n v="12"/>
    <n v="0"/>
    <s v="นักเรียน"/>
    <s v="124"/>
    <x v="9"/>
    <x v="56"/>
    <x v="33"/>
    <x v="12"/>
    <s v="จุรีเวช"/>
    <d v="2022-07-27T00:00:00"/>
    <d v="2022-07-27T00:00:00"/>
    <m/>
    <d v="2022-01-02T00:00:00"/>
    <x v="1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2"/>
    <x v="4"/>
    <x v="3"/>
    <x v="3"/>
    <s v="หนองฮี"/>
    <d v="2022-06-06T00:00:00"/>
    <d v="2022-06-06T00:00:00"/>
    <m/>
    <d v="2022-01-02T00:00:00"/>
    <x v="14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2"/>
    <x v="57"/>
    <x v="41"/>
    <x v="4"/>
    <s v="จตุรพักตรพิมาน"/>
    <d v="2022-05-05T00:00:00"/>
    <d v="2022-05-05T00:00:00"/>
    <m/>
    <d v="2022-01-02T00:00:00"/>
    <x v="20"/>
    <n v="18"/>
  </r>
  <r>
    <n v="2944"/>
    <s v="66.Dengue fever"/>
    <s v="กนกกร  สุทธิดี"/>
    <s v="4453253"/>
    <s v="หญิง"/>
    <n v="33"/>
    <n v="0"/>
    <s v="ข้าราชการ"/>
    <s v="57"/>
    <x v="2"/>
    <x v="58"/>
    <x v="28"/>
    <x v="6"/>
    <s v="ปทุมรัตต์"/>
    <d v="2022-01-25T00:00:00"/>
    <d v="2022-01-29T00:00:00"/>
    <m/>
    <d v="2022-01-02T00:00:00"/>
    <x v="17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6"/>
    <x v="14"/>
    <x v="8"/>
    <s v="ร้อยเอ็ด"/>
    <d v="2022-06-27T00:00:00"/>
    <d v="2022-06-29T00:00:00"/>
    <m/>
    <d v="2022-01-02T00:00:00"/>
    <x v="11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3"/>
    <x v="19"/>
    <x v="11"/>
    <s v="ร้อยเอ็ด"/>
    <d v="2022-07-27T00:00:00"/>
    <d v="2022-07-28T00:00:00"/>
    <m/>
    <d v="2022-01-02T00:00:00"/>
    <x v="1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2"/>
    <x v="22"/>
    <x v="9"/>
    <s v="สุวรรณภูมิ"/>
    <d v="2022-02-01T00:00:00"/>
    <d v="2022-02-02T00:00:00"/>
    <m/>
    <d v="2022-01-02T00:00:00"/>
    <x v="19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9"/>
    <x v="14"/>
    <x v="8"/>
    <s v="ร้อยเอ็ด"/>
    <d v="2022-07-22T00:00:00"/>
    <d v="2022-07-23T00:00:00"/>
    <m/>
    <d v="2022-01-02T00:00:00"/>
    <x v="2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0"/>
    <x v="6"/>
    <x v="5"/>
    <x v="5"/>
    <s v="พนมไพร"/>
    <d v="2022-08-06T00:00:00"/>
    <d v="2022-08-10T00:00:00"/>
    <m/>
    <d v="2022-01-02T00:00:00"/>
    <x v="6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5"/>
    <x v="3"/>
    <x v="3"/>
    <s v="หนองฮี"/>
    <d v="2022-06-21T00:00:00"/>
    <d v="2022-06-21T00:00:00"/>
    <m/>
    <d v="2022-01-02T00:00:00"/>
    <x v="3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60"/>
    <x v="22"/>
    <x v="9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1"/>
    <x v="42"/>
    <x v="14"/>
    <s v="เสลภูมิ"/>
    <d v="2022-06-29T00:00:00"/>
    <d v="2022-07-01T00:00:00"/>
    <m/>
    <d v="2022-01-02T00:00:00"/>
    <x v="11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5"/>
    <x v="12"/>
    <x v="8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2"/>
    <x v="4"/>
    <x v="3"/>
    <x v="3"/>
    <s v="หนองฮี"/>
    <d v="2022-06-05T00:00:00"/>
    <d v="2022-06-05T00:00:00"/>
    <m/>
    <d v="2022-01-02T00:00:00"/>
    <x v="14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2"/>
    <x v="32"/>
    <x v="4"/>
    <s v="ร้อยเอ็ดธนบุรี"/>
    <d v="2022-05-30T00:00:00"/>
    <d v="2022-06-02T00:00:00"/>
    <m/>
    <d v="2022-01-02T00:00:00"/>
    <x v="7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"/>
    <x v="63"/>
    <x v="43"/>
    <x v="14"/>
    <s v="เสลภูมิ"/>
    <d v="2022-01-17T00:00:00"/>
    <d v="2022-01-17T00:00:00"/>
    <m/>
    <d v="2022-01-02T00:00:00"/>
    <x v="18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3"/>
    <x v="44"/>
    <x v="14"/>
    <s v="เสลภูมิ"/>
    <d v="2022-08-05T00:00:00"/>
    <d v="2022-08-09T00:00:00"/>
    <m/>
    <d v="2022-01-02T00:00:00"/>
    <x v="6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2"/>
    <x v="4"/>
    <x v="3"/>
    <x v="3"/>
    <s v="หนองฮี"/>
    <d v="2022-05-01T00:00:00"/>
    <d v="2022-05-01T00:00:00"/>
    <m/>
    <d v="2022-01-02T00:00:00"/>
    <x v="2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2"/>
    <x v="22"/>
    <x v="9"/>
    <s v="ร้อยเอ็ด"/>
    <d v="2022-01-22T00:00:00"/>
    <d v="2022-01-23T00:00:00"/>
    <m/>
    <d v="2022-01-02T00:00:00"/>
    <x v="17"/>
    <n v="3"/>
  </r>
  <r>
    <n v="19096"/>
    <s v="66.Dengue fever"/>
    <s v="กุลโรจน์ ชลาชัย"/>
    <s v="560003013"/>
    <s v="ชาย"/>
    <n v="8"/>
    <n v="9"/>
    <s v="นักเรียน"/>
    <s v="52"/>
    <x v="0"/>
    <x v="6"/>
    <x v="5"/>
    <x v="5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2"/>
    <x v="4"/>
    <x v="3"/>
    <x v="3"/>
    <s v="หนองฮี"/>
    <d v="2022-05-24T00:00:00"/>
    <d v="2022-05-24T00:00:00"/>
    <m/>
    <d v="2022-01-02T00:00:00"/>
    <x v="4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4"/>
    <x v="45"/>
    <x v="0"/>
    <s v="อาจสามารถ"/>
    <d v="2022-06-27T00:00:00"/>
    <d v="2022-06-30T00:00:00"/>
    <m/>
    <d v="2022-01-02T00:00:00"/>
    <x v="11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5"/>
    <x v="6"/>
    <x v="3"/>
    <s v="หนองฮี"/>
    <d v="2022-07-23T00:00:00"/>
    <d v="2022-07-24T00:00:00"/>
    <m/>
    <d v="2022-01-02T00:00:00"/>
    <x v="1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6"/>
    <x v="46"/>
    <x v="14"/>
    <s v="จุรีเวช"/>
    <d v="2022-07-23T00:00:00"/>
    <d v="2022-07-23T00:00:00"/>
    <m/>
    <d v="2022-01-02T00:00:00"/>
    <x v="2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3"/>
    <x v="1"/>
    <x v="1"/>
    <s v="ร้อยเอ็ด"/>
    <d v="2022-06-23T00:00:00"/>
    <d v="2022-06-27T00:00:00"/>
    <m/>
    <d v="2022-01-02T00:00:00"/>
    <x v="11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7"/>
    <x v="47"/>
    <x v="8"/>
    <s v="ร้อยเอ็ด"/>
    <d v="2022-07-04T00:00:00"/>
    <d v="2022-07-05T00:00:00"/>
    <m/>
    <d v="2022-01-02T00:00:00"/>
    <x v="12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8"/>
    <x v="5"/>
    <x v="5"/>
    <s v="พนมไพร"/>
    <d v="2022-08-03T00:00:00"/>
    <d v="2022-08-08T00:00:00"/>
    <m/>
    <d v="2022-01-02T00:00:00"/>
    <x v="6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8"/>
    <x v="5"/>
    <x v="5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9"/>
    <x v="3"/>
    <x v="3"/>
    <s v="หนองฮี"/>
    <d v="2022-06-03T00:00:00"/>
    <d v="2022-06-03T00:00:00"/>
    <m/>
    <d v="2022-01-02T00:00:00"/>
    <x v="7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7"/>
    <x v="47"/>
    <x v="8"/>
    <s v="ร้อยเอ็ด"/>
    <d v="2022-06-27T00:00:00"/>
    <d v="2022-06-29T00:00:00"/>
    <m/>
    <d v="2022-01-02T00:00:00"/>
    <x v="11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6"/>
    <x v="33"/>
    <x v="12"/>
    <s v="ทุ่งเขาหลวง"/>
    <d v="2022-06-09T00:00:00"/>
    <d v="2022-06-15T00:00:00"/>
    <m/>
    <d v="2022-01-02T00:00:00"/>
    <x v="5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2"/>
    <x v="4"/>
    <x v="3"/>
    <x v="3"/>
    <s v="หนองฮี"/>
    <d v="2022-05-31T00:00:00"/>
    <d v="2022-05-31T00:00:00"/>
    <m/>
    <d v="2022-01-02T00:00:00"/>
    <x v="7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70"/>
    <x v="38"/>
    <x v="15"/>
    <s v="โพธิ์ชัย"/>
    <d v="2022-08-05T00:00:00"/>
    <d v="2022-08-08T00:00:00"/>
    <m/>
    <d v="2022-01-02T00:00:00"/>
    <x v="6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2"/>
    <x v="4"/>
    <x v="3"/>
    <x v="3"/>
    <s v="หนองฮี"/>
    <d v="2022-06-07T00:00:00"/>
    <d v="2022-06-07T00:00:00"/>
    <m/>
    <d v="2022-01-02T00:00:00"/>
    <x v="14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4"/>
    <x v="9"/>
    <x v="8"/>
    <s v="ร้อยเอ็ด"/>
    <d v="2022-06-18T00:00:00"/>
    <d v="2022-06-28T00:00:00"/>
    <m/>
    <d v="2022-01-02T00:00:00"/>
    <x v="11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3"/>
    <x v="44"/>
    <x v="14"/>
    <s v="เสลภูมิ"/>
    <d v="2022-07-15T00:00:00"/>
    <d v="2022-07-20T00:00:00"/>
    <m/>
    <d v="2022-01-02T00:00:00"/>
    <x v="2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1"/>
    <x v="41"/>
    <x v="4"/>
    <s v="จตุรพักตรพิมาน"/>
    <d v="2022-07-18T00:00:00"/>
    <d v="2022-07-18T00:00:00"/>
    <m/>
    <d v="2022-01-02T00:00:00"/>
    <x v="2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3"/>
    <x v="3"/>
    <x v="3"/>
    <s v="หนองฮี"/>
    <d v="2022-06-25T00:00:00"/>
    <d v="2022-06-25T00:00:00"/>
    <m/>
    <d v="2022-01-02T00:00:00"/>
    <x v="3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2"/>
    <x v="9"/>
    <x v="8"/>
    <s v="ร้อยเอ็ด"/>
    <d v="2022-06-08T00:00:00"/>
    <d v="2022-06-12T00:00:00"/>
    <m/>
    <d v="2022-01-02T00:00:00"/>
    <x v="5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3"/>
    <x v="5"/>
    <x v="5"/>
    <s v="พนมไพร"/>
    <d v="2022-08-05T00:00:00"/>
    <d v="2022-08-08T00:00:00"/>
    <m/>
    <d v="2022-01-02T00:00:00"/>
    <x v="6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74"/>
    <x v="48"/>
    <x v="14"/>
    <s v="เสลภูมิ"/>
    <d v="2022-05-05T00:00:00"/>
    <d v="2022-05-05T00:00:00"/>
    <m/>
    <d v="2022-01-02T00:00:00"/>
    <x v="20"/>
    <n v="18"/>
  </r>
  <r>
    <n v="13779"/>
    <s v="66.Dengue fever"/>
    <s v="ชนิสรา คมขำ"/>
    <m/>
    <s v="หญิง"/>
    <n v="9"/>
    <n v="0"/>
    <s v="นักเรียน"/>
    <s v="48"/>
    <x v="6"/>
    <x v="75"/>
    <x v="49"/>
    <x v="14"/>
    <s v="เสลภูมิ"/>
    <d v="2022-06-19T00:00:00"/>
    <d v="2022-06-22T00:00:00"/>
    <m/>
    <d v="2022-01-02T00:00:00"/>
    <x v="3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2"/>
    <x v="4"/>
    <x v="3"/>
    <x v="3"/>
    <s v="หนองฮี"/>
    <d v="2022-05-25T00:00:00"/>
    <d v="2022-05-25T00:00:00"/>
    <m/>
    <d v="2022-01-02T00:00:00"/>
    <x v="4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3"/>
    <x v="3"/>
    <x v="3"/>
    <s v="หนองฮี"/>
    <d v="2022-06-13T00:00:00"/>
    <d v="2022-06-13T00:00:00"/>
    <m/>
    <d v="2022-01-02T00:00:00"/>
    <x v="5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6"/>
    <x v="48"/>
    <x v="14"/>
    <s v="เสลภูมิ"/>
    <d v="2022-06-29T00:00:00"/>
    <d v="2022-06-30T00:00:00"/>
    <m/>
    <d v="2022-01-02T00:00:00"/>
    <x v="11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7"/>
    <x v="50"/>
    <x v="6"/>
    <s v="ปทุมรัตต์"/>
    <d v="2022-05-26T00:00:00"/>
    <d v="2022-05-30T00:00:00"/>
    <m/>
    <d v="2022-01-02T00:00:00"/>
    <x v="7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3"/>
    <x v="3"/>
    <x v="3"/>
    <s v="หนองฮี"/>
    <d v="2022-06-09T00:00:00"/>
    <d v="2022-06-09T00:00:00"/>
    <m/>
    <d v="2022-01-02T00:00:00"/>
    <x v="14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6"/>
    <x v="33"/>
    <x v="12"/>
    <s v="ทุ่งเขาหลวง"/>
    <d v="2022-07-03T00:00:00"/>
    <d v="2022-07-06T00:00:00"/>
    <m/>
    <d v="2022-01-02T00:00:00"/>
    <x v="12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5"/>
    <x v="6"/>
    <x v="3"/>
    <s v="หนองฮี"/>
    <d v="2022-07-25T00:00:00"/>
    <d v="2022-07-25T00:00:00"/>
    <m/>
    <d v="2022-01-02T00:00:00"/>
    <x v="1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50"/>
    <x v="50"/>
    <x v="6"/>
    <s v="ปทุมรัตต์"/>
    <d v="2022-06-24T00:00:00"/>
    <d v="2022-06-27T00:00:00"/>
    <m/>
    <d v="2022-01-02T00:00:00"/>
    <x v="11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5"/>
    <x v="12"/>
    <x v="8"/>
    <s v="ร้อยเอ็ด"/>
    <d v="2022-06-25T00:00:00"/>
    <d v="2022-06-27T00:00:00"/>
    <m/>
    <d v="2022-01-02T00:00:00"/>
    <x v="11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5"/>
    <x v="4"/>
    <x v="4"/>
    <s v="จตุรพักตรพิมาน"/>
    <d v="2022-07-25T00:00:00"/>
    <d v="2022-07-25T00:00:00"/>
    <m/>
    <d v="2022-01-02T00:00:00"/>
    <x v="1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"/>
    <x v="4"/>
    <x v="3"/>
    <x v="3"/>
    <s v="หนองฮี"/>
    <d v="2022-06-14T00:00:00"/>
    <d v="2022-06-14T00:00:00"/>
    <m/>
    <d v="2022-01-02T00:00:00"/>
    <x v="5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78"/>
    <x v="3"/>
    <x v="3"/>
    <s v="หนองฮี"/>
    <d v="2022-06-27T00:00:00"/>
    <d v="2022-06-27T00:00:00"/>
    <m/>
    <d v="2022-01-02T00:00:00"/>
    <x v="11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"/>
    <x v="4"/>
    <x v="3"/>
    <x v="3"/>
    <s v="หนองฮี"/>
    <d v="2022-06-09T00:00:00"/>
    <d v="2022-06-09T00:00:00"/>
    <m/>
    <d v="2022-01-02T00:00:00"/>
    <x v="14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8"/>
    <x v="51"/>
    <x v="1"/>
    <s v="ร้อยเอ็ด"/>
    <d v="2022-06-10T00:00:00"/>
    <d v="2022-06-13T00:00:00"/>
    <m/>
    <d v="2022-01-02T00:00:00"/>
    <x v="5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"/>
    <x v="4"/>
    <x v="3"/>
    <x v="3"/>
    <s v="หนองฮี"/>
    <d v="2022-06-06T00:00:00"/>
    <d v="2022-06-06T00:00:00"/>
    <m/>
    <d v="2022-01-02T00:00:00"/>
    <x v="14"/>
    <n v="23"/>
  </r>
  <r>
    <n v="16560"/>
    <s v="66.Dengue fever"/>
    <s v="ณัฐนันท์ เพชรมี"/>
    <m/>
    <s v="ชาย"/>
    <n v="7"/>
    <n v="0"/>
    <s v="นักเรียน"/>
    <s v="1"/>
    <x v="0"/>
    <x v="15"/>
    <x v="12"/>
    <x v="8"/>
    <s v="ร้อยเอ็ดธนบุรี"/>
    <d v="2022-07-03T00:00:00"/>
    <d v="2022-07-04T00:00:00"/>
    <m/>
    <d v="2022-01-02T00:00:00"/>
    <x v="12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9"/>
    <x v="36"/>
    <x v="5"/>
    <s v="สุวรรณภูมิ"/>
    <d v="2022-04-29T00:00:00"/>
    <d v="2022-05-03T00:00:00"/>
    <m/>
    <d v="2022-01-02T00:00:00"/>
    <x v="20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"/>
    <x v="4"/>
    <x v="3"/>
    <x v="3"/>
    <s v="หนองฮี"/>
    <d v="2022-06-07T00:00:00"/>
    <d v="2022-06-07T00:00:00"/>
    <m/>
    <d v="2022-01-02T00:00:00"/>
    <x v="14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80"/>
    <x v="39"/>
    <x v="16"/>
    <s v="หนองพอก"/>
    <d v="2022-07-06T00:00:00"/>
    <d v="2022-07-10T00:00:00"/>
    <m/>
    <d v="2022-01-02T00:00:00"/>
    <x v="10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30"/>
    <x v="3"/>
    <x v="3"/>
    <s v="หนองฮี"/>
    <d v="2022-06-10T00:00:00"/>
    <d v="2022-06-10T00:00:00"/>
    <m/>
    <d v="2022-01-02T00:00:00"/>
    <x v="14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1"/>
    <x v="52"/>
    <x v="5"/>
    <s v="พนมไพร"/>
    <d v="2022-06-27T00:00:00"/>
    <d v="2022-06-27T00:00:00"/>
    <m/>
    <d v="2022-01-02T00:00:00"/>
    <x v="11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2"/>
    <x v="53"/>
    <x v="15"/>
    <s v="ร้อยเอ็ด"/>
    <d v="2022-06-30T00:00:00"/>
    <d v="2022-07-03T00:00:00"/>
    <m/>
    <d v="2022-01-02T00:00:00"/>
    <x v="12"/>
    <n v="26"/>
  </r>
  <r>
    <n v="14754"/>
    <s v="66.Dengue fever"/>
    <s v="เดช เมรัตน์"/>
    <s v="450063961"/>
    <s v="ชาย"/>
    <n v="75"/>
    <n v="1"/>
    <s v="เกษตร"/>
    <s v="118"/>
    <x v="6"/>
    <x v="83"/>
    <x v="54"/>
    <x v="3"/>
    <s v="หนองฮี"/>
    <d v="2022-07-01T00:00:00"/>
    <d v="2022-07-01T00:00:00"/>
    <m/>
    <d v="2022-01-02T00:00:00"/>
    <x v="11"/>
    <n v="26"/>
  </r>
  <r>
    <n v="12239"/>
    <s v="66.Dengue fever"/>
    <s v="เดชาวัต สาผาย"/>
    <s v="570000933"/>
    <s v="ชาย"/>
    <n v="15"/>
    <n v="8"/>
    <s v="นักเรียน"/>
    <s v="76"/>
    <x v="1"/>
    <x v="4"/>
    <x v="3"/>
    <x v="3"/>
    <s v="หนองฮี"/>
    <d v="2022-06-03T00:00:00"/>
    <d v="2022-06-03T00:00:00"/>
    <m/>
    <d v="2022-01-02T00:00:00"/>
    <x v="7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"/>
    <x v="4"/>
    <x v="3"/>
    <x v="3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"/>
    <x v="4"/>
    <x v="3"/>
    <x v="3"/>
    <s v="หนองฮี"/>
    <d v="2022-06-15T00:00:00"/>
    <d v="2022-06-15T00:00:00"/>
    <m/>
    <d v="2022-01-02T00:00:00"/>
    <x v="5"/>
    <n v="24"/>
  </r>
  <r>
    <n v="16559"/>
    <s v="66.Dengue fever"/>
    <s v="เตชิต ทิพประมวล"/>
    <m/>
    <s v="ชาย"/>
    <n v="6"/>
    <n v="0"/>
    <s v="นักเรียน"/>
    <s v="101"/>
    <x v="2"/>
    <x v="70"/>
    <x v="38"/>
    <x v="15"/>
    <s v="ร้อยเอ็ดธนบุรี"/>
    <d v="2022-06-23T00:00:00"/>
    <d v="2022-06-26T00:00:00"/>
    <m/>
    <d v="2022-01-02T00:00:00"/>
    <x v="11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4"/>
    <x v="3"/>
    <x v="3"/>
    <s v="หนองฮี"/>
    <d v="2022-07-11T00:00:00"/>
    <d v="2022-07-11T00:00:00"/>
    <m/>
    <d v="2022-01-02T00:00:00"/>
    <x v="10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"/>
    <x v="4"/>
    <x v="3"/>
    <x v="3"/>
    <s v="หนองฮี"/>
    <d v="2022-06-28T00:00:00"/>
    <d v="2022-06-28T00:00:00"/>
    <m/>
    <d v="2022-01-02T00:00:00"/>
    <x v="11"/>
    <n v="26"/>
  </r>
  <r>
    <n v="4746"/>
    <s v="66.Dengue fever"/>
    <s v="ทยากร โสรถาวร"/>
    <s v="420016025"/>
    <s v="ชาย"/>
    <n v="25"/>
    <n v="3"/>
    <s v="เกษตร"/>
    <s v="81"/>
    <x v="6"/>
    <x v="32"/>
    <x v="22"/>
    <x v="9"/>
    <s v="สุวรรณภูมิ"/>
    <d v="2022-01-24T00:00:00"/>
    <d v="2022-01-27T00:00:00"/>
    <m/>
    <d v="2022-01-02T00:00:00"/>
    <x v="17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5"/>
    <x v="55"/>
    <x v="5"/>
    <s v="พนมไพร"/>
    <d v="2022-06-22T00:00:00"/>
    <d v="2022-06-24T00:00:00"/>
    <m/>
    <d v="2022-01-02T00:00:00"/>
    <x v="3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30"/>
    <x v="3"/>
    <x v="3"/>
    <s v="หนองฮี"/>
    <d v="2022-06-09T00:00:00"/>
    <d v="2022-06-09T00:00:00"/>
    <m/>
    <d v="2022-01-02T00:00:00"/>
    <x v="14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"/>
    <x v="4"/>
    <x v="3"/>
    <x v="3"/>
    <s v="หนองฮี"/>
    <d v="2022-06-06T00:00:00"/>
    <d v="2022-06-06T00:00:00"/>
    <m/>
    <d v="2022-01-02T00:00:00"/>
    <x v="14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4"/>
    <x v="3"/>
    <x v="3"/>
    <s v="หนองฮี"/>
    <d v="2022-08-01T00:00:00"/>
    <d v="2022-08-01T00:00:00"/>
    <m/>
    <d v="2022-01-02T00:00:00"/>
    <x v="9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6"/>
    <x v="55"/>
    <x v="5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1"/>
    <x v="4"/>
    <x v="3"/>
    <x v="3"/>
    <s v="หนองฮี"/>
    <d v="2022-06-19T00:00:00"/>
    <d v="2022-06-19T00:00:00"/>
    <m/>
    <d v="2022-01-02T00:00:00"/>
    <x v="3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30"/>
    <x v="3"/>
    <x v="3"/>
    <s v="หนองฮี"/>
    <d v="2022-06-08T00:00:00"/>
    <d v="2022-06-08T00:00:00"/>
    <m/>
    <d v="2022-01-02T00:00:00"/>
    <x v="14"/>
    <n v="23"/>
  </r>
  <r>
    <n v="11617"/>
    <s v="66.Dengue fever"/>
    <s v="ธนภัทร คำสอน"/>
    <s v="530004634"/>
    <s v="ชาย"/>
    <n v="11"/>
    <n v="5"/>
    <s v="นักเรียน"/>
    <s v="5"/>
    <x v="2"/>
    <x v="4"/>
    <x v="3"/>
    <x v="3"/>
    <s v="หนองฮี"/>
    <d v="2022-05-24T00:00:00"/>
    <d v="2022-05-24T00:00:00"/>
    <m/>
    <d v="2022-01-02T00:00:00"/>
    <x v="4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7"/>
    <x v="27"/>
    <x v="10"/>
    <s v="เกษตรวิสัย"/>
    <d v="2022-06-14T00:00:00"/>
    <d v="2022-06-17T00:00:00"/>
    <m/>
    <d v="2022-01-02T00:00:00"/>
    <x v="5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30"/>
    <x v="3"/>
    <x v="3"/>
    <s v="หนองฮี"/>
    <d v="2022-06-10T00:00:00"/>
    <d v="2022-06-10T00:00:00"/>
    <m/>
    <d v="2022-01-02T00:00:00"/>
    <x v="14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7"/>
    <x v="26"/>
    <x v="1"/>
    <s v="ร้อยเอ็ด"/>
    <d v="2022-06-10T00:00:00"/>
    <d v="2022-06-15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78"/>
    <x v="3"/>
    <x v="3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5"/>
    <x v="3"/>
    <x v="3"/>
    <s v="หนองฮี"/>
    <d v="2022-06-09T00:00:00"/>
    <d v="2022-06-09T00:00:00"/>
    <m/>
    <d v="2022-01-02T00:00:00"/>
    <x v="14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2"/>
    <x v="70"/>
    <x v="38"/>
    <x v="15"/>
    <s v="จุรีเวช"/>
    <d v="2022-06-21T00:00:00"/>
    <d v="2022-06-21T00:00:00"/>
    <m/>
    <d v="2022-01-02T00:00:00"/>
    <x v="3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1"/>
    <x v="88"/>
    <x v="14"/>
    <x v="8"/>
    <s v="ร้อยเอ็ด"/>
    <d v="2022-06-13T00:00:00"/>
    <d v="2022-06-15T00:00:00"/>
    <m/>
    <d v="2022-01-02T00:00:00"/>
    <x v="5"/>
    <n v="24"/>
  </r>
  <r>
    <n v="12803"/>
    <s v="66.Dengue fever"/>
    <s v="ธัญชนก ไชยโคตร"/>
    <s v="550002512"/>
    <s v="หญิง"/>
    <n v="9"/>
    <n v="8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2822"/>
    <s v="66.Dengue fever"/>
    <s v="ธัญชนก แสนปาง"/>
    <s v="570000484"/>
    <s v="หญิง"/>
    <n v="8"/>
    <n v="3"/>
    <s v="นักเรียน"/>
    <s v="29"/>
    <x v="2"/>
    <x v="4"/>
    <x v="3"/>
    <x v="3"/>
    <s v="หนองฮี"/>
    <d v="2022-06-10T00:00:00"/>
    <d v="2022-06-10T00:00:00"/>
    <m/>
    <d v="2022-01-02T00:00:00"/>
    <x v="14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9"/>
    <x v="15"/>
    <x v="4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"/>
    <x v="4"/>
    <x v="3"/>
    <x v="3"/>
    <s v="หนองฮี"/>
    <d v="2022-06-10T00:00:00"/>
    <d v="2022-06-10T00:00:00"/>
    <m/>
    <d v="2022-01-02T00:00:00"/>
    <x v="14"/>
    <n v="23"/>
  </r>
  <r>
    <n v="14755"/>
    <s v="66.Dengue fever"/>
    <s v="ธันยพร คำสอน"/>
    <s v="490006480"/>
    <s v="หญิง"/>
    <n v="15"/>
    <n v="6"/>
    <s v="นักเรียน"/>
    <s v="11"/>
    <x v="1"/>
    <x v="4"/>
    <x v="3"/>
    <x v="3"/>
    <s v="หนองฮี"/>
    <d v="2022-07-02T00:00:00"/>
    <d v="2022-07-02T00:00:00"/>
    <m/>
    <d v="2022-01-02T00:00:00"/>
    <x v="11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"/>
    <x v="4"/>
    <x v="3"/>
    <x v="3"/>
    <s v="หนองฮี"/>
    <d v="2022-06-06T00:00:00"/>
    <d v="2022-06-06T00:00:00"/>
    <m/>
    <d v="2022-01-02T00:00:00"/>
    <x v="14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9"/>
    <x v="3"/>
    <x v="3"/>
    <s v="หนองฮี"/>
    <d v="2022-06-28T00:00:00"/>
    <d v="2022-06-28T00:00:00"/>
    <m/>
    <d v="2022-01-02T00:00:00"/>
    <x v="11"/>
    <n v="26"/>
  </r>
  <r>
    <n v="12148"/>
    <s v="66.Dengue fever"/>
    <s v="ธิชาฎา โอวาท"/>
    <m/>
    <s v="หญิง"/>
    <n v="10"/>
    <n v="0"/>
    <s v="นักเรียน"/>
    <s v="119"/>
    <x v="3"/>
    <x v="89"/>
    <x v="56"/>
    <x v="5"/>
    <s v="ร้อยเอ็ดธนบุรี"/>
    <d v="2022-06-05T00:00:00"/>
    <d v="2022-06-09T00:00:00"/>
    <m/>
    <d v="2022-01-02T00:00:00"/>
    <x v="14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5"/>
    <x v="25"/>
    <x v="12"/>
    <s v="ทุ่งเขาหลวง"/>
    <d v="2022-07-18T00:00:00"/>
    <d v="2022-07-18T00:00:00"/>
    <m/>
    <d v="2022-01-02T00:00:00"/>
    <x v="2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3"/>
    <x v="44"/>
    <x v="14"/>
    <s v="เสลภูมิ"/>
    <d v="2022-07-21T00:00:00"/>
    <d v="2022-07-24T00:00:00"/>
    <m/>
    <d v="2022-01-02T00:00:00"/>
    <x v="1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90"/>
    <x v="6"/>
    <x v="3"/>
    <s v="หนองฮี"/>
    <d v="2022-07-20T00:00:00"/>
    <d v="2022-07-20T00:00:00"/>
    <m/>
    <d v="2022-01-02T00:00:00"/>
    <x v="2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78"/>
    <x v="3"/>
    <x v="3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2"/>
    <x v="4"/>
    <x v="3"/>
    <x v="3"/>
    <s v="หนองฮี"/>
    <d v="2022-06-16T00:00:00"/>
    <d v="2022-06-16T00:00:00"/>
    <m/>
    <d v="2022-01-02T00:00:00"/>
    <x v="5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5"/>
    <x v="25"/>
    <x v="12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6"/>
    <x v="33"/>
    <x v="12"/>
    <s v="ทุ่งเขาหลวง"/>
    <d v="2022-07-06T00:00:00"/>
    <d v="2022-07-08T00:00:00"/>
    <m/>
    <d v="2022-01-02T00:00:00"/>
    <x v="12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1"/>
    <x v="57"/>
    <x v="5"/>
    <s v="พนมไพร"/>
    <d v="2022-08-06T00:00:00"/>
    <d v="2022-08-08T00:00:00"/>
    <m/>
    <d v="2022-01-02T00:00:00"/>
    <x v="6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2"/>
    <x v="14"/>
    <x v="8"/>
    <s v="จุรีเวช"/>
    <d v="2022-06-26T00:00:00"/>
    <d v="2022-06-26T00:00:00"/>
    <m/>
    <d v="2022-01-02T00:00:00"/>
    <x v="11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3"/>
    <x v="58"/>
    <x v="6"/>
    <s v="ปทุมรัตต์"/>
    <d v="2022-05-27T00:00:00"/>
    <d v="2022-05-30T00:00:00"/>
    <m/>
    <d v="2022-01-02T00:00:00"/>
    <x v="7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4"/>
    <x v="29"/>
    <x v="8"/>
    <s v="ร้อยเอ็ด"/>
    <d v="2022-06-28T00:00:00"/>
    <d v="2022-06-29T00:00:00"/>
    <m/>
    <d v="2022-01-02T00:00:00"/>
    <x v="11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"/>
    <x v="4"/>
    <x v="3"/>
    <x v="3"/>
    <s v="หนองฮี"/>
    <d v="2022-06-02T00:00:00"/>
    <d v="2022-06-02T00:00:00"/>
    <m/>
    <d v="2022-01-02T00:00:00"/>
    <x v="7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5"/>
    <x v="59"/>
    <x v="13"/>
    <s v="ร้อยเอ็ด"/>
    <d v="2022-06-10T00:00:00"/>
    <d v="2022-06-14T00:00:00"/>
    <m/>
    <d v="2022-01-02T00:00:00"/>
    <x v="5"/>
    <n v="23"/>
  </r>
  <r>
    <n v="12819"/>
    <s v="66.Dengue fever"/>
    <s v="นฤสรณ์ สุขมณี"/>
    <s v="490006379"/>
    <s v="ชาย"/>
    <n v="15"/>
    <n v="5"/>
    <s v="นักเรียน"/>
    <s v="63"/>
    <x v="1"/>
    <x v="4"/>
    <x v="3"/>
    <x v="3"/>
    <s v="หนองฮี"/>
    <d v="2022-06-10T00:00:00"/>
    <d v="2022-06-10T00:00:00"/>
    <m/>
    <d v="2022-01-02T00:00:00"/>
    <x v="14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6"/>
    <x v="60"/>
    <x v="9"/>
    <s v="สุวรรณภูมิ"/>
    <d v="2022-06-15T00:00:00"/>
    <d v="2022-06-20T00:00:00"/>
    <m/>
    <d v="2022-01-02T00:00:00"/>
    <x v="3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7"/>
    <x v="14"/>
    <x v="8"/>
    <s v="ร้อยเอ็ด"/>
    <d v="2022-07-19T00:00:00"/>
    <d v="2022-07-24T00:00:00"/>
    <m/>
    <d v="2022-01-02T00:00:00"/>
    <x v="1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"/>
    <x v="4"/>
    <x v="3"/>
    <x v="3"/>
    <s v="หนองฮี"/>
    <d v="2022-06-07T00:00:00"/>
    <d v="2022-06-07T00:00:00"/>
    <m/>
    <d v="2022-01-02T00:00:00"/>
    <x v="14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8"/>
    <x v="61"/>
    <x v="8"/>
    <s v="ร้อยเอ็ด"/>
    <d v="2022-06-20T00:00:00"/>
    <d v="2022-06-21T00:00:00"/>
    <m/>
    <d v="2022-01-02T00:00:00"/>
    <x v="3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9"/>
    <x v="36"/>
    <x v="5"/>
    <s v="พนมไพร"/>
    <d v="2022-01-22T00:00:00"/>
    <d v="2022-01-24T00:00:00"/>
    <m/>
    <d v="2022-01-02T00:00:00"/>
    <x v="17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"/>
    <x v="100"/>
    <x v="57"/>
    <x v="5"/>
    <s v="พนมไพร"/>
    <d v="2022-05-14T00:00:00"/>
    <d v="2022-05-19T00:00:00"/>
    <m/>
    <d v="2022-01-02T00:00:00"/>
    <x v="13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101"/>
    <x v="52"/>
    <x v="5"/>
    <s v="พนมไพร"/>
    <d v="2022-01-16T00:00:00"/>
    <d v="2022-01-20T00:00:00"/>
    <m/>
    <d v="2022-01-02T00:00:00"/>
    <x v="18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78"/>
    <x v="3"/>
    <x v="3"/>
    <s v="หนองฮี"/>
    <d v="2022-06-23T00:00:00"/>
    <d v="2022-06-23T00:00:00"/>
    <m/>
    <d v="2022-01-02T00:00:00"/>
    <x v="3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2"/>
    <x v="62"/>
    <x v="6"/>
    <s v="ร้อยเอ็ดธนบุรี"/>
    <d v="2022-05-15T00:00:00"/>
    <d v="2022-05-16T00:00:00"/>
    <m/>
    <d v="2022-01-02T00:00:00"/>
    <x v="13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3"/>
    <x v="63"/>
    <x v="8"/>
    <s v="ร้อยเอ็ด"/>
    <d v="2022-06-09T00:00:00"/>
    <d v="2022-06-11T00:00:00"/>
    <m/>
    <d v="2022-01-02T00:00:00"/>
    <x v="14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9"/>
    <x v="3"/>
    <x v="3"/>
    <s v="หนองฮี"/>
    <d v="2022-06-10T00:00:00"/>
    <d v="2022-06-10T00:00:00"/>
    <m/>
    <d v="2022-01-02T00:00:00"/>
    <x v="14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2"/>
    <x v="14"/>
    <x v="8"/>
    <s v="จุรีเวช"/>
    <d v="2022-08-01T00:00:00"/>
    <d v="2022-08-01T00:00:00"/>
    <m/>
    <d v="2022-01-02T00:00:00"/>
    <x v="9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4"/>
    <x v="64"/>
    <x v="5"/>
    <s v="พนมไพร"/>
    <d v="2022-07-31T00:00:00"/>
    <d v="2022-08-03T00:00:00"/>
    <m/>
    <d v="2022-01-02T00:00:00"/>
    <x v="9"/>
    <n v="31"/>
  </r>
  <r>
    <n v="12225"/>
    <s v="66.Dengue fever"/>
    <s v="เบญญาณี เอมดี"/>
    <s v="590000373"/>
    <s v="หญิง"/>
    <n v="6"/>
    <n v="1"/>
    <s v="นักเรียน"/>
    <s v="22"/>
    <x v="1"/>
    <x v="4"/>
    <x v="3"/>
    <x v="3"/>
    <s v="หนองฮี"/>
    <d v="2022-06-03T00:00:00"/>
    <d v="2022-06-03T00:00:00"/>
    <m/>
    <d v="2022-01-02T00:00:00"/>
    <x v="7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6"/>
    <x v="13"/>
    <x v="8"/>
    <s v="ร้อยเอ็ด"/>
    <d v="2022-07-04T00:00:00"/>
    <d v="2022-07-07T00:00:00"/>
    <m/>
    <d v="2022-01-02T00:00:00"/>
    <x v="12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105"/>
    <x v="14"/>
    <x v="8"/>
    <s v="ร้อยเอ็ด"/>
    <d v="2022-07-10T00:00:00"/>
    <d v="2022-07-14T00:00:00"/>
    <m/>
    <d v="2022-01-02T00:00:00"/>
    <x v="10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6"/>
    <x v="7"/>
    <x v="6"/>
    <s v="ร้อยเอ็ด"/>
    <d v="2022-07-12T00:00:00"/>
    <d v="2022-07-14T00:00:00"/>
    <m/>
    <d v="2022-01-02T00:00:00"/>
    <x v="10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8"/>
    <x v="5"/>
    <x v="5"/>
    <s v="พนมไพร"/>
    <d v="2022-08-07T00:00:00"/>
    <d v="2022-08-10T00:00:00"/>
    <m/>
    <d v="2022-01-02T00:00:00"/>
    <x v="6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7"/>
    <x v="50"/>
    <x v="6"/>
    <s v="ปทุมรัตต์"/>
    <d v="2022-05-26T00:00:00"/>
    <d v="2022-05-29T00:00:00"/>
    <m/>
    <d v="2022-01-02T00:00:00"/>
    <x v="7"/>
    <n v="21"/>
  </r>
  <r>
    <n v="12804"/>
    <s v="66.Dengue fever"/>
    <s v="ปวริศ กันภูมิ"/>
    <s v="610000197"/>
    <s v="ชาย"/>
    <n v="7"/>
    <n v="7"/>
    <s v="นักเรียน"/>
    <s v="2"/>
    <x v="1"/>
    <x v="4"/>
    <x v="3"/>
    <x v="3"/>
    <s v="หนองฮี"/>
    <d v="2022-06-06T00:00:00"/>
    <d v="2022-06-06T00:00:00"/>
    <m/>
    <d v="2022-01-02T00:00:00"/>
    <x v="14"/>
    <n v="23"/>
  </r>
  <r>
    <n v="13331"/>
    <s v="66.Dengue fever"/>
    <s v="ปวริศ บัวชุม"/>
    <s v="580000668"/>
    <s v="ชาย"/>
    <n v="7"/>
    <n v="5"/>
    <s v="นักเรียน"/>
    <s v="21"/>
    <x v="1"/>
    <x v="4"/>
    <x v="3"/>
    <x v="3"/>
    <s v="หนองฮี"/>
    <d v="2022-06-14T00:00:00"/>
    <d v="2022-06-14T00:00:00"/>
    <m/>
    <d v="2022-01-02T00:00:00"/>
    <x v="5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4"/>
    <x v="3"/>
    <x v="3"/>
    <s v="หนองฮี"/>
    <d v="2022-07-08T00:00:00"/>
    <d v="2022-07-08T00:00:00"/>
    <m/>
    <d v="2022-01-02T00:00:00"/>
    <x v="12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6"/>
    <x v="14"/>
    <x v="8"/>
    <s v="ร้อยเอ็ด"/>
    <d v="2022-07-01T00:00:00"/>
    <d v="2022-07-02T00:00:00"/>
    <m/>
    <d v="2022-01-02T00:00:00"/>
    <x v="11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8"/>
    <x v="9"/>
    <x v="8"/>
    <s v="ร้อยเอ็ด"/>
    <d v="2022-05-23T00:00:00"/>
    <d v="2022-05-24T00:00:00"/>
    <m/>
    <d v="2022-01-02T00:00:00"/>
    <x v="4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7"/>
    <x v="56"/>
    <x v="5"/>
    <s v="พนมไพร"/>
    <d v="2022-06-02T00:00:00"/>
    <d v="2022-06-03T00:00:00"/>
    <m/>
    <d v="2022-01-02T00:00:00"/>
    <x v="7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"/>
    <x v="4"/>
    <x v="3"/>
    <x v="3"/>
    <s v="หนองฮี"/>
    <d v="2022-06-29T00:00:00"/>
    <d v="2022-06-29T00:00:00"/>
    <m/>
    <d v="2022-01-02T00:00:00"/>
    <x v="11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2"/>
    <x v="14"/>
    <x v="8"/>
    <s v="ร้อยเอ็ด"/>
    <d v="2022-06-05T00:00:00"/>
    <d v="2022-06-07T00:00:00"/>
    <m/>
    <d v="2022-01-02T00:00:00"/>
    <x v="14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"/>
    <x v="88"/>
    <x v="14"/>
    <x v="8"/>
    <s v="ร้อยเอ็ด"/>
    <d v="2022-06-17T00:00:00"/>
    <d v="2022-06-19T00:00:00"/>
    <m/>
    <d v="2022-01-02T00:00:00"/>
    <x v="3"/>
    <n v="24"/>
  </r>
  <r>
    <n v="18993"/>
    <s v="66.Dengue fever"/>
    <s v="พงศกร เชาวลิต"/>
    <s v="540003666"/>
    <s v="ชาย"/>
    <n v="10"/>
    <n v="8"/>
    <s v="นักเรียน"/>
    <s v="152"/>
    <x v="0"/>
    <x v="6"/>
    <x v="5"/>
    <x v="5"/>
    <s v="พนมไพร"/>
    <d v="2022-08-05T00:00:00"/>
    <d v="2022-08-12T00:00:00"/>
    <m/>
    <d v="2022-01-02T00:00:00"/>
    <x v="6"/>
    <n v="31"/>
  </r>
  <r>
    <n v="18648"/>
    <s v="66.Dengue fever"/>
    <s v="พนาพร เมืองสนาม"/>
    <s v="510145714"/>
    <s v="ชาย"/>
    <n v="15"/>
    <n v="0"/>
    <s v="นักเรียน"/>
    <s v="7"/>
    <x v="1"/>
    <x v="108"/>
    <x v="65"/>
    <x v="9"/>
    <s v="สุวรรณภูมิ"/>
    <d v="2022-08-10T00:00:00"/>
    <d v="2022-08-10T00:00:00"/>
    <m/>
    <d v="2022-01-02T00:00:00"/>
    <x v="6"/>
    <n v="32"/>
  </r>
  <r>
    <n v="15743"/>
    <s v="66.Dengue fever"/>
    <s v="พรนิภา ปทุมวัน"/>
    <s v="956456"/>
    <s v="หญิง"/>
    <n v="8"/>
    <n v="2"/>
    <s v="นักเรียน"/>
    <s v="24/1"/>
    <x v="0"/>
    <x v="15"/>
    <x v="12"/>
    <x v="8"/>
    <s v="ร้อยเอ็ด"/>
    <d v="2022-07-07T00:00:00"/>
    <d v="2022-07-11T00:00:00"/>
    <m/>
    <d v="2022-01-02T00:00:00"/>
    <x v="10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9"/>
    <x v="66"/>
    <x v="8"/>
    <s v="ร้อยเอ็ด"/>
    <d v="2022-05-22T00:00:00"/>
    <d v="2022-05-25T00:00:00"/>
    <m/>
    <d v="2022-01-02T00:00:00"/>
    <x v="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1"/>
    <x v="1"/>
    <x v="1"/>
    <x v="1"/>
    <s v="ร้อยเอ็ด"/>
    <d v="2022-08-02T00:00:00"/>
    <d v="2022-08-03T00:00:00"/>
    <m/>
    <d v="2022-01-02T00:00:00"/>
    <x v="9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110"/>
    <x v="4"/>
    <x v="4"/>
    <s v="จตุรพักตรพิมาน"/>
    <d v="2022-06-23T00:00:00"/>
    <d v="2022-06-23T00:00:00"/>
    <m/>
    <d v="2022-01-02T00:00:00"/>
    <x v="3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2"/>
    <x v="111"/>
    <x v="67"/>
    <x v="4"/>
    <s v="ร้อยเอ็ดธนบุรี"/>
    <d v="2022-07-22T00:00:00"/>
    <d v="2022-07-25T00:00:00"/>
    <m/>
    <d v="2022-01-02T00:00:00"/>
    <x v="1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7"/>
    <x v="47"/>
    <x v="8"/>
    <s v="ร้อยเอ็ด"/>
    <d v="2022-07-01T00:00:00"/>
    <d v="2022-07-04T00:00:00"/>
    <m/>
    <d v="2022-01-02T00:00:00"/>
    <x v="12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2"/>
    <x v="68"/>
    <x v="4"/>
    <s v="ร้อยเอ็ดธนบุรี"/>
    <d v="2022-04-18T00:00:00"/>
    <d v="2022-04-21T00:00:00"/>
    <m/>
    <d v="2022-01-02T00:00:00"/>
    <x v="16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30"/>
    <x v="3"/>
    <x v="3"/>
    <s v="หนองฮี"/>
    <d v="2022-06-13T00:00:00"/>
    <d v="2022-06-13T00:00:00"/>
    <m/>
    <d v="2022-01-02T00:00:00"/>
    <x v="5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3"/>
    <x v="9"/>
    <x v="8"/>
    <s v="ร้อยเอ็ด"/>
    <d v="2022-06-21T00:00:00"/>
    <d v="2022-06-23T00:00:00"/>
    <m/>
    <d v="2022-01-02T00:00:00"/>
    <x v="3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4"/>
    <x v="69"/>
    <x v="4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1"/>
    <x v="115"/>
    <x v="70"/>
    <x v="15"/>
    <s v="โพธิ์ชัย"/>
    <d v="2022-07-29T00:00:00"/>
    <d v="2022-07-29T00:00:00"/>
    <m/>
    <d v="2022-01-02T00:00:00"/>
    <x v="1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6"/>
    <x v="46"/>
    <x v="14"/>
    <s v="เสลภูมิ"/>
    <d v="2022-07-15T00:00:00"/>
    <d v="2022-07-18T00:00:00"/>
    <m/>
    <d v="2022-01-02T00:00:00"/>
    <x v="2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9"/>
    <x v="66"/>
    <x v="8"/>
    <s v="ร้อยเอ็ด"/>
    <d v="2022-07-10T00:00:00"/>
    <d v="2022-07-13T00:00:00"/>
    <m/>
    <d v="2022-01-02T00:00:00"/>
    <x v="10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3"/>
    <x v="3"/>
    <x v="3"/>
    <s v="หนองฮี"/>
    <d v="2022-06-14T00:00:00"/>
    <d v="2022-06-14T00:00:00"/>
    <m/>
    <d v="2022-01-02T00:00:00"/>
    <x v="5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9"/>
    <x v="3"/>
    <x v="3"/>
    <s v="หนองฮี"/>
    <d v="2022-06-09T00:00:00"/>
    <d v="2022-06-09T00:00:00"/>
    <m/>
    <d v="2022-01-02T00:00:00"/>
    <x v="14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"/>
    <x v="117"/>
    <x v="66"/>
    <x v="8"/>
    <s v="ร้อยเอ็ด"/>
    <d v="2022-07-06T00:00:00"/>
    <d v="2022-07-07T00:00:00"/>
    <m/>
    <d v="2022-01-02T00:00:00"/>
    <x v="12"/>
    <n v="27"/>
  </r>
  <r>
    <n v="12234"/>
    <s v="66.Dengue fever"/>
    <s v="ภารวี คำสอน"/>
    <s v="520003706"/>
    <s v="หญิง"/>
    <n v="12"/>
    <n v="7"/>
    <s v="นักเรียน"/>
    <s v="84"/>
    <x v="2"/>
    <x v="4"/>
    <x v="3"/>
    <x v="3"/>
    <s v="หนองฮี"/>
    <d v="2022-05-29T00:00:00"/>
    <d v="2022-05-29T00:00:00"/>
    <m/>
    <d v="2022-01-02T00:00:00"/>
    <x v="7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5"/>
    <x v="49"/>
    <x v="14"/>
    <s v="เสลภูมิ"/>
    <d v="2022-07-04T00:00:00"/>
    <d v="2022-07-09T00:00:00"/>
    <m/>
    <d v="2022-01-02T00:00:00"/>
    <x v="12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"/>
    <x v="4"/>
    <x v="3"/>
    <x v="3"/>
    <s v="หนองฮี"/>
    <d v="2022-06-01T00:00:00"/>
    <d v="2022-06-01T00:00:00"/>
    <m/>
    <d v="2022-01-02T00:00:00"/>
    <x v="7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8"/>
    <x v="7"/>
    <x v="6"/>
    <s v="ปทุมรัตต์"/>
    <d v="2022-04-04T00:00:00"/>
    <d v="2022-04-05T00:00:00"/>
    <m/>
    <d v="2022-01-02T00:00:00"/>
    <x v="8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2"/>
    <x v="4"/>
    <x v="3"/>
    <x v="3"/>
    <s v="หนองฮี"/>
    <d v="2022-05-18T00:00:00"/>
    <d v="2022-05-18T00:00:00"/>
    <m/>
    <d v="2022-01-02T00:00:00"/>
    <x v="13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8"/>
    <x v="5"/>
    <x v="5"/>
    <s v="พนมไพร"/>
    <d v="2022-07-31T00:00:00"/>
    <d v="2022-08-02T00:00:00"/>
    <m/>
    <d v="2022-01-02T00:00:00"/>
    <x v="9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0"/>
    <x v="3"/>
    <x v="1"/>
    <x v="1"/>
    <s v="ร้อยเอ็ด"/>
    <d v="2022-07-26T00:00:00"/>
    <d v="2022-07-30T00:00:00"/>
    <m/>
    <d v="2022-01-02T00:00:00"/>
    <x v="1"/>
    <n v="30"/>
  </r>
  <r>
    <n v="18470"/>
    <s v="66.Dengue fever"/>
    <s v="มังกร ไสสนิท"/>
    <s v="907463"/>
    <s v="ชาย"/>
    <n v="12"/>
    <n v="4"/>
    <s v="นักเรียน"/>
    <s v="94"/>
    <x v="1"/>
    <x v="1"/>
    <x v="1"/>
    <x v="1"/>
    <s v="ร้อยเอ็ด"/>
    <d v="2022-07-30T00:00:00"/>
    <d v="2022-08-01T00:00:00"/>
    <m/>
    <d v="2022-01-02T00:00:00"/>
    <x v="9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3"/>
    <x v="1"/>
    <x v="1"/>
    <s v="ร้อยเอ็ด"/>
    <d v="2022-06-26T00:00:00"/>
    <d v="2022-06-30T00:00:00"/>
    <m/>
    <d v="2022-01-02T00:00:00"/>
    <x v="11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3"/>
    <x v="1"/>
    <x v="1"/>
    <s v="ร้อยเอ็ด"/>
    <d v="2022-06-26T00:00:00"/>
    <d v="2022-06-27T00:00:00"/>
    <m/>
    <d v="2022-01-02T00:00:00"/>
    <x v="11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78"/>
    <x v="3"/>
    <x v="3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78"/>
    <x v="3"/>
    <x v="3"/>
    <s v="หนองฮี"/>
    <d v="2022-06-22T00:00:00"/>
    <d v="2022-06-22T00:00:00"/>
    <m/>
    <d v="2022-01-02T00:00:00"/>
    <x v="3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2"/>
    <x v="4"/>
    <x v="3"/>
    <x v="3"/>
    <s v="หนองฮี"/>
    <d v="2022-05-27T00:00:00"/>
    <d v="2022-05-27T00:00:00"/>
    <m/>
    <d v="2022-01-02T00:00:00"/>
    <x v="4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0"/>
    <x v="119"/>
    <x v="11"/>
    <x v="9"/>
    <s v="สุวรรณภูมิ"/>
    <d v="2022-07-12T00:00:00"/>
    <d v="2022-07-16T00:00:00"/>
    <m/>
    <d v="2022-01-02T00:00:00"/>
    <x v="10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20"/>
    <x v="14"/>
    <x v="8"/>
    <s v="ร้อยเอ็ด"/>
    <d v="2022-06-02T00:00:00"/>
    <d v="2022-06-04T00:00:00"/>
    <m/>
    <d v="2022-01-02T00:00:00"/>
    <x v="7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70"/>
    <x v="38"/>
    <x v="15"/>
    <s v="โพธิ์ชัย"/>
    <d v="2022-08-04T00:00:00"/>
    <d v="2022-08-07T00:00:00"/>
    <m/>
    <d v="2022-01-02T00:00:00"/>
    <x v="6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"/>
    <x v="106"/>
    <x v="18"/>
    <x v="10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74"/>
    <x v="48"/>
    <x v="14"/>
    <s v="เสลภูมิ"/>
    <d v="2022-05-05T00:00:00"/>
    <d v="2022-05-05T00:00:00"/>
    <m/>
    <d v="2022-01-02T00:00:00"/>
    <x v="20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105"/>
    <x v="14"/>
    <x v="8"/>
    <s v="ร้อยเอ็ด"/>
    <d v="2022-06-20T00:00:00"/>
    <d v="2022-06-21T00:00:00"/>
    <m/>
    <d v="2022-01-02T00:00:00"/>
    <x v="3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1"/>
    <x v="41"/>
    <x v="4"/>
    <s v="จตุรพักตรพิมาน"/>
    <d v="2022-07-02T00:00:00"/>
    <d v="2022-07-02T00:00:00"/>
    <m/>
    <d v="2022-01-02T00:00:00"/>
    <x v="11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5"/>
    <x v="25"/>
    <x v="12"/>
    <s v="ทุ่งเขาหลวง"/>
    <d v="2022-06-27T00:00:00"/>
    <d v="2022-06-30T00:00:00"/>
    <m/>
    <d v="2022-01-02T00:00:00"/>
    <x v="11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1"/>
    <x v="71"/>
    <x v="10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2"/>
    <x v="4"/>
    <x v="3"/>
    <x v="3"/>
    <s v="หนองฮี"/>
    <d v="2022-05-01T00:00:00"/>
    <d v="2022-05-01T00:00:00"/>
    <m/>
    <d v="2022-01-02T00:00:00"/>
    <x v="20"/>
    <n v="18"/>
  </r>
  <r>
    <n v="13338"/>
    <s v="66.Dengue fever"/>
    <s v="ลัภย์ยศ ไชยา"/>
    <s v="550002650"/>
    <s v="ชาย"/>
    <n v="9"/>
    <n v="8"/>
    <s v="นักเรียน"/>
    <s v="127"/>
    <x v="1"/>
    <x v="4"/>
    <x v="3"/>
    <x v="3"/>
    <s v="หนองฮี"/>
    <d v="2022-06-15T00:00:00"/>
    <d v="2022-06-15T00:00:00"/>
    <m/>
    <d v="2022-01-02T00:00:00"/>
    <x v="5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2"/>
    <x v="12"/>
    <x v="10"/>
    <s v="เกษตรวิสัย"/>
    <d v="2022-06-05T00:00:00"/>
    <d v="2022-06-10T00:00:00"/>
    <m/>
    <d v="2022-01-02T00:00:00"/>
    <x v="14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105"/>
    <x v="14"/>
    <x v="8"/>
    <s v="ร้อยเอ็ด"/>
    <d v="2022-06-30T00:00:00"/>
    <d v="2022-07-01T00:00:00"/>
    <m/>
    <d v="2022-01-02T00:00:00"/>
    <x v="11"/>
    <n v="26"/>
  </r>
  <r>
    <n v="10853"/>
    <s v="66.Dengue fever"/>
    <s v="วรชิต สัตย์ซ้ำ"/>
    <s v="500001956"/>
    <s v="ชาย"/>
    <n v="15"/>
    <n v="0"/>
    <s v="นักเรียน"/>
    <s v="118"/>
    <x v="1"/>
    <x v="4"/>
    <x v="3"/>
    <x v="3"/>
    <s v="หนองฮี"/>
    <d v="2022-05-20T00:00:00"/>
    <d v="2022-05-20T00:00:00"/>
    <m/>
    <d v="2022-01-02T00:00:00"/>
    <x v="13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30"/>
    <x v="3"/>
    <x v="3"/>
    <s v="หนองฮี"/>
    <d v="2022-06-13T00:00:00"/>
    <d v="2022-06-13T00:00:00"/>
    <m/>
    <d v="2022-01-02T00:00:00"/>
    <x v="5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78"/>
    <x v="3"/>
    <x v="3"/>
    <s v="หนองฮี"/>
    <d v="2022-06-30T00:00:00"/>
    <d v="2022-06-30T00:00:00"/>
    <m/>
    <d v="2022-01-02T00:00:00"/>
    <x v="11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0"/>
    <x v="105"/>
    <x v="14"/>
    <x v="8"/>
    <s v="ร้อยเอ็ด"/>
    <d v="2022-07-30T00:00:00"/>
    <d v="2022-08-02T00:00:00"/>
    <m/>
    <d v="2022-01-02T00:00:00"/>
    <x v="9"/>
    <n v="30"/>
  </r>
  <r>
    <n v="13780"/>
    <s v="66.Dengue fever"/>
    <s v="วรวิช บุญนาดี"/>
    <m/>
    <s v="ชาย"/>
    <n v="13"/>
    <n v="0"/>
    <s v="นักเรียน"/>
    <s v="92"/>
    <x v="19"/>
    <x v="123"/>
    <x v="48"/>
    <x v="14"/>
    <s v="เสลภูมิ"/>
    <d v="2022-06-21T00:00:00"/>
    <d v="2022-06-23T00:00:00"/>
    <m/>
    <d v="2022-01-02T00:00:00"/>
    <x v="3"/>
    <n v="25"/>
  </r>
  <r>
    <n v="13335"/>
    <s v="66.Dengue fever"/>
    <s v="วรัญญา คำสอน"/>
    <s v="530002304"/>
    <s v="หญิง"/>
    <n v="12"/>
    <n v="0"/>
    <s v="นักเรียน"/>
    <s v="11"/>
    <x v="1"/>
    <x v="4"/>
    <x v="3"/>
    <x v="3"/>
    <s v="หนองฮี"/>
    <d v="2022-06-14T00:00:00"/>
    <d v="2022-06-14T00:00:00"/>
    <m/>
    <d v="2022-01-02T00:00:00"/>
    <x v="5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9"/>
    <x v="15"/>
    <x v="4"/>
    <s v="จตุรพักตรพิมาน"/>
    <d v="2022-07-07T00:00:00"/>
    <d v="2022-07-07T00:00:00"/>
    <m/>
    <d v="2022-01-02T00:00:00"/>
    <x v="12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3"/>
    <x v="63"/>
    <x v="8"/>
    <s v="ร้อยเอ็ด"/>
    <d v="2022-05-23T00:00:00"/>
    <d v="2022-05-28T00:00:00"/>
    <m/>
    <d v="2022-01-02T00:00:00"/>
    <x v="4"/>
    <n v="21"/>
  </r>
  <r>
    <n v="15894"/>
    <s v="66.Dengue fever"/>
    <s v="วสัน สมดา"/>
    <m/>
    <s v="ชาย"/>
    <n v="7"/>
    <n v="0"/>
    <s v="นักเรียน"/>
    <s v="20"/>
    <x v="12"/>
    <x v="63"/>
    <x v="44"/>
    <x v="14"/>
    <s v="เสลภูมิ"/>
    <d v="2022-07-12T00:00:00"/>
    <d v="2022-07-14T00:00:00"/>
    <m/>
    <d v="2022-01-02T00:00:00"/>
    <x v="10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4"/>
    <x v="72"/>
    <x v="4"/>
    <s v="จตุรพักตรพิมาน"/>
    <d v="2022-07-22T00:00:00"/>
    <d v="2022-07-22T00:00:00"/>
    <m/>
    <d v="2022-01-02T00:00:00"/>
    <x v="2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3"/>
    <x v="3"/>
    <x v="3"/>
    <s v="หนองฮี"/>
    <d v="2022-07-02T00:00:00"/>
    <d v="2022-07-02T00:00:00"/>
    <m/>
    <d v="2022-01-02T00:00:00"/>
    <x v="11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5"/>
    <x v="73"/>
    <x v="13"/>
    <s v="ศรีสมเด็จ"/>
    <d v="2022-07-21T00:00:00"/>
    <d v="2022-07-25T00:00:00"/>
    <m/>
    <d v="2022-01-02T00:00:00"/>
    <x v="1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2"/>
    <x v="52"/>
    <x v="5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30"/>
    <x v="3"/>
    <x v="3"/>
    <s v="หนองฮี"/>
    <d v="2022-06-17T00:00:00"/>
    <d v="2022-06-17T00:00:00"/>
    <m/>
    <d v="2022-01-02T00:00:00"/>
    <x v="5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"/>
    <x v="4"/>
    <x v="3"/>
    <x v="3"/>
    <s v="หนองฮี"/>
    <d v="2022-06-16T00:00:00"/>
    <d v="2022-06-16T00:00:00"/>
    <m/>
    <d v="2022-01-02T00:00:00"/>
    <x v="5"/>
    <n v="24"/>
  </r>
  <r>
    <n v="13343"/>
    <s v="66.Dengue fever"/>
    <s v="ศศิกร บุญปัญญา"/>
    <s v="560002438"/>
    <s v="ชาย"/>
    <n v="8"/>
    <n v="10"/>
    <s v="นักเรียน"/>
    <s v="24"/>
    <x v="1"/>
    <x v="4"/>
    <x v="3"/>
    <x v="3"/>
    <s v="หนองฮี"/>
    <d v="2022-06-16T00:00:00"/>
    <d v="2022-06-16T00:00:00"/>
    <m/>
    <d v="2022-01-02T00:00:00"/>
    <x v="5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2"/>
    <x v="10"/>
    <x v="9"/>
    <s v="สุวรรณภูมิ"/>
    <d v="2022-07-11T00:00:00"/>
    <d v="2022-07-15T00:00:00"/>
    <m/>
    <d v="2022-01-02T00:00:00"/>
    <x v="10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6"/>
    <x v="74"/>
    <x v="14"/>
    <s v="เสลภูมิ"/>
    <d v="2022-06-24T00:00:00"/>
    <d v="2022-06-26T00:00:00"/>
    <m/>
    <d v="2022-01-02T00:00:00"/>
    <x v="11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7"/>
    <x v="71"/>
    <x v="10"/>
    <s v="เกษตรวิสัย"/>
    <d v="2022-01-15T00:00:00"/>
    <d v="2022-01-18T00:00:00"/>
    <m/>
    <d v="2022-01-02T00:00:00"/>
    <x v="18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7"/>
    <x v="47"/>
    <x v="8"/>
    <s v="ร้อยเอ็ด"/>
    <d v="2022-07-02T00:00:00"/>
    <d v="2022-07-03T00:00:00"/>
    <m/>
    <d v="2022-01-02T00:00:00"/>
    <x v="12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2"/>
    <x v="4"/>
    <x v="3"/>
    <x v="3"/>
    <s v="หนองฮี"/>
    <d v="2022-05-30T00:00:00"/>
    <d v="2022-05-30T00:00:00"/>
    <m/>
    <d v="2022-01-02T00:00:00"/>
    <x v="7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5"/>
    <x v="49"/>
    <x v="14"/>
    <s v="เสลภูมิ"/>
    <d v="2022-06-29T00:00:00"/>
    <d v="2022-07-02T00:00:00"/>
    <m/>
    <d v="2022-01-02T00:00:00"/>
    <x v="11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8"/>
    <x v="75"/>
    <x v="8"/>
    <s v="ร้อยเอ็ด"/>
    <d v="2022-07-21T00:00:00"/>
    <d v="2022-07-26T00:00:00"/>
    <m/>
    <d v="2022-01-02T00:00:00"/>
    <x v="1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2"/>
    <x v="4"/>
    <x v="3"/>
    <x v="3"/>
    <s v="หนองฮี"/>
    <d v="2022-05-21T00:00:00"/>
    <d v="2022-05-21T00:00:00"/>
    <m/>
    <d v="2022-01-02T00:00:00"/>
    <x v="1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1"/>
    <x v="71"/>
    <x v="10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9"/>
    <x v="76"/>
    <x v="0"/>
    <s v="อาจสามารถ"/>
    <d v="2022-06-05T00:00:00"/>
    <d v="2022-06-07T00:00:00"/>
    <m/>
    <d v="2022-01-02T00:00:00"/>
    <x v="14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78"/>
    <x v="3"/>
    <x v="3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"/>
    <x v="4"/>
    <x v="3"/>
    <x v="3"/>
    <s v="หนองฮี"/>
    <d v="2022-06-13T00:00:00"/>
    <d v="2022-06-13T00:00:00"/>
    <m/>
    <d v="2022-01-02T00:00:00"/>
    <x v="5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30"/>
    <x v="41"/>
    <x v="4"/>
    <s v="จตุรพักตรพิมาน"/>
    <d v="2022-07-30T00:00:00"/>
    <d v="2022-07-30T00:00:00"/>
    <m/>
    <d v="2022-01-02T00:00:00"/>
    <x v="1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1"/>
    <x v="77"/>
    <x v="9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1"/>
    <x v="4"/>
    <x v="3"/>
    <x v="3"/>
    <s v="หนองฮี"/>
    <d v="2022-06-21T00:00:00"/>
    <d v="2022-06-21T00:00:00"/>
    <m/>
    <d v="2022-01-02T00:00:00"/>
    <x v="3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5"/>
    <x v="25"/>
    <x v="12"/>
    <s v="ทุ่งเขาหลวง"/>
    <d v="2022-06-16T00:00:00"/>
    <d v="2022-06-20T00:00:00"/>
    <m/>
    <d v="2022-01-02T00:00:00"/>
    <x v="3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8"/>
    <x v="9"/>
    <x v="8"/>
    <s v="ร้อยเอ็ด"/>
    <d v="2022-07-28T00:00:00"/>
    <d v="2022-07-31T00:00:00"/>
    <m/>
    <d v="2022-01-02T00:00:00"/>
    <x v="9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1"/>
    <x v="4"/>
    <x v="3"/>
    <x v="3"/>
    <s v="หนองฮี"/>
    <d v="2022-06-15T00:00:00"/>
    <d v="2022-06-15T00:00:00"/>
    <m/>
    <d v="2022-01-02T00:00:00"/>
    <x v="5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3"/>
    <x v="3"/>
    <x v="3"/>
    <s v="หนองฮี"/>
    <d v="2022-06-14T00:00:00"/>
    <d v="2022-06-14T00:00:00"/>
    <m/>
    <d v="2022-01-02T00:00:00"/>
    <x v="5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30"/>
    <x v="3"/>
    <x v="3"/>
    <s v="หนองฮี"/>
    <d v="2022-06-08T00:00:00"/>
    <d v="2022-06-08T00:00:00"/>
    <m/>
    <d v="2022-01-02T00:00:00"/>
    <x v="14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9"/>
    <x v="66"/>
    <x v="8"/>
    <s v="ร้อยเอ็ด"/>
    <d v="2022-06-05T00:00:00"/>
    <d v="2022-06-06T00:00:00"/>
    <m/>
    <d v="2022-01-02T00:00:00"/>
    <x v="14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2"/>
    <x v="5"/>
    <x v="5"/>
    <s v="พนมไพร"/>
    <d v="2022-08-04T00:00:00"/>
    <d v="2022-08-04T00:00:00"/>
    <m/>
    <d v="2022-01-02T00:00:00"/>
    <x v="9"/>
    <n v="31"/>
  </r>
  <r>
    <n v="13809"/>
    <s v="66.Dengue fever"/>
    <s v="สุธิดา ชื่นตา"/>
    <s v="1075112"/>
    <s v="หญิง"/>
    <n v="6"/>
    <n v="4"/>
    <s v="นักเรียน"/>
    <s v="123"/>
    <x v="0"/>
    <x v="3"/>
    <x v="1"/>
    <x v="1"/>
    <s v="ร้อยเอ็ด"/>
    <d v="2022-06-16T00:00:00"/>
    <d v="2022-06-21T00:00:00"/>
    <m/>
    <d v="2022-01-02T00:00:00"/>
    <x v="3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2"/>
    <x v="4"/>
    <x v="3"/>
    <x v="3"/>
    <s v="หนองฮี"/>
    <d v="2022-06-15T00:00:00"/>
    <d v="2022-06-15T00:00:00"/>
    <m/>
    <d v="2022-01-02T00:00:00"/>
    <x v="5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7"/>
    <x v="26"/>
    <x v="1"/>
    <s v="ร้อยเอ็ด"/>
    <d v="2022-06-08T00:00:00"/>
    <d v="2022-06-11T00:00:00"/>
    <m/>
    <d v="2022-01-02T00:00:00"/>
    <x v="14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4"/>
    <x v="3"/>
    <x v="3"/>
    <s v="หนองฮี"/>
    <d v="2022-05-25T00:00:00"/>
    <d v="2022-05-25T00:00:00"/>
    <m/>
    <d v="2022-01-02T00:00:00"/>
    <x v="4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4"/>
    <x v="69"/>
    <x v="4"/>
    <s v="จตุรพักตรพิมาน"/>
    <d v="2022-01-24T00:00:00"/>
    <d v="2022-01-28T00:00:00"/>
    <m/>
    <d v="2022-01-02T00:00:00"/>
    <x v="17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10"/>
    <x v="78"/>
    <x v="16"/>
    <s v="หนองพอก"/>
    <d v="2022-07-17T00:00:00"/>
    <d v="2022-07-22T00:00:00"/>
    <m/>
    <d v="2022-01-02T00:00:00"/>
    <x v="2"/>
    <n v="29"/>
  </r>
  <r>
    <n v="13996"/>
    <s v="66.Dengue fever"/>
    <s v="สูน อักษร"/>
    <s v="124963"/>
    <s v="หญิง"/>
    <n v="61"/>
    <n v="8"/>
    <s v="เกษตร"/>
    <s v="41"/>
    <x v="0"/>
    <x v="133"/>
    <x v="79"/>
    <x v="17"/>
    <s v="ร้อยเอ็ด"/>
    <d v="2022-06-20T00:00:00"/>
    <d v="2022-06-22T00:00:00"/>
    <m/>
    <d v="2022-01-02T00:00:00"/>
    <x v="3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3351"/>
    <s v="66.Dengue fever"/>
    <s v="เสมียน นะสูโฮ"/>
    <s v="4503770"/>
    <s v="ชาย"/>
    <n v="69"/>
    <n v="0"/>
    <s v="เกษตร"/>
    <s v="140"/>
    <x v="0"/>
    <x v="134"/>
    <x v="50"/>
    <x v="6"/>
    <s v="ปทุมรัตต์"/>
    <d v="2022-06-14T00:00:00"/>
    <d v="2022-06-17T00:00:00"/>
    <m/>
    <d v="2022-01-02T00:00:00"/>
    <x v="5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2"/>
    <x v="70"/>
    <x v="38"/>
    <x v="15"/>
    <s v="จุรีเวช"/>
    <d v="2022-06-15T00:00:00"/>
    <d v="2022-06-15T00:00:00"/>
    <m/>
    <d v="2022-01-02T00:00:00"/>
    <x v="5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5"/>
    <x v="12"/>
    <x v="8"/>
    <s v="ร้อยเอ็ด"/>
    <d v="2022-06-25T00:00:00"/>
    <d v="2022-06-27T00:00:00"/>
    <m/>
    <d v="2022-01-02T00:00:00"/>
    <x v="11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5"/>
    <x v="14"/>
    <x v="8"/>
    <s v="ร้อยเอ็ด"/>
    <d v="2022-01-14T00:00:00"/>
    <d v="2022-01-18T00:00:00"/>
    <m/>
    <d v="2022-01-02T00:00:00"/>
    <x v="18"/>
    <n v="2"/>
  </r>
  <r>
    <n v="12817"/>
    <s v="66.Dengue fever"/>
    <s v="อดิศร สีงาม"/>
    <s v="550002842"/>
    <s v="ชาย"/>
    <n v="9"/>
    <n v="8"/>
    <s v="นักเรียน"/>
    <s v="72"/>
    <x v="2"/>
    <x v="4"/>
    <x v="3"/>
    <x v="3"/>
    <s v="หนองฮี"/>
    <d v="2022-06-09T00:00:00"/>
    <d v="2022-06-09T00:00:00"/>
    <m/>
    <d v="2022-01-02T00:00:00"/>
    <x v="14"/>
    <n v="23"/>
  </r>
  <r>
    <n v="12799"/>
    <s v="66.Dengue fever"/>
    <s v="อดิศักดิ์ วิชัย"/>
    <s v="580000330"/>
    <s v="ชาย"/>
    <n v="7"/>
    <n v="5"/>
    <s v="นักเรียน"/>
    <s v="26"/>
    <x v="1"/>
    <x v="4"/>
    <x v="3"/>
    <x v="3"/>
    <s v="หนองฮี"/>
    <d v="2022-06-06T00:00:00"/>
    <d v="2022-06-06T00:00:00"/>
    <m/>
    <d v="2022-01-02T00:00:00"/>
    <x v="14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6"/>
    <x v="2"/>
    <x v="2"/>
    <s v="สุวรรณภูมิ"/>
    <d v="2022-07-12T00:00:00"/>
    <d v="2022-07-16T00:00:00"/>
    <m/>
    <d v="2022-01-02T00:00:00"/>
    <x v="10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2"/>
    <x v="4"/>
    <x v="3"/>
    <x v="3"/>
    <s v="หนองฮี"/>
    <d v="2022-06-07T00:00:00"/>
    <d v="2022-06-07T00:00:00"/>
    <m/>
    <d v="2022-01-02T00:00:00"/>
    <x v="14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30"/>
    <x v="3"/>
    <x v="3"/>
    <s v="หนองฮี"/>
    <d v="2022-06-27T00:00:00"/>
    <d v="2022-06-27T00:00:00"/>
    <m/>
    <d v="2022-01-02T00:00:00"/>
    <x v="11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3"/>
    <x v="63"/>
    <x v="8"/>
    <s v="ร้อยเอ็ด"/>
    <d v="2022-06-09T00:00:00"/>
    <d v="2022-06-10T00:00:00"/>
    <m/>
    <d v="2022-01-02T00:00:00"/>
    <x v="14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7"/>
    <x v="26"/>
    <x v="1"/>
    <s v="ร้อยเอ็ด"/>
    <d v="2022-06-24T00:00:00"/>
    <d v="2022-06-28T00:00:00"/>
    <m/>
    <d v="2022-01-02T00:00:00"/>
    <x v="11"/>
    <n v="25"/>
  </r>
  <r>
    <n v="13330"/>
    <s v="66.Dengue fever"/>
    <s v="อภิชาติ ใจดี"/>
    <s v="580000284"/>
    <s v="ชาย"/>
    <n v="7"/>
    <n v="8"/>
    <s v="นักเรียน"/>
    <s v="84"/>
    <x v="1"/>
    <x v="4"/>
    <x v="3"/>
    <x v="3"/>
    <s v="หนองฮี"/>
    <d v="2022-06-14T00:00:00"/>
    <d v="2022-06-14T00:00:00"/>
    <m/>
    <d v="2022-01-02T00:00:00"/>
    <x v="5"/>
    <n v="24"/>
  </r>
  <r>
    <n v="15171"/>
    <s v="66.Dengue fever"/>
    <s v="อภิสร พิศเพ็ง"/>
    <s v="560001784"/>
    <s v="ชาย"/>
    <n v="11"/>
    <n v="4"/>
    <s v="นักเรียน"/>
    <s v="93"/>
    <x v="1"/>
    <x v="4"/>
    <x v="3"/>
    <x v="3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"/>
    <x v="4"/>
    <x v="3"/>
    <x v="3"/>
    <s v="หนองฮี"/>
    <d v="2022-06-19T00:00:00"/>
    <d v="2022-06-19T00:00:00"/>
    <m/>
    <d v="2022-01-02T00:00:00"/>
    <x v="3"/>
    <n v="25"/>
  </r>
  <r>
    <n v="16676"/>
    <s v="66.Dengue fever"/>
    <s v="อังคณา พันนา"/>
    <s v="141622"/>
    <s v="หญิง"/>
    <n v="24"/>
    <n v="2"/>
    <s v="เกษตร"/>
    <s v="8"/>
    <x v="2"/>
    <x v="137"/>
    <x v="80"/>
    <x v="1"/>
    <s v="ร้อยเอ็ด"/>
    <d v="2022-07-17T00:00:00"/>
    <d v="2022-07-21T00:00:00"/>
    <m/>
    <d v="2022-01-02T00:00:00"/>
    <x v="2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8"/>
    <x v="81"/>
    <x v="9"/>
    <s v="สุวรรณภูมิ"/>
    <d v="2022-07-01T00:00:00"/>
    <d v="2022-07-05T00:00:00"/>
    <m/>
    <d v="2022-01-02T00:00:00"/>
    <x v="12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9"/>
    <x v="67"/>
    <x v="4"/>
    <s v="จตุรพักตรพิมาน"/>
    <d v="2022-06-23T00:00:00"/>
    <d v="2022-06-23T00:00:00"/>
    <m/>
    <d v="2022-01-02T00:00:00"/>
    <x v="3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3"/>
    <x v="1"/>
    <x v="1"/>
    <s v="ร้อยเอ็ด"/>
    <d v="2022-06-28T00:00:00"/>
    <d v="2022-07-01T00:00:00"/>
    <m/>
    <d v="2022-01-02T00:00:00"/>
    <x v="11"/>
    <n v="26"/>
  </r>
  <r>
    <n v="12226"/>
    <s v="66.Dengue fever"/>
    <s v="อารดา คำสอน"/>
    <s v="590000963"/>
    <s v="หญิง"/>
    <n v="7"/>
    <n v="6"/>
    <s v="นักเรียน"/>
    <s v="84"/>
    <x v="2"/>
    <x v="4"/>
    <x v="3"/>
    <x v="3"/>
    <s v="หนองฮี"/>
    <d v="2022-06-04T00:00:00"/>
    <d v="2022-06-04T00:00:00"/>
    <m/>
    <d v="2022-01-02T00:00:00"/>
    <x v="7"/>
    <n v="22"/>
  </r>
  <r>
    <n v="11619"/>
    <s v="66.Dengue fever"/>
    <s v="อารดา บ่อชล"/>
    <s v="540002358"/>
    <s v="หญิง"/>
    <n v="10"/>
    <n v="9"/>
    <s v="นักเรียน"/>
    <s v="6"/>
    <x v="1"/>
    <x v="4"/>
    <x v="3"/>
    <x v="3"/>
    <s v="หนองฮี"/>
    <d v="2022-05-25T00:00:00"/>
    <d v="2022-05-25T00:00:00"/>
    <m/>
    <d v="2022-01-02T00:00:00"/>
    <x v="4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40"/>
    <x v="82"/>
    <x v="16"/>
    <s v="หนองพอก"/>
    <d v="2022-07-13T00:00:00"/>
    <d v="2022-07-14T00:00:00"/>
    <m/>
    <d v="2022-01-02T00:00:00"/>
    <x v="10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3"/>
    <x v="3"/>
    <x v="3"/>
    <s v="หนองฮี"/>
    <d v="2022-06-22T00:00:00"/>
    <d v="2022-06-22T00:00:00"/>
    <m/>
    <d v="2022-01-02T00:00:00"/>
    <x v="3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0"/>
    <x v="6"/>
    <x v="5"/>
    <x v="5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1"/>
    <x v="75"/>
    <x v="8"/>
    <s v="ร้อยเอ็ด"/>
    <d v="2022-08-02T00:00:00"/>
    <d v="2022-08-06T00:00:00"/>
    <m/>
    <d v="2022-01-02T00:00:00"/>
    <x v="9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30"/>
    <x v="3"/>
    <x v="3"/>
    <s v="หนองฮี"/>
    <d v="2022-08-08T00:00:00"/>
    <d v="2022-08-08T00:00:00"/>
    <m/>
    <d v="2022-01-02T00:00:00"/>
    <x v="6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2"/>
    <x v="13"/>
    <x v="8"/>
    <s v="ร้อยเอ็ด"/>
    <d v="2022-08-08T00:00:00"/>
    <d v="2022-08-13T00:00:00"/>
    <m/>
    <d v="2022-01-02T00:00:00"/>
    <x v="6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3"/>
    <x v="9"/>
    <x v="8"/>
    <s v="ร้อยเอ็ด"/>
    <d v="2022-08-01T00:00:00"/>
    <d v="2022-08-04T00:00:00"/>
    <m/>
    <d v="2022-01-02T00:00:00"/>
    <x v="9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4"/>
    <x v="69"/>
    <x v="4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5"/>
    <x v="83"/>
    <x v="5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8"/>
    <x v="5"/>
    <x v="5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6"/>
    <x v="5"/>
    <x v="5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1"/>
    <x v="1"/>
    <x v="1"/>
    <x v="1"/>
    <s v="ร้อยเอ็ด"/>
    <d v="2022-08-01T00:00:00"/>
    <d v="2022-08-02T00:00:00"/>
    <m/>
    <d v="2022-01-02T00:00:00"/>
    <x v="9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7"/>
    <x v="84"/>
    <x v="8"/>
    <s v="ร้อยเอ็ด"/>
    <d v="2022-08-02T00:00:00"/>
    <d v="2022-08-06T00:00:00"/>
    <m/>
    <d v="2022-01-02T00:00:00"/>
    <x v="9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8"/>
    <x v="79"/>
    <x v="17"/>
    <s v="ร้อยเอ็ด"/>
    <d v="2022-07-27T00:00:00"/>
    <d v="2022-07-27T00:00:00"/>
    <m/>
    <d v="2022-01-02T00:00:00"/>
    <x v="1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9"/>
    <x v="26"/>
    <x v="1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50"/>
    <x v="85"/>
    <x v="1"/>
    <s v="ร้อยเอ็ด"/>
    <d v="2022-08-10T00:00:00"/>
    <d v="2022-08-13T00:00:00"/>
    <m/>
    <d v="2022-01-02T00:00:00"/>
    <x v="6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6"/>
    <x v="74"/>
    <x v="14"/>
    <s v="ร้อยเอ็ด"/>
    <d v="2022-08-08T00:00:00"/>
    <d v="2022-08-12T00:00:00"/>
    <m/>
    <d v="2022-01-02T00:00:00"/>
    <x v="6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1"/>
    <x v="86"/>
    <x v="3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7"/>
    <x v="6"/>
    <x v="3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2"/>
    <x v="87"/>
    <x v="4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3"/>
    <x v="4"/>
    <x v="4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2"/>
    <x v="87"/>
    <x v="4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9"/>
    <x v="3"/>
    <x v="3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3"/>
    <x v="63"/>
    <x v="8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6"/>
    <x v="13"/>
    <x v="8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0"/>
    <x v="154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1"/>
    <x v="57"/>
    <x v="5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2"/>
    <x v="5"/>
    <x v="5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6"/>
    <x v="5"/>
    <x v="5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9"/>
    <x v="40"/>
    <x v="11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9"/>
    <x v="2"/>
    <x v="2"/>
    <s v="สุวรรณภูมิ"/>
    <d v="2022-06-26T00:00:00"/>
    <d v="2022-07-01T00:00:00"/>
    <m/>
    <d v="2022-01-02T00:00:00"/>
    <x v="11"/>
    <n v="26"/>
  </r>
  <r>
    <n v="20825"/>
    <s v="26.D.H.F."/>
    <s v="อัษฎาวุธ สวนมอญ"/>
    <s v="470106601"/>
    <s v="ชาย"/>
    <n v="18"/>
    <n v="0"/>
    <s v="นักเรียน"/>
    <s v="52"/>
    <x v="2"/>
    <x v="155"/>
    <x v="89"/>
    <x v="9"/>
    <s v="สุวรรณภูมิ"/>
    <d v="2022-07-31T00:00:00"/>
    <d v="2022-08-03T00:00:00"/>
    <m/>
    <d v="2022-01-02T00:00:00"/>
    <x v="9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6"/>
    <x v="2"/>
    <x v="2"/>
    <s v="สุวรรณภูมิ"/>
    <d v="2022-08-04T00:00:00"/>
    <d v="2022-08-06T00:00:00"/>
    <m/>
    <d v="2022-01-02T00:00:00"/>
    <x v="9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7"/>
    <x v="22"/>
    <x v="9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2"/>
    <x v="156"/>
    <x v="90"/>
    <x v="9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0"/>
    <x v="63"/>
    <x v="65"/>
    <x v="9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7"/>
    <x v="60"/>
    <x v="9"/>
    <s v="สุวรรณภูมิ"/>
    <d v="2022-08-02T00:00:00"/>
    <d v="2022-08-05T00:00:00"/>
    <m/>
    <d v="2022-01-02T00:00:00"/>
    <x v="9"/>
    <n v="31"/>
  </r>
  <r>
    <n v="20831"/>
    <s v="26.D.H.F."/>
    <s v="สุนันท์ มวลศรี"/>
    <s v="440064098"/>
    <s v="ชาย"/>
    <n v="42"/>
    <n v="2"/>
    <s v="เกษตร"/>
    <s v="138"/>
    <x v="0"/>
    <x v="63"/>
    <x v="65"/>
    <x v="9"/>
    <s v="สุวรรณภูมิ"/>
    <d v="2022-08-04T00:00:00"/>
    <d v="2022-08-06T00:00:00"/>
    <m/>
    <d v="2022-01-02T00:00:00"/>
    <x v="9"/>
    <n v="31"/>
  </r>
  <r>
    <n v="20863"/>
    <s v="26.D.H.F."/>
    <s v="ยุทธชัย วังอ่อน"/>
    <s v="000029322"/>
    <s v="ชาย"/>
    <n v="14"/>
    <n v="2"/>
    <s v="นักเรียน"/>
    <s v="66"/>
    <x v="0"/>
    <x v="158"/>
    <x v="2"/>
    <x v="2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9"/>
    <x v="9"/>
    <x v="8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60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1"/>
    <x v="14"/>
    <x v="8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2"/>
    <x v="87"/>
    <x v="4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2"/>
    <x v="14"/>
    <x v="8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3"/>
    <x v="14"/>
    <x v="8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4"/>
    <x v="91"/>
    <x v="5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5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4"/>
    <x v="3"/>
    <x v="3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30"/>
    <x v="3"/>
    <x v="3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4"/>
    <x v="3"/>
    <x v="3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3"/>
    <x v="19"/>
    <x v="11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3"/>
    <x v="19"/>
    <x v="11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0"/>
    <x v="3"/>
    <x v="1"/>
    <x v="1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6"/>
    <x v="19"/>
    <x v="11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2"/>
    <x v="13"/>
    <x v="8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7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8"/>
    <x v="84"/>
    <x v="8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9"/>
    <x v="9"/>
    <x v="8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3"/>
    <x v="4"/>
    <x v="4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70"/>
    <x v="62"/>
    <x v="6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0"/>
    <x v="171"/>
    <x v="36"/>
    <x v="5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2"/>
    <x v="5"/>
    <x v="5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2"/>
    <x v="5"/>
    <x v="5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0"/>
    <x v="154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2"/>
    <x v="172"/>
    <x v="37"/>
    <x v="12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2"/>
    <x v="5"/>
    <x v="5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1"/>
    <x v="173"/>
    <x v="56"/>
    <x v="5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2"/>
    <x v="5"/>
    <x v="5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1"/>
    <x v="1"/>
    <x v="1"/>
    <x v="1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4"/>
    <x v="94"/>
    <x v="8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1"/>
    <x v="14"/>
    <x v="8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6"/>
    <x v="5"/>
    <x v="5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6"/>
    <x v="5"/>
    <x v="5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5"/>
    <x v="31"/>
    <x v="11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6"/>
    <x v="17"/>
    <x v="9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7"/>
    <x v="6"/>
    <x v="3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5"/>
    <x v="6"/>
    <x v="3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5"/>
    <x v="6"/>
    <x v="3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1"/>
    <x v="178"/>
    <x v="91"/>
    <x v="5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9"/>
    <x v="33"/>
    <x v="12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80"/>
    <x v="15"/>
    <x v="4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0"/>
    <x v="6"/>
    <x v="5"/>
    <x v="5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9"/>
    <x v="26"/>
    <x v="1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1"/>
    <x v="95"/>
    <x v="5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1"/>
    <x v="0"/>
    <x v="0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2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2"/>
    <x v="183"/>
    <x v="97"/>
    <x v="10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2"/>
    <x v="26"/>
    <x v="29"/>
    <x v="8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30"/>
    <x v="29"/>
    <x v="8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4"/>
    <x v="9"/>
    <x v="8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5"/>
    <x v="98"/>
    <x v="8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2"/>
    <x v="5"/>
    <x v="5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6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7"/>
    <x v="13"/>
    <x v="8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8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6"/>
    <x v="14"/>
    <x v="8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9"/>
    <x v="100"/>
    <x v="0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90"/>
    <x v="94"/>
    <x v="8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0"/>
    <x v="3"/>
    <x v="1"/>
    <x v="1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30"/>
    <x v="29"/>
    <x v="8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0"/>
    <x v="191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0"/>
    <x v="25"/>
    <x v="6"/>
    <x v="3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2"/>
    <x v="101"/>
    <x v="5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1"/>
    <x v="193"/>
    <x v="83"/>
    <x v="5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4"/>
    <x v="102"/>
    <x v="11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1"/>
    <x v="195"/>
    <x v="13"/>
    <x v="8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6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3"/>
    <x v="9"/>
    <x v="8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1"/>
    <x v="53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5"/>
    <x v="6"/>
    <x v="3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7"/>
    <x v="10"/>
    <x v="9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1"/>
    <x v="108"/>
    <x v="65"/>
    <x v="9"/>
    <s v="สุวรรณภูมิ"/>
    <d v="2022-07-26T00:00:00"/>
    <d v="2022-07-30T00:00:00"/>
    <m/>
    <d v="2022-01-02T00:00:00"/>
    <x v="1"/>
    <n v="30"/>
  </r>
  <r>
    <n v="24073"/>
    <s v="66.Dengue fever"/>
    <s v="กสิเดช บุราไกร"/>
    <s v="580187925"/>
    <s v="ชาย"/>
    <n v="6"/>
    <n v="10"/>
    <s v="นักเรียน"/>
    <s v="50"/>
    <x v="1"/>
    <x v="108"/>
    <x v="65"/>
    <x v="9"/>
    <s v="สุวรรณภูมิ"/>
    <d v="2022-07-31T00:00:00"/>
    <d v="2022-08-01T00:00:00"/>
    <m/>
    <d v="2022-01-02T00:00:00"/>
    <x v="9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0"/>
    <x v="63"/>
    <x v="65"/>
    <x v="9"/>
    <s v="สุวรรณภูมิ"/>
    <d v="2022-07-31T00:00:00"/>
    <d v="2022-08-03T00:00:00"/>
    <m/>
    <d v="2022-01-02T00:00:00"/>
    <x v="9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0"/>
    <x v="63"/>
    <x v="65"/>
    <x v="9"/>
    <s v="สุวรรณภูมิ"/>
    <d v="2022-07-31T00:00:00"/>
    <d v="2022-08-03T00:00:00"/>
    <m/>
    <d v="2022-01-02T00:00:00"/>
    <x v="9"/>
    <n v="31"/>
  </r>
  <r>
    <n v="24076"/>
    <s v="26.D.H.F."/>
    <s v="ภานรินทร์ มวลศรี"/>
    <s v="530156373"/>
    <s v="ชาย"/>
    <n v="12"/>
    <n v="3"/>
    <s v="นักเรียน"/>
    <s v="138"/>
    <x v="0"/>
    <x v="63"/>
    <x v="65"/>
    <x v="9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1"/>
    <x v="108"/>
    <x v="65"/>
    <x v="9"/>
    <s v="สุวรรณภูมิ"/>
    <d v="2022-08-04T00:00:00"/>
    <d v="2022-08-06T00:00:00"/>
    <m/>
    <d v="2022-01-02T00:00:00"/>
    <x v="9"/>
    <n v="31"/>
  </r>
  <r>
    <n v="24078"/>
    <s v="66.Dengue fever"/>
    <s v="กรวิชญ์ ประโม"/>
    <s v="540164066"/>
    <s v="ชาย"/>
    <n v="11"/>
    <n v="0"/>
    <s v="นักเรียน"/>
    <s v="128"/>
    <x v="0"/>
    <x v="63"/>
    <x v="65"/>
    <x v="9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2"/>
    <x v="10"/>
    <x v="9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2"/>
    <x v="156"/>
    <x v="90"/>
    <x v="9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7"/>
    <x v="22"/>
    <x v="9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7"/>
    <x v="22"/>
    <x v="9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2"/>
    <x v="5"/>
    <x v="5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2"/>
    <x v="5"/>
    <x v="5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5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2"/>
    <x v="5"/>
    <x v="5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0"/>
    <x v="198"/>
    <x v="105"/>
    <x v="6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9"/>
    <x v="5"/>
    <x v="5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200"/>
    <x v="6"/>
    <x v="3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2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1"/>
    <x v="106"/>
    <x v="5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9"/>
    <x v="5"/>
    <x v="5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9"/>
    <x v="33"/>
    <x v="12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2"/>
    <x v="25"/>
    <x v="12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7"/>
    <x v="12"/>
    <x v="8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3"/>
    <x v="51"/>
    <x v="1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1"/>
    <x v="1"/>
    <x v="1"/>
    <x v="1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4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5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2"/>
    <x v="5"/>
    <x v="5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7"/>
    <x v="84"/>
    <x v="8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7"/>
    <x v="2"/>
    <x v="2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8"/>
    <x v="107"/>
    <x v="9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1"/>
    <x v="209"/>
    <x v="10"/>
    <x v="9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10"/>
    <x v="108"/>
    <x v="4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1"/>
    <x v="64"/>
    <x v="5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1"/>
    <x v="64"/>
    <x v="5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2"/>
    <x v="28"/>
    <x v="6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3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4"/>
    <x v="75"/>
    <x v="8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2"/>
    <x v="89"/>
    <x v="12"/>
    <x v="8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5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6"/>
    <x v="110"/>
    <x v="11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7"/>
    <x v="18"/>
    <x v="10"/>
    <s v="เกษตรวิสัย"/>
    <d v="2022-07-05T00:00:00"/>
    <d v="2022-07-10T00:00:00"/>
    <m/>
    <d v="2022-01-02T00:00:00"/>
    <x v="10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7"/>
    <x v="12"/>
    <x v="8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0"/>
    <x v="218"/>
    <x v="29"/>
    <x v="8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9"/>
    <x v="18"/>
    <x v="10"/>
    <s v="เกษตรวิสัย"/>
    <d v="2022-07-01T00:00:00"/>
    <d v="2022-07-07T00:00:00"/>
    <m/>
    <d v="2022-01-02T00:00:00"/>
    <x v="12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2"/>
    <x v="220"/>
    <x v="7"/>
    <x v="6"/>
    <s v="เกษตรวิสัย"/>
    <d v="2022-06-16T00:00:00"/>
    <d v="2022-06-21T00:00:00"/>
    <m/>
    <d v="2022-01-02T00:00:00"/>
    <x v="3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7"/>
    <x v="18"/>
    <x v="10"/>
    <s v="เกษตรวิสัย"/>
    <d v="2022-07-06T00:00:00"/>
    <d v="2022-07-09T00:00:00"/>
    <m/>
    <d v="2022-01-02T00:00:00"/>
    <x v="12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1"/>
    <x v="111"/>
    <x v="10"/>
    <s v="เกษตรวิสัย"/>
    <d v="2022-07-09T00:00:00"/>
    <d v="2022-07-10T00:00:00"/>
    <m/>
    <d v="2022-01-02T00:00:00"/>
    <x v="10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8"/>
    <x v="62"/>
    <x v="6"/>
    <s v="เกษตรวิสัย"/>
    <d v="2022-07-09T00:00:00"/>
    <d v="2022-07-11T00:00:00"/>
    <m/>
    <d v="2022-01-02T00:00:00"/>
    <x v="10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2"/>
    <x v="11"/>
    <x v="9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2"/>
    <x v="11"/>
    <x v="9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3"/>
    <x v="22"/>
    <x v="9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0"/>
    <x v="224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8"/>
    <x v="27"/>
    <x v="10"/>
    <s v="เกษตรวิสัย"/>
    <d v="2022-07-11T00:00:00"/>
    <d v="2022-07-15T00:00:00"/>
    <m/>
    <d v="2022-01-02T00:00:00"/>
    <x v="10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2"/>
    <x v="10"/>
    <x v="9"/>
    <s v="เกษตรวิสัย"/>
    <d v="2022-07-13T00:00:00"/>
    <d v="2022-07-16T00:00:00"/>
    <m/>
    <d v="2022-01-02T00:00:00"/>
    <x v="10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2"/>
    <x v="18"/>
    <x v="10"/>
    <s v="เกษตรวิสัย"/>
    <d v="2022-07-18T00:00:00"/>
    <d v="2022-07-19T00:00:00"/>
    <m/>
    <d v="2022-01-02T00:00:00"/>
    <x v="2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5"/>
    <x v="18"/>
    <x v="10"/>
    <s v="เกษตรวิสัย"/>
    <d v="2022-07-27T00:00:00"/>
    <d v="2022-07-30T00:00:00"/>
    <m/>
    <d v="2022-01-02T00:00:00"/>
    <x v="1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6"/>
    <x v="27"/>
    <x v="10"/>
    <s v="เกษตรวิสัย"/>
    <d v="2022-07-28T00:00:00"/>
    <d v="2022-08-02T00:00:00"/>
    <m/>
    <d v="2022-01-02T00:00:00"/>
    <x v="9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1"/>
    <x v="111"/>
    <x v="10"/>
    <s v="เกษตรวิสัย"/>
    <d v="2022-08-08T00:00:00"/>
    <d v="2022-08-09T00:00:00"/>
    <m/>
    <d v="2022-01-02T00:00:00"/>
    <x v="6"/>
    <n v="32"/>
  </r>
  <r>
    <n v="27455"/>
    <s v="66.Dengue fever"/>
    <s v="วงศกร ทรงพระ"/>
    <s v="560000184"/>
    <s v="ชาย"/>
    <n v="10"/>
    <n v="2"/>
    <s v="นักเรียน"/>
    <s v="3"/>
    <x v="1"/>
    <x v="227"/>
    <x v="112"/>
    <x v="5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9"/>
    <x v="5"/>
    <x v="5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9"/>
    <x v="5"/>
    <x v="5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8"/>
    <x v="6"/>
    <x v="3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2"/>
    <x v="10"/>
    <x v="9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9"/>
    <x v="11"/>
    <x v="9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7"/>
    <x v="22"/>
    <x v="9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2"/>
    <x v="10"/>
    <x v="9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30"/>
    <x v="36"/>
    <x v="5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1"/>
    <x v="231"/>
    <x v="106"/>
    <x v="5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4"/>
    <x v="69"/>
    <x v="4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1"/>
    <x v="57"/>
    <x v="5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2"/>
    <x v="101"/>
    <x v="5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3"/>
    <x v="91"/>
    <x v="5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9"/>
    <x v="100"/>
    <x v="0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4"/>
    <x v="45"/>
    <x v="0"/>
    <s v="อาจสามารถ"/>
    <d v="2022-09-08T00:00:00"/>
    <d v="2022-09-09T00:00:00"/>
    <m/>
    <d v="2022-01-02T00:00:00"/>
    <x v="29"/>
    <n v="36"/>
  </r>
  <r>
    <n v="28354"/>
    <s v="66.Dengue fever"/>
    <s v="อรยา บัวไข"/>
    <s v="6003960"/>
    <s v="หญิง"/>
    <n v="25"/>
    <n v="9"/>
    <s v="รับจ้าง,กรรมกร"/>
    <s v="49"/>
    <x v="15"/>
    <x v="235"/>
    <x v="62"/>
    <x v="6"/>
    <s v="ปทุมรัตต์"/>
    <d v="2022-10-17T00:00:00"/>
    <d v="2022-10-17T00:00:00"/>
    <m/>
    <d v="2022-01-02T00:00:00"/>
    <x v="35"/>
    <n v="42"/>
  </r>
  <r>
    <n v="28420"/>
    <s v="66.Dengue fever"/>
    <s v="ศิริลักษณ์ วงศ์ศรีแก้ว"/>
    <s v="1294450"/>
    <s v="หญิง"/>
    <n v="36"/>
    <n v="6"/>
    <s v="รับจ้าง,กรรมกร"/>
    <s v="183"/>
    <x v="1"/>
    <x v="37"/>
    <x v="94"/>
    <x v="8"/>
    <s v="ร้อยเอ็ด"/>
    <d v="2022-10-06T00:00:00"/>
    <d v="2022-10-11T00:00:00"/>
    <m/>
    <d v="2022-01-02T00:00:00"/>
    <x v="34"/>
    <n v="40"/>
  </r>
  <r>
    <n v="28421"/>
    <s v="66.Dengue fever"/>
    <s v="เกียรติศักดิ์ วงศ์สมศรี"/>
    <s v="933444"/>
    <s v="ชาย"/>
    <n v="9"/>
    <n v="0"/>
    <s v="นักเรียน"/>
    <s v="34"/>
    <x v="16"/>
    <x v="236"/>
    <x v="113"/>
    <x v="17"/>
    <s v="ร้อยเอ็ด"/>
    <d v="2022-10-09T00:00:00"/>
    <d v="2022-10-10T00:00:00"/>
    <m/>
    <d v="2022-01-02T00:00:00"/>
    <x v="34"/>
    <n v="41"/>
  </r>
  <r>
    <n v="28422"/>
    <s v="66.Dengue fever"/>
    <s v="มัลลิกา พละพันธ์"/>
    <s v="185852"/>
    <s v="หญิง"/>
    <n v="23"/>
    <n v="0"/>
    <s v="รับจ้าง,กรรมกร"/>
    <s v="11"/>
    <x v="0"/>
    <x v="16"/>
    <x v="13"/>
    <x v="8"/>
    <s v="ร้อยเอ็ด"/>
    <d v="2022-10-09T00:00:00"/>
    <d v="2022-10-12T00:00:00"/>
    <m/>
    <d v="2022-01-02T00:00:00"/>
    <x v="34"/>
    <n v="41"/>
  </r>
  <r>
    <n v="28423"/>
    <s v="66.Dengue fever"/>
    <s v="ปวีรยา อัญญะโพธิ์"/>
    <s v="65360"/>
    <s v="หญิง"/>
    <n v="32"/>
    <n v="0"/>
    <s v="รับจ้าง,กรรมกร"/>
    <s v="33"/>
    <x v="15"/>
    <x v="237"/>
    <x v="9"/>
    <x v="8"/>
    <s v="ร้อยเอ็ด"/>
    <d v="2022-10-09T00:00:00"/>
    <d v="2022-10-12T00:00:00"/>
    <m/>
    <d v="2022-01-02T00:00:00"/>
    <x v="34"/>
    <n v="41"/>
  </r>
  <r>
    <n v="28425"/>
    <s v="66.Dengue fever"/>
    <s v="ณัฐวัตร อ่อนจันทร์"/>
    <s v="1106588"/>
    <s v="ชาย"/>
    <n v="23"/>
    <n v="5"/>
    <s v="รับจ้าง,กรรมกร"/>
    <s v="112"/>
    <x v="4"/>
    <x v="199"/>
    <x v="5"/>
    <x v="5"/>
    <s v="ร้อยเอ็ด"/>
    <d v="2022-10-08T00:00:00"/>
    <d v="2022-10-13T00:00:00"/>
    <m/>
    <d v="2022-01-02T00:00:00"/>
    <x v="34"/>
    <n v="40"/>
  </r>
  <r>
    <n v="28493"/>
    <s v="26.D.H.F."/>
    <s v="ธีรเดช หงส์รัชดานนท์"/>
    <s v="530003704"/>
    <s v="ชาย"/>
    <n v="16"/>
    <n v="7"/>
    <s v="นักเรียน"/>
    <s v="50"/>
    <x v="6"/>
    <x v="83"/>
    <x v="54"/>
    <x v="3"/>
    <s v="หนองฮี"/>
    <d v="2022-10-12T00:00:00"/>
    <d v="2022-10-12T00:00:00"/>
    <m/>
    <d v="2022-01-02T00:00:00"/>
    <x v="34"/>
    <n v="41"/>
  </r>
  <r>
    <n v="28515"/>
    <s v="26.D.H.F."/>
    <s v="นิกร พลอ่อนสา"/>
    <s v="5602597"/>
    <s v="ชาย"/>
    <n v="69"/>
    <n v="10"/>
    <s v="เกษตร"/>
    <s v="15"/>
    <x v="1"/>
    <x v="238"/>
    <x v="4"/>
    <x v="4"/>
    <s v="จตุรพักตรพิมาน"/>
    <d v="2022-10-16T00:00:00"/>
    <d v="2022-10-16T00:00:00"/>
    <m/>
    <d v="2022-01-02T00:00:00"/>
    <x v="35"/>
    <n v="42"/>
  </r>
  <r>
    <n v="28608"/>
    <s v="66.Dengue fever"/>
    <s v="สุวรรณ จันทบัณฑิตย์"/>
    <s v="1266055"/>
    <s v="หญิง"/>
    <n v="44"/>
    <n v="2"/>
    <s v="รับจ้าง,กรรมกร"/>
    <s v="บ้านเช่า 2 เทวาภิบาล"/>
    <x v="14"/>
    <x v="163"/>
    <x v="14"/>
    <x v="8"/>
    <s v="ร้อยเอ็ด"/>
    <d v="2022-10-07T00:00:00"/>
    <d v="2022-10-10T00:00:00"/>
    <m/>
    <d v="2022-01-02T00:00:00"/>
    <x v="34"/>
    <n v="40"/>
  </r>
  <r>
    <n v="28660"/>
    <s v="66.Dengue fever"/>
    <s v="วินัย ธณะศรี"/>
    <s v="985578"/>
    <s v="ชาย"/>
    <n v="39"/>
    <n v="0"/>
    <s v="ข้าราชการ"/>
    <s v="34"/>
    <x v="12"/>
    <x v="185"/>
    <x v="98"/>
    <x v="8"/>
    <s v="ร้อยเอ็ด"/>
    <d v="2022-10-14T00:00:00"/>
    <d v="2022-10-15T00:00:00"/>
    <m/>
    <d v="2022-01-02T00:00:00"/>
    <x v="34"/>
    <n v="41"/>
  </r>
  <r>
    <n v="28742"/>
    <s v="66.Dengue fever"/>
    <s v="พีรวัฒน์  วินทะไชย"/>
    <s v="122994"/>
    <s v="ชาย"/>
    <n v="3"/>
    <n v="0"/>
    <s v="ไม่ทราบอาชีพ/ในปกครอง"/>
    <s v="90"/>
    <x v="2"/>
    <x v="239"/>
    <x v="114"/>
    <x v="0"/>
    <s v="อาจสามารถ"/>
    <d v="2022-08-15T00:00:00"/>
    <d v="2022-08-17T00:00:00"/>
    <m/>
    <d v="2022-01-02T00:00:00"/>
    <x v="22"/>
    <n v="33"/>
  </r>
  <r>
    <n v="28743"/>
    <s v="66.Dengue fever"/>
    <s v="กานต์พิชชา อุปแก้ว"/>
    <s v="101220"/>
    <s v="หญิง"/>
    <n v="11"/>
    <n v="0"/>
    <s v="นักเรียน"/>
    <s v="38"/>
    <x v="0"/>
    <x v="26"/>
    <x v="115"/>
    <x v="0"/>
    <s v="อาจสามารถ"/>
    <d v="2022-08-26T00:00:00"/>
    <d v="2022-08-28T00:00:00"/>
    <m/>
    <d v="2022-01-02T00:00:00"/>
    <x v="28"/>
    <n v="34"/>
  </r>
  <r>
    <n v="28803"/>
    <s v="66.Dengue fever"/>
    <s v="ชัยยา สรรพวุธ"/>
    <s v="460005758"/>
    <s v="ชาย"/>
    <n v="35"/>
    <n v="8"/>
    <s v="เกษตร"/>
    <s v="42"/>
    <x v="16"/>
    <x v="211"/>
    <x v="64"/>
    <x v="5"/>
    <s v="พนมไพร"/>
    <d v="2022-10-20T00:00:00"/>
    <d v="2022-10-20T00:00:00"/>
    <m/>
    <d v="2022-01-02T00:00:00"/>
    <x v="35"/>
    <n v="42"/>
  </r>
  <r>
    <n v="28919"/>
    <s v="66.Dengue fever"/>
    <s v="ใบ มูลมณี"/>
    <s v="5706220"/>
    <s v="ชาย"/>
    <n v="75"/>
    <n v="9"/>
    <s v="เกษตร"/>
    <s v="13"/>
    <x v="16"/>
    <x v="240"/>
    <x v="41"/>
    <x v="4"/>
    <s v="จตุรพักตรพิมาน"/>
    <d v="2022-10-17T00:00:00"/>
    <d v="2022-10-17T00:00:00"/>
    <m/>
    <d v="2022-01-02T00:00:00"/>
    <x v="35"/>
    <n v="42"/>
  </r>
  <r>
    <n v="28928"/>
    <s v="66.Dengue fever"/>
    <s v="สมชาย พรมราช"/>
    <s v="460007929"/>
    <s v="ชาย"/>
    <n v="49"/>
    <n v="9"/>
    <s v="เกษตร"/>
    <s v="59"/>
    <x v="6"/>
    <x v="192"/>
    <x v="101"/>
    <x v="5"/>
    <s v="พนมไพร"/>
    <d v="2022-10-15T00:00:00"/>
    <d v="2022-10-22T00:00:00"/>
    <m/>
    <d v="2022-01-02T00:00:00"/>
    <x v="35"/>
    <n v="41"/>
  </r>
  <r>
    <n v="28950"/>
    <s v="66.Dengue fever"/>
    <s v="กลวัธ อรัญมิตร"/>
    <s v="957866"/>
    <s v="ชาย"/>
    <n v="8"/>
    <n v="5"/>
    <s v="นักเรียน"/>
    <s v="124"/>
    <x v="16"/>
    <x v="190"/>
    <x v="94"/>
    <x v="8"/>
    <s v="ร้อยเอ็ด"/>
    <d v="2022-10-17T00:00:00"/>
    <d v="2022-10-19T00:00:00"/>
    <m/>
    <d v="2022-01-02T00:00:00"/>
    <x v="35"/>
    <n v="42"/>
  </r>
  <r>
    <n v="29271"/>
    <s v="66.Dengue fever"/>
    <s v="ศุภานัน  สาสอน"/>
    <s v="106633"/>
    <s v="หญิง"/>
    <n v="10"/>
    <n v="0"/>
    <s v="นักเรียน"/>
    <s v="191"/>
    <x v="9"/>
    <x v="189"/>
    <x v="100"/>
    <x v="0"/>
    <s v="อาจสามารถ"/>
    <d v="2022-08-30T00:00:00"/>
    <d v="2022-09-30T00:00:00"/>
    <m/>
    <d v="2022-01-02T00:00:00"/>
    <x v="32"/>
    <n v="35"/>
  </r>
  <r>
    <n v="29511"/>
    <s v="66.Dengue fever"/>
    <s v="โสวัตน์ พ้องเสียง"/>
    <s v="000013762"/>
    <s v="หญิง"/>
    <n v="79"/>
    <n v="4"/>
    <s v="เกษตร"/>
    <s v="100"/>
    <x v="8"/>
    <x v="202"/>
    <x v="25"/>
    <x v="12"/>
    <s v="ทุ่งเขาหลวง"/>
    <d v="2022-10-25T00:00:00"/>
    <d v="2022-10-25T00:00:00"/>
    <m/>
    <d v="2022-01-02T00:00:00"/>
    <x v="36"/>
    <n v="43"/>
  </r>
  <r>
    <n v="29537"/>
    <s v="26.D.H.F."/>
    <s v="วชิรวิทย์ ไชยสัตย์"/>
    <s v="1263131"/>
    <s v="ชาย"/>
    <n v="1"/>
    <n v="0"/>
    <s v="ไม่ทราบอาชีพ/ในปกครอง"/>
    <s v="113"/>
    <x v="2"/>
    <x v="241"/>
    <x v="71"/>
    <x v="10"/>
    <s v="ร้อยเอ็ด"/>
    <d v="2022-02-06T00:00:00"/>
    <d v="2022-02-08T00:00:00"/>
    <m/>
    <d v="2022-01-02T00:00:00"/>
    <x v="0"/>
    <n v="6"/>
  </r>
  <r>
    <n v="29594"/>
    <s v="66.Dengue fever"/>
    <s v="ลลิตาพร ประกาโส"/>
    <s v="5906383"/>
    <s v="หญิง"/>
    <n v="26"/>
    <n v="3"/>
    <s v="รับจ้าง,กรรมกร"/>
    <s v="51"/>
    <x v="2"/>
    <x v="242"/>
    <x v="30"/>
    <x v="11"/>
    <s v="จังหาร"/>
    <d v="2022-10-26T00:00:00"/>
    <d v="2022-10-28T00:00:00"/>
    <m/>
    <d v="2022-01-02T00:00:00"/>
    <x v="36"/>
    <n v="43"/>
  </r>
  <r>
    <n v="29819"/>
    <s v="66.Dengue fever"/>
    <s v="อัครเดช วงค์เบาะ"/>
    <s v="107283"/>
    <s v="ชาย"/>
    <n v="16"/>
    <n v="0"/>
    <s v="นักเรียน"/>
    <s v="113"/>
    <x v="14"/>
    <x v="31"/>
    <x v="0"/>
    <x v="0"/>
    <s v="อาจสามารถ"/>
    <d v="2022-09-14T00:00:00"/>
    <d v="2022-09-16T00:00:00"/>
    <m/>
    <d v="2022-01-02T00:00:00"/>
    <x v="30"/>
    <n v="37"/>
  </r>
  <r>
    <n v="29976"/>
    <s v="66.Dengue fever"/>
    <s v="เมขลา ไชยนาน"/>
    <s v="137985"/>
    <s v="หญิง"/>
    <n v="16"/>
    <n v="0"/>
    <s v="นักเรียน"/>
    <s v="74"/>
    <x v="0"/>
    <x v="26"/>
    <x v="115"/>
    <x v="0"/>
    <s v="อาจสามารถ"/>
    <d v="2022-09-10T00:00:00"/>
    <d v="2022-09-13T00:00:00"/>
    <m/>
    <d v="2022-01-02T00:00:00"/>
    <x v="30"/>
    <n v="36"/>
  </r>
  <r>
    <n v="29981"/>
    <s v="26.D.H.F."/>
    <s v="อรณิชา  สิงห์พลงาม"/>
    <s v="92290"/>
    <s v="หญิง"/>
    <n v="12"/>
    <n v="0"/>
    <s v="นักเรียน"/>
    <s v="116"/>
    <x v="0"/>
    <x v="0"/>
    <x v="0"/>
    <x v="0"/>
    <s v="อาจสามารถ"/>
    <d v="2022-02-08T00:00:00"/>
    <d v="2022-02-11T00:00:00"/>
    <m/>
    <d v="2022-01-02T00:00:00"/>
    <x v="0"/>
    <n v="6"/>
  </r>
  <r>
    <n v="30107"/>
    <s v="66.Dengue fever"/>
    <s v="ศุภโชค สุดตาชา"/>
    <m/>
    <s v="ชาย"/>
    <n v="12"/>
    <n v="0"/>
    <s v="นักเรียน"/>
    <s v="60"/>
    <x v="3"/>
    <x v="243"/>
    <x v="116"/>
    <x v="14"/>
    <s v="เสลภูมิ"/>
    <d v="2022-10-28T00:00:00"/>
    <d v="2022-11-01T00:00:00"/>
    <m/>
    <d v="2022-01-02T00:00:00"/>
    <x v="37"/>
    <n v="43"/>
  </r>
  <r>
    <n v="30108"/>
    <s v="66.Dengue fever"/>
    <s v="พรนภา อาทิตย์ตั้ง"/>
    <m/>
    <s v="หญิง"/>
    <n v="23"/>
    <n v="0"/>
    <s v="รับจ้าง,กรรมกร"/>
    <s v="23"/>
    <x v="9"/>
    <x v="244"/>
    <x v="117"/>
    <x v="14"/>
    <s v="เสลภูมิ"/>
    <d v="2022-10-27T00:00:00"/>
    <d v="2022-10-29T00:00:00"/>
    <m/>
    <d v="2022-01-02T00:00:00"/>
    <x v="36"/>
    <n v="43"/>
  </r>
  <r>
    <n v="30109"/>
    <s v="26.D.H.F."/>
    <s v="กุลริศา ทิพย์ประเสริฐ"/>
    <m/>
    <s v="หญิง"/>
    <n v="19"/>
    <n v="0"/>
    <s v="นักเรียน"/>
    <s v="67"/>
    <x v="6"/>
    <x v="243"/>
    <x v="116"/>
    <x v="14"/>
    <s v="เสลภูมิ"/>
    <d v="2022-10-25T00:00:00"/>
    <d v="2022-10-28T00:00:00"/>
    <m/>
    <d v="2022-01-02T00:00:00"/>
    <x v="36"/>
    <n v="43"/>
  </r>
  <r>
    <n v="30110"/>
    <s v="66.Dengue fever"/>
    <s v="ธนาชัย ประมาณ"/>
    <s v="560176325"/>
    <s v="ชาย"/>
    <n v="12"/>
    <n v="2"/>
    <s v="นักเรียน"/>
    <s v="16"/>
    <x v="8"/>
    <x v="12"/>
    <x v="10"/>
    <x v="9"/>
    <s v="สุวรรณภูมิ"/>
    <d v="2022-09-12T00:00:00"/>
    <d v="2022-09-17T00:00:00"/>
    <m/>
    <d v="2022-01-02T00:00:00"/>
    <x v="30"/>
    <n v="37"/>
  </r>
  <r>
    <n v="30111"/>
    <s v="66.Dengue fever"/>
    <s v="ธีระพล เขียวสนาม"/>
    <s v="440071916"/>
    <s v="ชาย"/>
    <n v="27"/>
    <n v="3"/>
    <s v="รับจ้าง,กรรมกร"/>
    <s v="57"/>
    <x v="8"/>
    <x v="245"/>
    <x v="90"/>
    <x v="9"/>
    <s v="สุวรรณภูมิ"/>
    <d v="2022-09-07T00:00:00"/>
    <d v="2022-09-09T00:00:00"/>
    <m/>
    <d v="2022-01-02T00:00:00"/>
    <x v="29"/>
    <n v="36"/>
  </r>
  <r>
    <n v="30119"/>
    <s v="66.Dengue fever"/>
    <s v="วินิจ บุญชรัสมิ์"/>
    <s v="420010121"/>
    <s v="หญิง"/>
    <n v="56"/>
    <n v="6"/>
    <s v="บุคลากรสาธารณสุข"/>
    <s v="143"/>
    <x v="16"/>
    <x v="246"/>
    <x v="11"/>
    <x v="9"/>
    <s v="สุวรรณภูมิ"/>
    <d v="2022-09-26T00:00:00"/>
    <d v="2022-09-27T00:00:00"/>
    <m/>
    <d v="2022-01-02T00:00:00"/>
    <x v="32"/>
    <n v="39"/>
  </r>
  <r>
    <n v="30251"/>
    <s v="66.Dengue fever"/>
    <s v="อุบล ประเสริฐสังข์"/>
    <s v="714761"/>
    <s v="หญิง"/>
    <n v="56"/>
    <n v="4"/>
    <s v="เกษตร"/>
    <s v="121"/>
    <x v="16"/>
    <x v="247"/>
    <x v="63"/>
    <x v="8"/>
    <s v="ร้อยเอ็ด"/>
    <d v="2022-10-27T00:00:00"/>
    <d v="2022-10-30T00:00:00"/>
    <m/>
    <d v="2022-01-02T00:00:00"/>
    <x v="37"/>
    <n v="43"/>
  </r>
  <r>
    <n v="30293"/>
    <s v="66.Dengue fever"/>
    <s v="อัญญารินทร์  หาญอาสา"/>
    <s v="130689"/>
    <s v="หญิง"/>
    <n v="11"/>
    <n v="0"/>
    <s v="นักเรียน"/>
    <s v="3"/>
    <x v="2"/>
    <x v="0"/>
    <x v="118"/>
    <x v="0"/>
    <s v="อาจสามารถ"/>
    <d v="2022-07-20T00:00:00"/>
    <d v="2022-07-22T00:00:00"/>
    <m/>
    <d v="2022-01-02T00:00:00"/>
    <x v="2"/>
    <n v="29"/>
  </r>
  <r>
    <n v="30321"/>
    <s v="66.Dengue fever"/>
    <s v="กัลยา สังฆะมณี"/>
    <s v="99949"/>
    <s v="หญิง"/>
    <n v="38"/>
    <n v="10"/>
    <s v="ครู"/>
    <s v="81"/>
    <x v="10"/>
    <x v="248"/>
    <x v="94"/>
    <x v="8"/>
    <s v="ร้อยเอ็ด"/>
    <d v="2022-10-28T00:00:00"/>
    <d v="2022-10-31T00:00:00"/>
    <m/>
    <d v="2022-01-02T00:00:00"/>
    <x v="37"/>
    <n v="43"/>
  </r>
  <r>
    <n v="30322"/>
    <s v="66.Dengue fever"/>
    <s v="แป นันโท"/>
    <s v="413965"/>
    <s v="หญิง"/>
    <n v="10"/>
    <n v="0"/>
    <s v="นักเรียน"/>
    <s v="108"/>
    <x v="4"/>
    <x v="32"/>
    <x v="93"/>
    <x v="17"/>
    <s v="ร้อยเอ็ด"/>
    <d v="2022-10-25T00:00:00"/>
    <d v="2022-11-01T00:00:00"/>
    <m/>
    <d v="2022-01-02T00:00:00"/>
    <x v="37"/>
    <n v="43"/>
  </r>
  <r>
    <n v="30391"/>
    <s v="66.Dengue fever"/>
    <s v="อติรุจ บุตรน้ำเพชร"/>
    <s v="580001294"/>
    <s v="ชาย"/>
    <n v="11"/>
    <n v="9"/>
    <s v="นักเรียน"/>
    <s v="94/1"/>
    <x v="8"/>
    <x v="249"/>
    <x v="91"/>
    <x v="5"/>
    <s v="พนมไพร"/>
    <d v="2022-10-29T00:00:00"/>
    <d v="2022-11-05T00:00:00"/>
    <m/>
    <d v="2022-01-02T00:00:00"/>
    <x v="37"/>
    <n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P415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0"/>
        <item x="1"/>
        <item x="16"/>
        <item x="12"/>
        <item x="15"/>
        <item x="4"/>
        <item x="2"/>
        <item x="11"/>
        <item x="10"/>
        <item x="19"/>
        <item x="5"/>
        <item x="13"/>
        <item x="7"/>
        <item sd="0" x="14"/>
        <item x="17"/>
        <item t="default"/>
      </items>
    </pivotField>
    <pivotField axis="axisRow" compact="0" outline="0" subtotalTop="0" showAll="0" includeNewItemsInFilter="1" sortType="ascending">
      <items count="251">
        <item x="29"/>
        <item x="69"/>
        <item x="142"/>
        <item x="225"/>
        <item x="219"/>
        <item x="164"/>
        <item x="137"/>
        <item x="25"/>
        <item x="248"/>
        <item x="174"/>
        <item x="209"/>
        <item x="44"/>
        <item x="187"/>
        <item x="130"/>
        <item x="118"/>
        <item x="175"/>
        <item x="212"/>
        <item x="172"/>
        <item x="133"/>
        <item x="104"/>
        <item x="178"/>
        <item x="222"/>
        <item x="155"/>
        <item x="119"/>
        <item x="61"/>
        <item x="134"/>
        <item x="190"/>
        <item x="110"/>
        <item x="198"/>
        <item x="215"/>
        <item x="238"/>
        <item x="77"/>
        <item x="227"/>
        <item x="82"/>
        <item x="86"/>
        <item x="200"/>
        <item x="42"/>
        <item x="56"/>
        <item x="46"/>
        <item x="129"/>
        <item x="70"/>
        <item x="71"/>
        <item x="196"/>
        <item x="3"/>
        <item x="19"/>
        <item x="13"/>
        <item x="158"/>
        <item x="6"/>
        <item x="51"/>
        <item x="1"/>
        <item x="45"/>
        <item x="233"/>
        <item x="50"/>
        <item x="68"/>
        <item x="153"/>
        <item x="14"/>
        <item x="165"/>
        <item x="114"/>
        <item x="15"/>
        <item x="83"/>
        <item x="235"/>
        <item x="180"/>
        <item x="4"/>
        <item x="113"/>
        <item x="131"/>
        <item x="241"/>
        <item x="189"/>
        <item x="146"/>
        <item x="135"/>
        <item x="179"/>
        <item x="74"/>
        <item x="132"/>
        <item x="199"/>
        <item x="186"/>
        <item x="154"/>
        <item x="205"/>
        <item x="218"/>
        <item x="53"/>
        <item x="144"/>
        <item x="11"/>
        <item x="34"/>
        <item x="150"/>
        <item x="73"/>
        <item x="145"/>
        <item x="116"/>
        <item x="191"/>
        <item x="52"/>
        <item x="193"/>
        <item x="100"/>
        <item x="220"/>
        <item x="214"/>
        <item x="48"/>
        <item x="98"/>
        <item x="170"/>
        <item x="37"/>
        <item x="39"/>
        <item x="40"/>
        <item x="163"/>
        <item x="2"/>
        <item x="202"/>
        <item x="123"/>
        <item x="43"/>
        <item x="80"/>
        <item x="188"/>
        <item x="245"/>
        <item x="140"/>
        <item x="232"/>
        <item x="26"/>
        <item x="32"/>
        <item x="30"/>
        <item x="57"/>
        <item x="173"/>
        <item x="17"/>
        <item x="161"/>
        <item x="81"/>
        <item x="231"/>
        <item x="148"/>
        <item x="115"/>
        <item x="91"/>
        <item x="166"/>
        <item x="221"/>
        <item x="217"/>
        <item x="229"/>
        <item x="194"/>
        <item x="182"/>
        <item x="94"/>
        <item x="95"/>
        <item x="66"/>
        <item x="243"/>
        <item x="127"/>
        <item x="5"/>
        <item x="203"/>
        <item x="16"/>
        <item x="92"/>
        <item x="138"/>
        <item x="23"/>
        <item x="59"/>
        <item x="162"/>
        <item x="183"/>
        <item x="0"/>
        <item x="49"/>
        <item x="28"/>
        <item x="88"/>
        <item x="97"/>
        <item x="105"/>
        <item x="79"/>
        <item x="99"/>
        <item x="9"/>
        <item x="36"/>
        <item x="107"/>
        <item x="249"/>
        <item x="211"/>
        <item x="64"/>
        <item x="230"/>
        <item x="87"/>
        <item x="181"/>
        <item x="8"/>
        <item x="112"/>
        <item x="207"/>
        <item x="223"/>
        <item x="12"/>
        <item x="106"/>
        <item x="75"/>
        <item x="195"/>
        <item x="185"/>
        <item x="208"/>
        <item x="41"/>
        <item x="168"/>
        <item x="72"/>
        <item x="151"/>
        <item x="20"/>
        <item x="27"/>
        <item x="136"/>
        <item x="58"/>
        <item x="139"/>
        <item x="152"/>
        <item x="160"/>
        <item x="76"/>
        <item x="213"/>
        <item x="234"/>
        <item x="54"/>
        <item x="84"/>
        <item x="124"/>
        <item x="204"/>
        <item x="224"/>
        <item x="228"/>
        <item x="67"/>
        <item x="111"/>
        <item x="90"/>
        <item x="167"/>
        <item x="122"/>
        <item x="192"/>
        <item x="10"/>
        <item x="159"/>
        <item x="239"/>
        <item x="171"/>
        <item x="103"/>
        <item x="184"/>
        <item x="93"/>
        <item x="55"/>
        <item x="236"/>
        <item x="247"/>
        <item x="62"/>
        <item x="169"/>
        <item x="176"/>
        <item x="108"/>
        <item x="143"/>
        <item x="96"/>
        <item x="60"/>
        <item x="237"/>
        <item x="206"/>
        <item x="125"/>
        <item x="101"/>
        <item x="63"/>
        <item x="117"/>
        <item x="85"/>
        <item x="120"/>
        <item x="89"/>
        <item x="78"/>
        <item x="121"/>
        <item x="31"/>
        <item x="65"/>
        <item x="149"/>
        <item x="22"/>
        <item x="157"/>
        <item x="24"/>
        <item x="201"/>
        <item x="244"/>
        <item x="242"/>
        <item x="177"/>
        <item x="156"/>
        <item x="226"/>
        <item x="21"/>
        <item x="210"/>
        <item x="33"/>
        <item x="128"/>
        <item x="109"/>
        <item x="197"/>
        <item x="126"/>
        <item x="246"/>
        <item x="35"/>
        <item x="38"/>
        <item x="240"/>
        <item x="7"/>
        <item x="147"/>
        <item x="18"/>
        <item x="47"/>
        <item x="216"/>
        <item x="141"/>
        <item x="102"/>
        <item t="default"/>
      </items>
    </pivotField>
    <pivotField axis="axisRow" compact="0" outline="0" subtotalTop="0" showAll="0" includeNewItemsInFilter="1" sortType="descending">
      <items count="120">
        <item x="14"/>
        <item x="9"/>
        <item x="12"/>
        <item x="13"/>
        <item x="29"/>
        <item x="94"/>
        <item x="63"/>
        <item x="47"/>
        <item x="66"/>
        <item x="84"/>
        <item x="75"/>
        <item x="98"/>
        <item x="61"/>
        <item x="0"/>
        <item x="100"/>
        <item x="45"/>
        <item x="115"/>
        <item x="21"/>
        <item x="118"/>
        <item x="114"/>
        <item x="76"/>
        <item x="1"/>
        <item x="2"/>
        <item x="3"/>
        <item x="4"/>
        <item x="5"/>
        <item x="6"/>
        <item x="7"/>
        <item x="8"/>
        <item x="10"/>
        <item x="11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0"/>
        <item x="4"/>
        <item x="11"/>
        <item x="1"/>
        <item x="12"/>
        <item x="17"/>
        <item x="6"/>
        <item x="5"/>
        <item x="15"/>
        <item x="2"/>
        <item x="7"/>
        <item x="8"/>
        <item x="13"/>
        <item x="9"/>
        <item x="14"/>
        <item x="16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9">
        <item x="26"/>
        <item x="24"/>
        <item x="18"/>
        <item x="17"/>
        <item x="19"/>
        <item x="0"/>
        <item x="21"/>
        <item x="25"/>
        <item x="23"/>
        <item x="8"/>
        <item x="16"/>
        <item x="20"/>
        <item x="15"/>
        <item x="13"/>
        <item x="4"/>
        <item x="7"/>
        <item x="14"/>
        <item x="5"/>
        <item x="3"/>
        <item x="11"/>
        <item x="12"/>
        <item x="10"/>
        <item x="2"/>
        <item x="1"/>
        <item x="9"/>
        <item x="6"/>
        <item x="22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10">
    <i>
      <x/>
      <x v="34"/>
      <x v="3"/>
    </i>
    <i r="2">
      <x v="4"/>
    </i>
    <i r="2">
      <x v="121"/>
    </i>
    <i r="2">
      <x v="161"/>
    </i>
    <i r="2">
      <x v="223"/>
    </i>
    <i t="default" r="1">
      <x v="34"/>
    </i>
    <i r="1">
      <x v="80"/>
      <x v="65"/>
    </i>
    <i r="2">
      <x v="129"/>
    </i>
    <i r="2">
      <x v="219"/>
    </i>
    <i t="default" r="1">
      <x v="80"/>
    </i>
    <i r="1">
      <x v="42"/>
      <x v="154"/>
    </i>
    <i r="2">
      <x v="231"/>
    </i>
    <i r="2">
      <x v="241"/>
    </i>
    <i t="default" r="1">
      <x v="42"/>
    </i>
    <i r="1">
      <x v="114"/>
      <x v="120"/>
    </i>
    <i t="default" r="1">
      <x v="114"/>
    </i>
    <i r="1">
      <x v="2"/>
      <x v="190"/>
    </i>
    <i t="default" r="1">
      <x v="2"/>
    </i>
    <i r="1">
      <x v="102"/>
      <x v="138"/>
    </i>
    <i t="default" r="1">
      <x v="102"/>
    </i>
    <i t="default">
      <x/>
    </i>
    <i>
      <x v="1"/>
      <x v="24"/>
      <x v="27"/>
    </i>
    <i r="2">
      <x v="30"/>
    </i>
    <i r="2">
      <x v="54"/>
    </i>
    <i r="2">
      <x v="130"/>
    </i>
    <i t="default" r="1">
      <x v="24"/>
    </i>
    <i r="1">
      <x v="55"/>
      <x v="13"/>
    </i>
    <i r="2">
      <x v="41"/>
    </i>
    <i r="2">
      <x v="110"/>
    </i>
    <i r="2">
      <x v="242"/>
    </i>
    <i t="default" r="1">
      <x v="55"/>
    </i>
    <i r="1">
      <x v="31"/>
      <x v="44"/>
    </i>
    <i r="2">
      <x v="61"/>
    </i>
    <i t="default" r="1">
      <x v="31"/>
    </i>
    <i r="1">
      <x v="78"/>
      <x v="57"/>
    </i>
    <i r="2">
      <x v="78"/>
    </i>
    <i t="default" r="1">
      <x v="78"/>
    </i>
    <i r="1">
      <x v="93"/>
      <x v="175"/>
    </i>
    <i t="default" r="1">
      <x v="93"/>
    </i>
    <i r="1">
      <x v="46"/>
      <x v="11"/>
    </i>
    <i r="2">
      <x v="202"/>
    </i>
    <i t="default" r="1">
      <x v="46"/>
    </i>
    <i r="1">
      <x v="76"/>
      <x v="174"/>
    </i>
    <i r="2">
      <x v="187"/>
    </i>
    <i t="default" r="1">
      <x v="76"/>
    </i>
    <i r="1">
      <x v="81"/>
      <x v="182"/>
    </i>
    <i t="default" r="1">
      <x v="81"/>
    </i>
    <i r="1">
      <x v="111"/>
      <x v="233"/>
    </i>
    <i t="default" r="1">
      <x v="111"/>
    </i>
    <i r="1">
      <x v="77"/>
      <x v="157"/>
    </i>
    <i t="default" r="1">
      <x v="77"/>
    </i>
    <i t="default">
      <x v="1"/>
    </i>
    <i>
      <x v="2"/>
      <x v="35"/>
      <x v="119"/>
    </i>
    <i r="2">
      <x v="135"/>
    </i>
    <i r="2">
      <x v="234"/>
    </i>
    <i t="default" r="1">
      <x v="35"/>
    </i>
    <i r="1">
      <x v="54"/>
      <x v="44"/>
    </i>
    <i r="2">
      <x v="199"/>
    </i>
    <i t="default" r="1">
      <x v="54"/>
    </i>
    <i r="1">
      <x v="44"/>
      <x v="36"/>
    </i>
    <i r="2">
      <x v="228"/>
    </i>
    <i t="default" r="1">
      <x v="44"/>
    </i>
    <i r="1">
      <x v="45"/>
      <x v="15"/>
    </i>
    <i r="2">
      <x v="101"/>
    </i>
    <i t="default" r="1">
      <x v="45"/>
    </i>
    <i r="1">
      <x v="113"/>
      <x v="247"/>
    </i>
    <i t="default" r="1">
      <x v="113"/>
    </i>
    <i r="1">
      <x v="105"/>
      <x v="123"/>
    </i>
    <i t="default" r="1">
      <x v="105"/>
    </i>
    <i t="default">
      <x v="2"/>
    </i>
    <i>
      <x v="3"/>
      <x v="21"/>
      <x v="43"/>
    </i>
    <i r="2">
      <x v="49"/>
    </i>
    <i r="2">
      <x v="210"/>
    </i>
    <i r="2">
      <x v="245"/>
    </i>
    <i t="default" r="1">
      <x v="21"/>
    </i>
    <i r="1">
      <x v="41"/>
      <x v="94"/>
    </i>
    <i r="2">
      <x v="222"/>
    </i>
    <i t="default" r="1">
      <x v="41"/>
    </i>
    <i r="1">
      <x v="39"/>
      <x v="55"/>
    </i>
    <i r="2">
      <x v="86"/>
    </i>
    <i t="default" r="1">
      <x v="39"/>
    </i>
    <i r="1">
      <x v="63"/>
      <x v="53"/>
    </i>
    <i r="2">
      <x v="131"/>
    </i>
    <i t="default" r="1">
      <x v="63"/>
    </i>
    <i r="1">
      <x v="91"/>
      <x v="81"/>
    </i>
    <i t="default" r="1">
      <x v="91"/>
    </i>
    <i r="1">
      <x v="87"/>
      <x v="6"/>
    </i>
    <i t="default" r="1">
      <x v="87"/>
    </i>
    <i t="default">
      <x v="3"/>
    </i>
    <i>
      <x v="4"/>
      <x v="40"/>
      <x v="99"/>
    </i>
    <i r="2">
      <x v="240"/>
    </i>
    <i t="default" r="1">
      <x v="40"/>
    </i>
    <i r="1">
      <x v="47"/>
      <x v="37"/>
    </i>
    <i r="2">
      <x v="38"/>
    </i>
    <i r="2">
      <x v="69"/>
    </i>
    <i t="default" r="1">
      <x v="47"/>
    </i>
    <i r="1">
      <x v="51"/>
      <x v="17"/>
    </i>
    <i r="2">
      <x v="48"/>
    </i>
    <i t="default" r="1">
      <x v="51"/>
    </i>
    <i r="1">
      <x v="36"/>
      <x v="225"/>
    </i>
    <i t="default" r="1">
      <x v="36"/>
    </i>
    <i t="default">
      <x v="4"/>
    </i>
    <i>
      <x v="5"/>
      <x v="99"/>
      <x v="108"/>
    </i>
    <i r="2">
      <x v="178"/>
    </i>
    <i r="2">
      <x v="189"/>
    </i>
    <i t="default" r="1">
      <x v="99"/>
    </i>
    <i r="1">
      <x v="86"/>
      <x v="18"/>
    </i>
    <i r="2">
      <x v="116"/>
    </i>
    <i t="default" r="1">
      <x v="86"/>
    </i>
    <i r="1">
      <x v="103"/>
      <x v="85"/>
    </i>
    <i r="2">
      <x v="103"/>
    </i>
    <i t="default" r="1">
      <x v="103"/>
    </i>
    <i r="1">
      <x v="116"/>
      <x v="200"/>
    </i>
    <i t="default" r="1">
      <x v="116"/>
    </i>
    <i r="1">
      <x v="106"/>
      <x v="42"/>
    </i>
    <i t="default" r="1">
      <x v="106"/>
    </i>
    <i t="default">
      <x v="5"/>
    </i>
    <i>
      <x v="6"/>
      <x v="27"/>
      <x v="14"/>
    </i>
    <i r="2">
      <x v="89"/>
    </i>
    <i r="2">
      <x v="156"/>
    </i>
    <i r="2">
      <x v="161"/>
    </i>
    <i t="default" r="1">
      <x v="27"/>
    </i>
    <i r="1">
      <x v="73"/>
      <x v="60"/>
    </i>
    <i r="2">
      <x v="92"/>
    </i>
    <i r="2">
      <x v="93"/>
    </i>
    <i r="2">
      <x v="249"/>
    </i>
    <i t="default" r="1">
      <x v="73"/>
    </i>
    <i r="1">
      <x v="62"/>
      <x v="25"/>
    </i>
    <i r="2">
      <x v="31"/>
    </i>
    <i r="2">
      <x v="52"/>
    </i>
    <i t="default" r="1">
      <x v="62"/>
    </i>
    <i r="1">
      <x v="43"/>
      <x v="16"/>
    </i>
    <i r="2">
      <x v="95"/>
    </i>
    <i r="2">
      <x v="173"/>
    </i>
    <i t="default" r="1">
      <x v="43"/>
    </i>
    <i r="1">
      <x v="108"/>
      <x v="28"/>
    </i>
    <i t="default" r="1">
      <x v="108"/>
    </i>
    <i r="1">
      <x v="17"/>
      <x v="96"/>
    </i>
    <i t="default" r="1">
      <x v="17"/>
    </i>
    <i r="1">
      <x v="70"/>
      <x v="198"/>
    </i>
    <i t="default" r="1">
      <x v="70"/>
    </i>
    <i t="default">
      <x v="6"/>
    </i>
    <i>
      <x v="7"/>
      <x v="25"/>
      <x v="47"/>
    </i>
    <i r="2">
      <x v="53"/>
    </i>
    <i r="2">
      <x v="67"/>
    </i>
    <i r="2">
      <x v="71"/>
    </i>
    <i r="2">
      <x v="72"/>
    </i>
    <i r="2">
      <x v="82"/>
    </i>
    <i t="default" r="1">
      <x v="25"/>
    </i>
    <i r="1">
      <x v="50"/>
      <x v="52"/>
    </i>
    <i r="2">
      <x v="145"/>
    </i>
    <i r="2">
      <x v="146"/>
    </i>
    <i r="2">
      <x v="153"/>
    </i>
    <i r="2">
      <x v="195"/>
    </i>
    <i t="default" r="1">
      <x v="50"/>
    </i>
    <i r="1">
      <x v="97"/>
      <x v="5"/>
    </i>
    <i r="2">
      <x v="20"/>
    </i>
    <i r="2">
      <x v="51"/>
    </i>
    <i r="2">
      <x v="150"/>
    </i>
    <i t="default" r="1">
      <x v="97"/>
    </i>
    <i r="1">
      <x v="69"/>
      <x v="88"/>
    </i>
    <i r="2">
      <x v="118"/>
    </i>
    <i t="default" r="1">
      <x v="69"/>
    </i>
    <i r="1">
      <x v="74"/>
      <x v="19"/>
    </i>
    <i r="2">
      <x v="151"/>
    </i>
    <i t="default" r="1">
      <x v="74"/>
    </i>
    <i r="1">
      <x v="64"/>
      <x v="114"/>
    </i>
    <i r="2">
      <x v="202"/>
    </i>
    <i r="2">
      <x v="212"/>
    </i>
    <i t="default" r="1">
      <x v="64"/>
    </i>
    <i r="1">
      <x v="104"/>
      <x v="106"/>
    </i>
    <i r="2">
      <x v="191"/>
    </i>
    <i t="default" r="1">
      <x v="104"/>
    </i>
    <i r="1">
      <x v="68"/>
      <x v="111"/>
    </i>
    <i r="2">
      <x v="149"/>
    </i>
    <i r="2">
      <x v="217"/>
    </i>
    <i t="default" r="1">
      <x v="68"/>
    </i>
    <i r="1">
      <x v="67"/>
      <x v="34"/>
    </i>
    <i r="2">
      <x v="215"/>
    </i>
    <i t="default" r="1">
      <x v="67"/>
    </i>
    <i r="1">
      <x v="109"/>
      <x v="115"/>
    </i>
    <i r="2">
      <x v="226"/>
    </i>
    <i t="default" r="1">
      <x v="109"/>
    </i>
    <i r="1">
      <x v="90"/>
      <x v="83"/>
    </i>
    <i r="2">
      <x v="87"/>
    </i>
    <i t="default" r="1">
      <x v="90"/>
    </i>
    <i r="1">
      <x v="115"/>
      <x v="32"/>
    </i>
    <i t="default" r="1">
      <x v="115"/>
    </i>
    <i r="1">
      <x v="100"/>
      <x v="155"/>
    </i>
    <i t="default" r="1">
      <x v="100"/>
    </i>
    <i t="default">
      <x v="7"/>
    </i>
    <i>
      <x v="8"/>
      <x v="52"/>
      <x v="40"/>
    </i>
    <i r="2">
      <x v="77"/>
    </i>
    <i t="default" r="1">
      <x v="52"/>
    </i>
    <i r="1">
      <x v="98"/>
      <x v="56"/>
    </i>
    <i r="2">
      <x v="75"/>
    </i>
    <i t="default" r="1">
      <x v="98"/>
    </i>
    <i r="1">
      <x v="79"/>
      <x v="117"/>
    </i>
    <i t="default" r="1">
      <x v="79"/>
    </i>
    <i r="1">
      <x v="65"/>
      <x v="33"/>
    </i>
    <i t="default" r="1">
      <x v="65"/>
    </i>
    <i t="default">
      <x v="8"/>
    </i>
    <i>
      <x v="9"/>
      <x v="22"/>
      <x v="46"/>
    </i>
    <i r="2">
      <x v="98"/>
    </i>
    <i r="2">
      <x v="147"/>
    </i>
    <i r="2">
      <x v="158"/>
    </i>
    <i r="2">
      <x v="172"/>
    </i>
    <i r="2">
      <x v="230"/>
    </i>
    <i t="default" r="1">
      <x v="22"/>
    </i>
    <i t="default">
      <x v="9"/>
    </i>
    <i>
      <x v="10"/>
      <x v="28"/>
      <x v="192"/>
    </i>
    <i t="default" r="1">
      <x v="28"/>
    </i>
    <i r="1">
      <x v="48"/>
      <x v="246"/>
    </i>
    <i t="default" r="1">
      <x v="48"/>
    </i>
    <i r="1">
      <x v="32"/>
      <x v="170"/>
    </i>
    <i t="default" r="1">
      <x v="32"/>
    </i>
    <i t="default">
      <x v="10"/>
    </i>
    <i>
      <x v="11"/>
      <x/>
      <x v="68"/>
    </i>
    <i r="2">
      <x v="97"/>
    </i>
    <i r="2">
      <x v="112"/>
    </i>
    <i r="2">
      <x v="113"/>
    </i>
    <i r="2">
      <x v="133"/>
    </i>
    <i r="2">
      <x v="136"/>
    </i>
    <i r="2">
      <x v="137"/>
    </i>
    <i r="2">
      <x v="141"/>
    </i>
    <i r="2">
      <x v="142"/>
    </i>
    <i r="2">
      <x v="143"/>
    </i>
    <i r="2">
      <x v="144"/>
    </i>
    <i r="2">
      <x v="148"/>
    </i>
    <i r="2">
      <x v="216"/>
    </i>
    <i t="default" r="1">
      <x/>
    </i>
    <i r="1">
      <x v="1"/>
      <x v="63"/>
    </i>
    <i r="2">
      <x v="79"/>
    </i>
    <i r="2">
      <x v="80"/>
    </i>
    <i r="2">
      <x v="91"/>
    </i>
    <i r="2">
      <x v="168"/>
    </i>
    <i r="2">
      <x v="193"/>
    </i>
    <i r="2">
      <x v="197"/>
    </i>
    <i r="2">
      <x v="203"/>
    </i>
    <i r="2">
      <x v="206"/>
    </i>
    <i r="2">
      <x v="209"/>
    </i>
    <i t="default" r="1">
      <x v="1"/>
    </i>
    <i r="1">
      <x v="2"/>
      <x v="12"/>
    </i>
    <i r="2">
      <x v="58"/>
    </i>
    <i r="2">
      <x v="217"/>
    </i>
    <i t="default" r="1">
      <x v="2"/>
    </i>
    <i r="1">
      <x v="3"/>
      <x v="2"/>
    </i>
    <i r="2">
      <x v="12"/>
    </i>
    <i r="2">
      <x v="132"/>
    </i>
    <i r="2">
      <x v="163"/>
    </i>
    <i t="default" r="1">
      <x v="3"/>
    </i>
    <i r="1">
      <x v="4"/>
      <x v="13"/>
    </i>
    <i r="2">
      <x v="76"/>
    </i>
    <i r="2">
      <x v="107"/>
    </i>
    <i r="2">
      <x v="125"/>
    </i>
    <i r="2">
      <x v="166"/>
    </i>
    <i t="default" r="1">
      <x v="4"/>
    </i>
    <i r="1">
      <x v="5"/>
      <x v="8"/>
    </i>
    <i r="2">
      <x v="9"/>
    </i>
    <i r="2">
      <x v="26"/>
    </i>
    <i r="2">
      <x v="94"/>
    </i>
    <i t="default" r="1">
      <x v="5"/>
    </i>
    <i r="1">
      <x v="6"/>
      <x v="196"/>
    </i>
    <i r="2">
      <x v="201"/>
    </i>
    <i t="default" r="1">
      <x v="6"/>
    </i>
    <i r="1">
      <x v="7"/>
      <x v="186"/>
    </i>
    <i t="default" r="1">
      <x v="7"/>
    </i>
    <i r="1">
      <x v="8"/>
      <x v="214"/>
    </i>
    <i r="2">
      <x v="236"/>
    </i>
    <i t="default" r="1">
      <x v="8"/>
    </i>
    <i r="1">
      <x v="10"/>
      <x v="90"/>
    </i>
    <i r="2">
      <x v="235"/>
    </i>
    <i r="2">
      <x v="248"/>
    </i>
    <i t="default" r="1">
      <x v="10"/>
    </i>
    <i r="1">
      <x v="9"/>
      <x v="167"/>
    </i>
    <i r="2">
      <x v="244"/>
    </i>
    <i t="default" r="1">
      <x v="9"/>
    </i>
    <i r="1">
      <x v="11"/>
      <x v="164"/>
    </i>
    <i t="default" r="1">
      <x v="11"/>
    </i>
    <i r="1">
      <x v="12"/>
      <x v="92"/>
    </i>
    <i t="default" r="1">
      <x v="12"/>
    </i>
    <i t="default">
      <x v="11"/>
    </i>
    <i>
      <x v="12"/>
      <x v="38"/>
      <x/>
    </i>
    <i t="default" r="1">
      <x v="38"/>
    </i>
    <i r="1">
      <x v="82"/>
      <x v="211"/>
    </i>
    <i t="default" r="1">
      <x v="82"/>
    </i>
    <i r="1">
      <x v="71"/>
      <x v="126"/>
    </i>
    <i t="default" r="1">
      <x v="71"/>
    </i>
    <i t="default">
      <x v="12"/>
    </i>
    <i>
      <x v="13"/>
      <x v="37"/>
      <x v="108"/>
    </i>
    <i r="2">
      <x v="159"/>
    </i>
    <i r="2">
      <x v="171"/>
    </i>
    <i r="2">
      <x v="208"/>
    </i>
    <i t="default" r="1">
      <x v="37"/>
    </i>
    <i r="1">
      <x v="75"/>
      <x v="205"/>
    </i>
    <i r="2">
      <x v="213"/>
    </i>
    <i t="default" r="1">
      <x v="75"/>
    </i>
    <i r="1">
      <x v="29"/>
      <x v="10"/>
    </i>
    <i r="2">
      <x v="160"/>
    </i>
    <i r="2">
      <x v="237"/>
    </i>
    <i t="default" r="1">
      <x v="29"/>
    </i>
    <i r="1">
      <x v="30"/>
      <x v="21"/>
    </i>
    <i r="2">
      <x v="23"/>
    </i>
    <i r="2">
      <x v="55"/>
    </i>
    <i r="2">
      <x v="122"/>
    </i>
    <i r="2">
      <x v="239"/>
    </i>
    <i t="default" r="1">
      <x v="30"/>
    </i>
    <i r="1">
      <x v="96"/>
      <x v="104"/>
    </i>
    <i r="2">
      <x v="230"/>
    </i>
    <i t="default" r="1">
      <x v="96"/>
    </i>
    <i r="1">
      <x v="72"/>
      <x v="207"/>
    </i>
    <i r="2">
      <x v="224"/>
    </i>
    <i t="default" r="1">
      <x v="72"/>
    </i>
    <i r="1">
      <x v="33"/>
      <x v="204"/>
    </i>
    <i r="2">
      <x v="232"/>
    </i>
    <i t="default" r="1">
      <x v="33"/>
    </i>
    <i r="1">
      <x v="88"/>
      <x v="134"/>
    </i>
    <i t="default" r="1">
      <x v="88"/>
    </i>
    <i r="1">
      <x v="110"/>
      <x v="165"/>
    </i>
    <i t="default" r="1">
      <x v="110"/>
    </i>
    <i r="1">
      <x v="95"/>
      <x v="22"/>
    </i>
    <i t="default" r="1">
      <x v="95"/>
    </i>
    <i r="1">
      <x v="84"/>
      <x v="64"/>
    </i>
    <i t="default" r="1">
      <x v="84"/>
    </i>
    <i t="default">
      <x v="13"/>
    </i>
    <i>
      <x v="14"/>
      <x v="60"/>
      <x v="70"/>
    </i>
    <i r="2">
      <x v="100"/>
    </i>
    <i r="2">
      <x v="176"/>
    </i>
    <i r="2">
      <x v="177"/>
    </i>
    <i t="default" r="1">
      <x v="60"/>
    </i>
    <i r="1">
      <x v="58"/>
      <x v="213"/>
    </i>
    <i t="default" r="1">
      <x v="58"/>
    </i>
    <i r="1">
      <x v="49"/>
      <x v="140"/>
    </i>
    <i r="2">
      <x v="183"/>
    </i>
    <i r="2">
      <x v="184"/>
    </i>
    <i t="default" r="1">
      <x v="49"/>
    </i>
    <i r="1">
      <x v="61"/>
      <x v="162"/>
    </i>
    <i t="default" r="1">
      <x v="61"/>
    </i>
    <i r="1">
      <x v="117"/>
      <x v="128"/>
    </i>
    <i t="default" r="1">
      <x v="117"/>
    </i>
    <i r="1">
      <x v="59"/>
      <x v="84"/>
    </i>
    <i r="2">
      <x v="127"/>
    </i>
    <i t="default" r="1">
      <x v="59"/>
    </i>
    <i r="1">
      <x v="83"/>
      <x v="238"/>
    </i>
    <i t="default" r="1">
      <x v="83"/>
    </i>
    <i r="1">
      <x v="101"/>
      <x v="124"/>
    </i>
    <i t="default" r="1">
      <x v="101"/>
    </i>
    <i r="1">
      <x v="57"/>
      <x v="213"/>
    </i>
    <i t="default" r="1">
      <x v="57"/>
    </i>
    <i r="1">
      <x v="56"/>
      <x v="24"/>
    </i>
    <i t="default" r="1">
      <x v="56"/>
    </i>
    <i r="1">
      <x v="118"/>
      <x v="227"/>
    </i>
    <i t="default" r="1">
      <x v="118"/>
    </i>
    <i r="1">
      <x v="107"/>
      <x v="7"/>
    </i>
    <i t="default" r="1">
      <x v="107"/>
    </i>
    <i r="1">
      <x v="112"/>
      <x v="29"/>
    </i>
    <i t="default" r="1">
      <x v="112"/>
    </i>
    <i t="default">
      <x v="14"/>
    </i>
    <i>
      <x v="15"/>
      <x v="53"/>
      <x v="102"/>
    </i>
    <i r="2">
      <x v="180"/>
    </i>
    <i t="default" r="1">
      <x v="53"/>
    </i>
    <i r="1">
      <x v="94"/>
      <x v="74"/>
    </i>
    <i t="default" r="1">
      <x v="94"/>
    </i>
    <i r="1">
      <x v="85"/>
      <x v="27"/>
    </i>
    <i r="2">
      <x v="73"/>
    </i>
    <i t="default" r="1">
      <x v="85"/>
    </i>
    <i r="1">
      <x v="89"/>
      <x v="105"/>
    </i>
    <i t="default" r="1">
      <x v="89"/>
    </i>
    <i t="default">
      <x v="15"/>
    </i>
    <i>
      <x v="16"/>
      <x v="23"/>
      <x v="1"/>
    </i>
    <i r="2">
      <x v="45"/>
    </i>
    <i r="2">
      <x v="50"/>
    </i>
    <i r="2">
      <x v="62"/>
    </i>
    <i r="2">
      <x v="109"/>
    </i>
    <i r="2">
      <x v="181"/>
    </i>
    <i r="2">
      <x v="218"/>
    </i>
    <i t="default" r="1">
      <x v="23"/>
    </i>
    <i r="1">
      <x v="26"/>
      <x v="7"/>
    </i>
    <i r="2">
      <x v="35"/>
    </i>
    <i r="2">
      <x v="185"/>
    </i>
    <i r="2">
      <x v="188"/>
    </i>
    <i r="2">
      <x v="221"/>
    </i>
    <i r="2">
      <x v="229"/>
    </i>
    <i r="2">
      <x v="243"/>
    </i>
    <i t="default" r="1">
      <x v="26"/>
    </i>
    <i r="1">
      <x v="66"/>
      <x v="59"/>
    </i>
    <i t="default" r="1">
      <x v="66"/>
    </i>
    <i r="1">
      <x v="92"/>
      <x v="169"/>
    </i>
    <i t="default" r="1">
      <x v="92"/>
    </i>
    <i t="default">
      <x v="16"/>
    </i>
    <i>
      <x v="17"/>
      <x v="13"/>
      <x v="139"/>
    </i>
    <i r="2">
      <x v="220"/>
    </i>
    <i t="default" r="1">
      <x v="13"/>
    </i>
    <i r="1">
      <x v="14"/>
      <x v="66"/>
    </i>
    <i t="default" r="1">
      <x v="14"/>
    </i>
    <i r="1">
      <x v="15"/>
      <x v="152"/>
    </i>
    <i r="2">
      <x v="179"/>
    </i>
    <i t="default" r="1">
      <x v="15"/>
    </i>
    <i r="1">
      <x v="16"/>
      <x v="107"/>
    </i>
    <i t="default" r="1">
      <x v="16"/>
    </i>
    <i r="1">
      <x v="20"/>
      <x v="39"/>
    </i>
    <i t="default" r="1">
      <x v="20"/>
    </i>
    <i r="1">
      <x v="19"/>
      <x v="194"/>
    </i>
    <i t="default" r="1">
      <x v="19"/>
    </i>
    <i r="1">
      <x v="17"/>
      <x v="107"/>
    </i>
    <i t="default" r="1">
      <x v="17"/>
    </i>
    <i r="1">
      <x v="18"/>
      <x v="139"/>
    </i>
    <i t="default" r="1">
      <x v="18"/>
    </i>
    <i t="default">
      <x v="17"/>
    </i>
    <i t="grand">
      <x/>
    </i>
  </rowItems>
  <colFields count="1">
    <field x="18"/>
  </colFields>
  <col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09765625" defaultRowHeight="21.75"/>
  <cols>
    <col min="1" max="1" width="27.5" style="33" customWidth="1"/>
    <col min="2" max="2" width="7" style="33" customWidth="1"/>
    <col min="3" max="3" width="7.3984375" style="33" customWidth="1"/>
    <col min="4" max="4" width="7.59765625" style="33" customWidth="1"/>
    <col min="5" max="5" width="8" style="33" customWidth="1"/>
    <col min="6" max="6" width="7.8984375" style="33" customWidth="1"/>
    <col min="7" max="7" width="8.59765625" style="33" customWidth="1"/>
    <col min="8" max="10" width="8" style="33" customWidth="1"/>
    <col min="11" max="11" width="7.8984375" style="33" customWidth="1"/>
    <col min="12" max="12" width="7.3984375" style="33" customWidth="1"/>
    <col min="13" max="13" width="7.296875" style="33" customWidth="1"/>
    <col min="14" max="14" width="7.8984375" style="32" customWidth="1"/>
    <col min="15" max="15" width="9.09765625" style="33"/>
    <col min="16" max="16" width="12.8984375" style="33" customWidth="1"/>
    <col min="17" max="16384" width="9.09765625" style="33"/>
  </cols>
  <sheetData>
    <row r="1" spans="1:30" s="29" customFormat="1" ht="24">
      <c r="A1" s="344" t="s">
        <v>356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8"/>
    </row>
    <row r="2" spans="1:30" ht="24">
      <c r="A2" s="30"/>
      <c r="B2" s="30"/>
      <c r="C2" s="31" t="s">
        <v>678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9</v>
      </c>
      <c r="D13" s="58">
        <v>1</v>
      </c>
      <c r="E13" s="58">
        <v>7</v>
      </c>
      <c r="F13" s="58">
        <v>32</v>
      </c>
      <c r="G13" s="58">
        <v>167</v>
      </c>
      <c r="H13" s="58">
        <v>100</v>
      </c>
      <c r="I13" s="57">
        <v>109</v>
      </c>
      <c r="J13" s="57">
        <v>75</v>
      </c>
      <c r="K13" s="57">
        <v>38</v>
      </c>
      <c r="L13" s="57"/>
      <c r="M13" s="57"/>
      <c r="N13" s="58">
        <f t="shared" si="0"/>
        <v>554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25</v>
      </c>
      <c r="D14" s="63">
        <f>B13+C13+D13</f>
        <v>26</v>
      </c>
      <c r="E14" s="64">
        <f>SUM(B13:E13)</f>
        <v>33</v>
      </c>
      <c r="F14" s="64">
        <f>SUM(B13:F13)</f>
        <v>65</v>
      </c>
      <c r="G14" s="64">
        <f>SUM(B13:G13)</f>
        <v>232</v>
      </c>
      <c r="H14" s="64">
        <f>SUM(B13:H13)</f>
        <v>332</v>
      </c>
      <c r="I14" s="64">
        <f>SUM(B13:I13)</f>
        <v>441</v>
      </c>
      <c r="J14" s="64">
        <f>SUM(B13:J13)</f>
        <v>516</v>
      </c>
      <c r="K14" s="64">
        <f>SUM(B13:K13)</f>
        <v>554</v>
      </c>
      <c r="L14" s="64">
        <f>SUM(B13:L13)</f>
        <v>554</v>
      </c>
      <c r="M14" s="64">
        <f>SUM(B13:M13)</f>
        <v>554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L10" zoomScale="90" zoomScaleNormal="90" workbookViewId="0">
      <selection activeCell="V5" sqref="V5:V26"/>
    </sheetView>
  </sheetViews>
  <sheetFormatPr defaultColWidth="9.09765625" defaultRowHeight="27.75"/>
  <cols>
    <col min="1" max="1" width="15.09765625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7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16384" width="9.09765625" style="23"/>
  </cols>
  <sheetData>
    <row r="1" spans="1:26">
      <c r="A1" s="81" t="s">
        <v>357</v>
      </c>
      <c r="R1" s="349" t="s">
        <v>338</v>
      </c>
      <c r="S1" s="349"/>
      <c r="T1" s="349"/>
      <c r="U1" s="349"/>
      <c r="V1" s="349"/>
      <c r="W1" s="349"/>
    </row>
    <row r="2" spans="1:26">
      <c r="B2" s="82" t="s">
        <v>678</v>
      </c>
      <c r="R2" s="83"/>
      <c r="S2" s="83"/>
      <c r="T2" s="350" t="s">
        <v>347</v>
      </c>
      <c r="U2" s="351"/>
      <c r="V2" s="351"/>
      <c r="W2" s="352"/>
    </row>
    <row r="3" spans="1:26">
      <c r="A3" s="84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9</v>
      </c>
      <c r="K5" s="96">
        <v>10</v>
      </c>
      <c r="L5" s="98"/>
      <c r="M5" s="96"/>
      <c r="N5" s="99">
        <f t="shared" ref="N5:N27" si="0">SUM(B5:M5)</f>
        <v>91</v>
      </c>
      <c r="O5" s="100">
        <f t="shared" ref="O5:O27" si="1">V5</f>
        <v>58.283642791722443</v>
      </c>
      <c r="R5" s="101" t="s">
        <v>21</v>
      </c>
      <c r="S5" s="102">
        <f>S6+S7</f>
        <v>156133</v>
      </c>
      <c r="T5" s="103">
        <f>T6+T7</f>
        <v>91</v>
      </c>
      <c r="U5" s="104">
        <v>0</v>
      </c>
      <c r="V5" s="105">
        <f>T5*100000/S5</f>
        <v>58.283642791722443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>
        <v>1</v>
      </c>
      <c r="L6" s="111"/>
      <c r="M6" s="111"/>
      <c r="N6" s="112">
        <f t="shared" si="0"/>
        <v>25</v>
      </c>
      <c r="O6" s="113">
        <f t="shared" si="1"/>
        <v>72.350523817792435</v>
      </c>
      <c r="R6" s="114" t="s">
        <v>57</v>
      </c>
      <c r="S6" s="115">
        <v>34554</v>
      </c>
      <c r="T6" s="116">
        <f>N6</f>
        <v>25</v>
      </c>
      <c r="U6" s="117">
        <v>0</v>
      </c>
      <c r="V6" s="118">
        <f>T6*100000/S6</f>
        <v>72.350523817792435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8</v>
      </c>
      <c r="K7" s="111">
        <v>9</v>
      </c>
      <c r="L7" s="111"/>
      <c r="M7" s="111"/>
      <c r="N7" s="112">
        <f t="shared" si="0"/>
        <v>66</v>
      </c>
      <c r="O7" s="113">
        <f t="shared" si="1"/>
        <v>54.285690785415241</v>
      </c>
      <c r="R7" s="114" t="s">
        <v>22</v>
      </c>
      <c r="S7" s="115">
        <v>121579</v>
      </c>
      <c r="T7" s="116">
        <f t="shared" ref="T7:T26" si="2">N7</f>
        <v>66</v>
      </c>
      <c r="U7" s="117">
        <v>0</v>
      </c>
      <c r="V7" s="118">
        <f t="shared" ref="V7:V26" si="3">T7*100000/S7</f>
        <v>54.285690785415241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3</v>
      </c>
      <c r="D8" s="109">
        <v>0</v>
      </c>
      <c r="E8" s="109">
        <v>0</v>
      </c>
      <c r="F8" s="109">
        <v>0</v>
      </c>
      <c r="G8" s="109">
        <v>4</v>
      </c>
      <c r="H8" s="109">
        <v>8</v>
      </c>
      <c r="I8" s="110">
        <v>2</v>
      </c>
      <c r="J8" s="111">
        <v>0</v>
      </c>
      <c r="K8" s="111">
        <v>0</v>
      </c>
      <c r="L8" s="111"/>
      <c r="M8" s="111"/>
      <c r="N8" s="112">
        <f t="shared" si="0"/>
        <v>19</v>
      </c>
      <c r="O8" s="113">
        <f t="shared" si="1"/>
        <v>19.319741725557986</v>
      </c>
      <c r="R8" s="120" t="s">
        <v>23</v>
      </c>
      <c r="S8" s="121">
        <v>98345</v>
      </c>
      <c r="T8" s="116">
        <f t="shared" si="2"/>
        <v>19</v>
      </c>
      <c r="U8" s="122">
        <v>0</v>
      </c>
      <c r="V8" s="118">
        <f t="shared" si="3"/>
        <v>19.319741725557986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3</v>
      </c>
      <c r="H9" s="123">
        <v>2</v>
      </c>
      <c r="I9" s="110">
        <v>1</v>
      </c>
      <c r="J9" s="111">
        <v>1</v>
      </c>
      <c r="K9" s="111">
        <v>2</v>
      </c>
      <c r="L9" s="111"/>
      <c r="M9" s="111"/>
      <c r="N9" s="112">
        <f t="shared" si="0"/>
        <v>18</v>
      </c>
      <c r="O9" s="113">
        <f t="shared" si="1"/>
        <v>33.531417074942716</v>
      </c>
      <c r="R9" s="120" t="s">
        <v>31</v>
      </c>
      <c r="S9" s="121">
        <v>53681</v>
      </c>
      <c r="T9" s="116">
        <f t="shared" si="2"/>
        <v>18</v>
      </c>
      <c r="U9" s="122">
        <v>0</v>
      </c>
      <c r="V9" s="118">
        <f t="shared" si="3"/>
        <v>33.531417074942716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2</v>
      </c>
      <c r="K10" s="111">
        <v>3</v>
      </c>
      <c r="L10" s="111"/>
      <c r="M10" s="111"/>
      <c r="N10" s="112">
        <f t="shared" si="0"/>
        <v>30</v>
      </c>
      <c r="O10" s="113">
        <f t="shared" si="1"/>
        <v>37.203303653364422</v>
      </c>
      <c r="R10" s="120" t="s">
        <v>24</v>
      </c>
      <c r="S10" s="121">
        <v>80638</v>
      </c>
      <c r="T10" s="116">
        <f t="shared" si="2"/>
        <v>30</v>
      </c>
      <c r="U10" s="122">
        <v>0</v>
      </c>
      <c r="V10" s="118">
        <f t="shared" si="3"/>
        <v>37.203303653364422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4</v>
      </c>
      <c r="K11" s="111">
        <v>2</v>
      </c>
      <c r="L11" s="111"/>
      <c r="M11" s="111"/>
      <c r="N11" s="112">
        <f t="shared" si="0"/>
        <v>9</v>
      </c>
      <c r="O11" s="113">
        <f t="shared" si="1"/>
        <v>13.16309069369488</v>
      </c>
      <c r="R11" s="120" t="s">
        <v>25</v>
      </c>
      <c r="S11" s="121">
        <v>68373</v>
      </c>
      <c r="T11" s="116">
        <f t="shared" si="2"/>
        <v>9</v>
      </c>
      <c r="U11" s="122">
        <v>0</v>
      </c>
      <c r="V11" s="118">
        <f t="shared" si="3"/>
        <v>13.16309069369488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21</v>
      </c>
      <c r="K12" s="111">
        <v>13</v>
      </c>
      <c r="L12" s="111"/>
      <c r="M12" s="111"/>
      <c r="N12" s="112">
        <f t="shared" si="0"/>
        <v>67</v>
      </c>
      <c r="O12" s="113">
        <f t="shared" si="1"/>
        <v>91.288116194784308</v>
      </c>
      <c r="R12" s="120" t="s">
        <v>26</v>
      </c>
      <c r="S12" s="121">
        <v>73394</v>
      </c>
      <c r="T12" s="116">
        <f t="shared" si="2"/>
        <v>67</v>
      </c>
      <c r="U12" s="122">
        <v>0</v>
      </c>
      <c r="V12" s="118">
        <f t="shared" si="3"/>
        <v>91.288116194784308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>
        <v>0</v>
      </c>
      <c r="L13" s="111"/>
      <c r="M13" s="111"/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2</v>
      </c>
      <c r="K14" s="111">
        <v>0</v>
      </c>
      <c r="L14" s="111"/>
      <c r="M14" s="111"/>
      <c r="N14" s="112">
        <f t="shared" si="0"/>
        <v>11</v>
      </c>
      <c r="O14" s="113">
        <f t="shared" si="1"/>
        <v>19.031141868512112</v>
      </c>
      <c r="R14" s="120" t="s">
        <v>34</v>
      </c>
      <c r="S14" s="121">
        <v>57800</v>
      </c>
      <c r="T14" s="116">
        <f t="shared" si="2"/>
        <v>11</v>
      </c>
      <c r="U14" s="122">
        <v>0</v>
      </c>
      <c r="V14" s="118">
        <f t="shared" si="3"/>
        <v>19.031141868512112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>
        <v>0</v>
      </c>
      <c r="L15" s="111"/>
      <c r="M15" s="111"/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5</v>
      </c>
      <c r="K16" s="111">
        <v>4</v>
      </c>
      <c r="L16" s="111"/>
      <c r="M16" s="111"/>
      <c r="N16" s="112">
        <f t="shared" si="0"/>
        <v>28</v>
      </c>
      <c r="O16" s="113">
        <f t="shared" si="1"/>
        <v>23.042422746163027</v>
      </c>
      <c r="R16" s="120" t="s">
        <v>28</v>
      </c>
      <c r="S16" s="121">
        <v>121515</v>
      </c>
      <c r="T16" s="116">
        <f t="shared" si="2"/>
        <v>28</v>
      </c>
      <c r="U16" s="122">
        <v>0</v>
      </c>
      <c r="V16" s="118">
        <f t="shared" si="3"/>
        <v>23.042422746163027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10</v>
      </c>
      <c r="I17" s="110">
        <v>17</v>
      </c>
      <c r="J17" s="111">
        <v>11</v>
      </c>
      <c r="K17" s="111">
        <v>0</v>
      </c>
      <c r="L17" s="111"/>
      <c r="M17" s="111"/>
      <c r="N17" s="112">
        <f t="shared" si="0"/>
        <v>49</v>
      </c>
      <c r="O17" s="113">
        <f t="shared" si="1"/>
        <v>42.087180588361605</v>
      </c>
      <c r="R17" s="120" t="s">
        <v>29</v>
      </c>
      <c r="S17" s="121">
        <v>116425</v>
      </c>
      <c r="T17" s="116">
        <f t="shared" si="2"/>
        <v>49</v>
      </c>
      <c r="U17" s="122">
        <v>0</v>
      </c>
      <c r="V17" s="118">
        <f t="shared" si="3"/>
        <v>42.087180588361605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>
        <v>0</v>
      </c>
      <c r="L18" s="111"/>
      <c r="M18" s="111"/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3</v>
      </c>
      <c r="J19" s="111">
        <v>0</v>
      </c>
      <c r="K19" s="111">
        <v>0</v>
      </c>
      <c r="L19" s="111"/>
      <c r="M19" s="111"/>
      <c r="N19" s="112">
        <f t="shared" si="0"/>
        <v>10</v>
      </c>
      <c r="O19" s="113">
        <f t="shared" si="1"/>
        <v>35.707909301910377</v>
      </c>
      <c r="R19" s="120" t="s">
        <v>58</v>
      </c>
      <c r="S19" s="121">
        <v>28005</v>
      </c>
      <c r="T19" s="116">
        <f t="shared" si="2"/>
        <v>10</v>
      </c>
      <c r="U19" s="122">
        <v>0</v>
      </c>
      <c r="V19" s="118">
        <f t="shared" si="3"/>
        <v>35.707909301910377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2</v>
      </c>
      <c r="D20" s="109">
        <v>0</v>
      </c>
      <c r="E20" s="123">
        <v>1</v>
      </c>
      <c r="F20" s="109">
        <v>0</v>
      </c>
      <c r="G20" s="109">
        <v>3</v>
      </c>
      <c r="H20" s="123">
        <v>1</v>
      </c>
      <c r="I20" s="110">
        <v>4</v>
      </c>
      <c r="J20" s="111">
        <v>5</v>
      </c>
      <c r="K20" s="111">
        <v>0</v>
      </c>
      <c r="L20" s="111"/>
      <c r="M20" s="111"/>
      <c r="N20" s="112">
        <f t="shared" si="0"/>
        <v>16</v>
      </c>
      <c r="O20" s="113">
        <f t="shared" si="1"/>
        <v>21.475357027810588</v>
      </c>
      <c r="R20" s="120" t="s">
        <v>30</v>
      </c>
      <c r="S20" s="121">
        <v>74504</v>
      </c>
      <c r="T20" s="116">
        <f t="shared" si="2"/>
        <v>16</v>
      </c>
      <c r="U20" s="122">
        <v>0</v>
      </c>
      <c r="V20" s="118">
        <f t="shared" si="3"/>
        <v>21.475357027810588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>
        <v>0</v>
      </c>
      <c r="L21" s="111"/>
      <c r="M21" s="111"/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>
        <v>0</v>
      </c>
      <c r="L22" s="111"/>
      <c r="M22" s="111"/>
      <c r="N22" s="112">
        <f t="shared" si="0"/>
        <v>3</v>
      </c>
      <c r="O22" s="113">
        <f t="shared" si="1"/>
        <v>8.1369171933060294</v>
      </c>
      <c r="R22" s="124" t="s">
        <v>59</v>
      </c>
      <c r="S22" s="121">
        <v>36869</v>
      </c>
      <c r="T22" s="116">
        <f t="shared" si="2"/>
        <v>3</v>
      </c>
      <c r="U22" s="122">
        <v>0</v>
      </c>
      <c r="V22" s="118">
        <f t="shared" si="3"/>
        <v>8.1369171933060294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2</v>
      </c>
      <c r="K23" s="111">
        <v>1</v>
      </c>
      <c r="L23" s="111"/>
      <c r="M23" s="111"/>
      <c r="N23" s="112">
        <f t="shared" si="0"/>
        <v>14</v>
      </c>
      <c r="O23" s="113">
        <f t="shared" si="1"/>
        <v>29.733460762450886</v>
      </c>
      <c r="R23" s="124" t="s">
        <v>60</v>
      </c>
      <c r="S23" s="121">
        <v>47085</v>
      </c>
      <c r="T23" s="116">
        <f t="shared" si="2"/>
        <v>14</v>
      </c>
      <c r="U23" s="122">
        <v>0</v>
      </c>
      <c r="V23" s="118">
        <f t="shared" si="3"/>
        <v>29.733460762450886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5</v>
      </c>
      <c r="K24" s="111">
        <v>0</v>
      </c>
      <c r="L24" s="111"/>
      <c r="M24" s="111"/>
      <c r="N24" s="112">
        <f t="shared" si="0"/>
        <v>35</v>
      </c>
      <c r="O24" s="113">
        <f t="shared" si="1"/>
        <v>125.89022372491188</v>
      </c>
      <c r="R24" s="124" t="s">
        <v>61</v>
      </c>
      <c r="S24" s="121">
        <v>27802</v>
      </c>
      <c r="T24" s="116">
        <f t="shared" si="2"/>
        <v>35</v>
      </c>
      <c r="U24" s="122">
        <v>0</v>
      </c>
      <c r="V24" s="118">
        <f t="shared" si="3"/>
        <v>125.89022372491188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>
        <v>2</v>
      </c>
      <c r="L25" s="111"/>
      <c r="M25" s="111"/>
      <c r="N25" s="112">
        <f t="shared" si="0"/>
        <v>126</v>
      </c>
      <c r="O25" s="113">
        <f t="shared" si="1"/>
        <v>505.92250552097971</v>
      </c>
      <c r="R25" s="124" t="s">
        <v>62</v>
      </c>
      <c r="S25" s="121">
        <v>24905</v>
      </c>
      <c r="T25" s="116">
        <f t="shared" si="2"/>
        <v>126</v>
      </c>
      <c r="U25" s="122">
        <v>0</v>
      </c>
      <c r="V25" s="118">
        <f t="shared" si="3"/>
        <v>505.92250552097971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4</v>
      </c>
      <c r="K26" s="126">
        <v>1</v>
      </c>
      <c r="L26" s="126"/>
      <c r="M26" s="126"/>
      <c r="N26" s="112">
        <f t="shared" si="0"/>
        <v>18</v>
      </c>
      <c r="O26" s="127">
        <f t="shared" si="1"/>
        <v>76.132470498667686</v>
      </c>
      <c r="R26" s="128" t="s">
        <v>63</v>
      </c>
      <c r="S26" s="121">
        <v>23643</v>
      </c>
      <c r="T26" s="116">
        <f t="shared" si="2"/>
        <v>18</v>
      </c>
      <c r="U26" s="129">
        <v>0</v>
      </c>
      <c r="V26" s="118">
        <f t="shared" si="3"/>
        <v>76.132470498667686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9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167</v>
      </c>
      <c r="H27" s="131">
        <f t="shared" si="4"/>
        <v>100</v>
      </c>
      <c r="I27" s="131">
        <f t="shared" si="4"/>
        <v>109</v>
      </c>
      <c r="J27" s="131">
        <f t="shared" si="4"/>
        <v>75</v>
      </c>
      <c r="K27" s="131">
        <f t="shared" si="4"/>
        <v>38</v>
      </c>
      <c r="L27" s="131">
        <f t="shared" si="4"/>
        <v>0</v>
      </c>
      <c r="M27" s="131">
        <f t="shared" si="4"/>
        <v>0</v>
      </c>
      <c r="N27" s="131">
        <f t="shared" si="0"/>
        <v>554</v>
      </c>
      <c r="O27" s="132">
        <f t="shared" si="1"/>
        <v>42.336290760142752</v>
      </c>
      <c r="R27" s="130" t="s">
        <v>64</v>
      </c>
      <c r="S27" s="131">
        <f>SUM(S6:S26)</f>
        <v>1308570</v>
      </c>
      <c r="T27" s="131">
        <f>SUM(T6:T26)</f>
        <v>554</v>
      </c>
      <c r="U27" s="131">
        <f>SUM(U6:U26)</f>
        <v>0</v>
      </c>
      <c r="V27" s="132">
        <f>T27*100000/S27</f>
        <v>42.336290760142752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H1" workbookViewId="0">
      <selection activeCell="L7" sqref="L7"/>
    </sheetView>
  </sheetViews>
  <sheetFormatPr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796875" style="23"/>
    <col min="13" max="13" width="16.09765625" style="140" customWidth="1"/>
    <col min="14" max="14" width="15.8984375" style="140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7968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678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42</v>
      </c>
      <c r="P4" s="145">
        <f t="shared" ref="P4:P10" si="0">O4*100000/N4</f>
        <v>59.657075588414266</v>
      </c>
      <c r="Q4" s="140"/>
      <c r="R4" s="146">
        <f>O4*100/O10</f>
        <v>7.581227436823105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142</v>
      </c>
      <c r="P5" s="145">
        <f t="shared" si="0"/>
        <v>189.22625561100494</v>
      </c>
      <c r="R5" s="146">
        <f>O5*100/O10</f>
        <v>25.63176895306859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21</v>
      </c>
      <c r="D6" s="153">
        <v>0</v>
      </c>
      <c r="E6" s="154">
        <f>C6+D6</f>
        <v>21</v>
      </c>
      <c r="F6" s="155">
        <f>E6*100000/B6</f>
        <v>13.45007141347441</v>
      </c>
      <c r="G6" s="153">
        <v>70</v>
      </c>
      <c r="H6" s="156">
        <f>C6+D6+G6</f>
        <v>91</v>
      </c>
      <c r="I6" s="157">
        <f>H6*100000/B6</f>
        <v>58.283642791722443</v>
      </c>
      <c r="L6" s="151"/>
      <c r="M6" s="143" t="s">
        <v>36</v>
      </c>
      <c r="N6" s="144">
        <v>84248.338076132117</v>
      </c>
      <c r="O6" s="143">
        <v>155</v>
      </c>
      <c r="P6" s="145">
        <f t="shared" si="0"/>
        <v>183.9798903331864</v>
      </c>
      <c r="R6" s="146">
        <f>O6*100/O10</f>
        <v>27.978339350180505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19</v>
      </c>
      <c r="H7" s="165">
        <f>C7+D7+G7</f>
        <v>25</v>
      </c>
      <c r="I7" s="166">
        <f>H7*100000/B7</f>
        <v>72.350523817792435</v>
      </c>
      <c r="M7" s="143" t="s">
        <v>37</v>
      </c>
      <c r="N7" s="144">
        <v>199998.93546853634</v>
      </c>
      <c r="O7" s="143">
        <v>102</v>
      </c>
      <c r="P7" s="145">
        <f t="shared" si="0"/>
        <v>51.000271456968107</v>
      </c>
      <c r="R7" s="146">
        <f>O7*100/O10</f>
        <v>18.411552346570396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15</v>
      </c>
      <c r="D8" s="161">
        <v>0</v>
      </c>
      <c r="E8" s="162">
        <f t="shared" ref="E8:E27" si="1">C8+D8</f>
        <v>15</v>
      </c>
      <c r="F8" s="163">
        <f t="shared" ref="F8:F27" si="2">E8*100000/B8</f>
        <v>12.337656996685283</v>
      </c>
      <c r="G8" s="164">
        <v>51</v>
      </c>
      <c r="H8" s="165">
        <f t="shared" ref="H8:H27" si="3">C8+D8+G8</f>
        <v>66</v>
      </c>
      <c r="I8" s="166">
        <f t="shared" ref="I8:I27" si="4">H8*100000/B8</f>
        <v>54.285690785415241</v>
      </c>
      <c r="M8" s="143" t="s">
        <v>38</v>
      </c>
      <c r="N8" s="144">
        <v>444932</v>
      </c>
      <c r="O8" s="143">
        <v>68</v>
      </c>
      <c r="P8" s="145">
        <f t="shared" si="0"/>
        <v>15.283234291981696</v>
      </c>
      <c r="R8" s="146">
        <f>O8*100/O10</f>
        <v>12.274368231046932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4</v>
      </c>
      <c r="D9" s="161">
        <v>0</v>
      </c>
      <c r="E9" s="162">
        <f t="shared" si="1"/>
        <v>4</v>
      </c>
      <c r="F9" s="163">
        <f t="shared" si="2"/>
        <v>4.0673140474858913</v>
      </c>
      <c r="G9" s="164">
        <v>15</v>
      </c>
      <c r="H9" s="165">
        <f t="shared" si="3"/>
        <v>19</v>
      </c>
      <c r="I9" s="166">
        <f t="shared" si="4"/>
        <v>19.319741725557986</v>
      </c>
      <c r="M9" s="143" t="s">
        <v>39</v>
      </c>
      <c r="N9" s="144">
        <v>433946</v>
      </c>
      <c r="O9" s="143">
        <v>45</v>
      </c>
      <c r="P9" s="145">
        <f t="shared" si="0"/>
        <v>10.369953865227471</v>
      </c>
      <c r="R9" s="146">
        <f>O9*100/O10</f>
        <v>8.1227436823104693</v>
      </c>
      <c r="T9" s="148"/>
      <c r="V9" s="152"/>
    </row>
    <row r="10" spans="1:23">
      <c r="A10" s="120" t="s">
        <v>31</v>
      </c>
      <c r="B10" s="121">
        <v>53681</v>
      </c>
      <c r="C10" s="160">
        <v>6</v>
      </c>
      <c r="D10" s="161">
        <v>0</v>
      </c>
      <c r="E10" s="162">
        <f t="shared" si="1"/>
        <v>6</v>
      </c>
      <c r="F10" s="163">
        <f t="shared" si="2"/>
        <v>11.177139024980905</v>
      </c>
      <c r="G10" s="164">
        <v>12</v>
      </c>
      <c r="H10" s="165">
        <f t="shared" si="3"/>
        <v>18</v>
      </c>
      <c r="I10" s="166">
        <f t="shared" si="4"/>
        <v>33.531417074942716</v>
      </c>
      <c r="M10" s="167" t="s">
        <v>41</v>
      </c>
      <c r="N10" s="168">
        <f>SUM(N4:N9)</f>
        <v>1308570.0921336529</v>
      </c>
      <c r="O10" s="168">
        <f>SUM(O4:O9)</f>
        <v>554</v>
      </c>
      <c r="P10" s="169">
        <f t="shared" si="0"/>
        <v>42.33628777933405</v>
      </c>
      <c r="R10" s="170">
        <f>SUM(R4:R9)</f>
        <v>100</v>
      </c>
      <c r="T10" s="148"/>
      <c r="V10" s="152"/>
    </row>
    <row r="11" spans="1:23">
      <c r="A11" s="120" t="s">
        <v>24</v>
      </c>
      <c r="B11" s="121">
        <v>80638</v>
      </c>
      <c r="C11" s="160">
        <v>7</v>
      </c>
      <c r="D11" s="161">
        <v>0</v>
      </c>
      <c r="E11" s="162">
        <f t="shared" si="1"/>
        <v>7</v>
      </c>
      <c r="F11" s="163">
        <f t="shared" si="2"/>
        <v>8.6807708524516976</v>
      </c>
      <c r="G11" s="164">
        <v>23</v>
      </c>
      <c r="H11" s="165">
        <f t="shared" si="3"/>
        <v>30</v>
      </c>
      <c r="I11" s="166">
        <f t="shared" si="4"/>
        <v>37.203303653364422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9</v>
      </c>
      <c r="H12" s="165">
        <f t="shared" si="3"/>
        <v>9</v>
      </c>
      <c r="I12" s="166">
        <f t="shared" si="4"/>
        <v>13.16309069369488</v>
      </c>
    </row>
    <row r="13" spans="1:23">
      <c r="A13" s="120" t="s">
        <v>26</v>
      </c>
      <c r="B13" s="121">
        <v>73394</v>
      </c>
      <c r="C13" s="160">
        <v>7</v>
      </c>
      <c r="D13" s="161">
        <v>1</v>
      </c>
      <c r="E13" s="162">
        <f t="shared" si="1"/>
        <v>8</v>
      </c>
      <c r="F13" s="163">
        <f t="shared" si="2"/>
        <v>10.900073575496634</v>
      </c>
      <c r="G13" s="164">
        <v>59</v>
      </c>
      <c r="H13" s="165">
        <f t="shared" si="3"/>
        <v>67</v>
      </c>
      <c r="I13" s="166">
        <f t="shared" si="4"/>
        <v>91.288116194784308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265</v>
      </c>
      <c r="P14" s="145">
        <f>O14*100000/N14</f>
        <v>40.613151304678325</v>
      </c>
      <c r="R14" s="107"/>
    </row>
    <row r="15" spans="1:23">
      <c r="A15" s="120" t="s">
        <v>34</v>
      </c>
      <c r="B15" s="121">
        <v>57800</v>
      </c>
      <c r="C15" s="160">
        <v>2</v>
      </c>
      <c r="D15" s="161">
        <v>0</v>
      </c>
      <c r="E15" s="162">
        <f t="shared" si="1"/>
        <v>2</v>
      </c>
      <c r="F15" s="163">
        <f t="shared" si="2"/>
        <v>3.4602076124567476</v>
      </c>
      <c r="G15" s="164">
        <v>9</v>
      </c>
      <c r="H15" s="165">
        <f t="shared" si="3"/>
        <v>11</v>
      </c>
      <c r="I15" s="166">
        <f t="shared" si="4"/>
        <v>19.031141868512112</v>
      </c>
      <c r="M15" s="174" t="s">
        <v>71</v>
      </c>
      <c r="N15" s="175">
        <v>656072</v>
      </c>
      <c r="O15" s="175">
        <f>O10-O14</f>
        <v>289</v>
      </c>
      <c r="P15" s="145">
        <f>O15*100000/N15</f>
        <v>44.050043287931814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554</v>
      </c>
      <c r="P16" s="179">
        <f>O16*100000/N16</f>
        <v>42.336290760142752</v>
      </c>
    </row>
    <row r="17" spans="1:22">
      <c r="A17" s="120" t="s">
        <v>28</v>
      </c>
      <c r="B17" s="121">
        <v>121515</v>
      </c>
      <c r="C17" s="160">
        <v>2</v>
      </c>
      <c r="D17" s="161">
        <v>0</v>
      </c>
      <c r="E17" s="162">
        <f t="shared" si="1"/>
        <v>2</v>
      </c>
      <c r="F17" s="163">
        <f t="shared" si="2"/>
        <v>1.6458873390116446</v>
      </c>
      <c r="G17" s="164">
        <v>26</v>
      </c>
      <c r="H17" s="165">
        <f t="shared" si="3"/>
        <v>28</v>
      </c>
      <c r="I17" s="166">
        <f t="shared" si="4"/>
        <v>23.042422746163027</v>
      </c>
    </row>
    <row r="18" spans="1:22">
      <c r="A18" s="120" t="s">
        <v>29</v>
      </c>
      <c r="B18" s="121">
        <v>116425</v>
      </c>
      <c r="C18" s="160">
        <v>14</v>
      </c>
      <c r="D18" s="161">
        <v>0</v>
      </c>
      <c r="E18" s="162">
        <f t="shared" si="1"/>
        <v>14</v>
      </c>
      <c r="F18" s="163">
        <f t="shared" si="2"/>
        <v>12.024908739531888</v>
      </c>
      <c r="G18" s="164">
        <v>35</v>
      </c>
      <c r="H18" s="165">
        <f t="shared" si="3"/>
        <v>49</v>
      </c>
      <c r="I18" s="166">
        <f t="shared" si="4"/>
        <v>42.087180588361605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8</v>
      </c>
      <c r="D20" s="161">
        <v>0</v>
      </c>
      <c r="E20" s="162">
        <f t="shared" si="1"/>
        <v>8</v>
      </c>
      <c r="F20" s="163">
        <f t="shared" si="2"/>
        <v>28.566327441528298</v>
      </c>
      <c r="G20" s="164">
        <v>2</v>
      </c>
      <c r="H20" s="165">
        <f t="shared" si="3"/>
        <v>10</v>
      </c>
      <c r="I20" s="166">
        <f t="shared" si="4"/>
        <v>35.707909301910377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7</v>
      </c>
      <c r="D21" s="161">
        <v>0</v>
      </c>
      <c r="E21" s="162">
        <f t="shared" si="1"/>
        <v>7</v>
      </c>
      <c r="F21" s="163">
        <f t="shared" si="2"/>
        <v>9.3954686996671324</v>
      </c>
      <c r="G21" s="164">
        <v>9</v>
      </c>
      <c r="H21" s="165">
        <f t="shared" si="3"/>
        <v>16</v>
      </c>
      <c r="I21" s="166">
        <f t="shared" si="4"/>
        <v>21.475357027810588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1</v>
      </c>
      <c r="D23" s="161">
        <v>0</v>
      </c>
      <c r="E23" s="162">
        <f t="shared" si="1"/>
        <v>1</v>
      </c>
      <c r="F23" s="163">
        <f t="shared" si="2"/>
        <v>2.7123057311020098</v>
      </c>
      <c r="G23" s="164">
        <v>2</v>
      </c>
      <c r="H23" s="165">
        <f t="shared" si="3"/>
        <v>3</v>
      </c>
      <c r="I23" s="166">
        <f t="shared" si="4"/>
        <v>8.1369171933060294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6</v>
      </c>
      <c r="D24" s="161">
        <v>0</v>
      </c>
      <c r="E24" s="162">
        <f t="shared" si="1"/>
        <v>6</v>
      </c>
      <c r="F24" s="163">
        <f t="shared" si="2"/>
        <v>12.742911755336094</v>
      </c>
      <c r="G24" s="164">
        <v>8</v>
      </c>
      <c r="H24" s="165">
        <f t="shared" si="3"/>
        <v>14</v>
      </c>
      <c r="I24" s="166">
        <f t="shared" si="4"/>
        <v>29.733460762450886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14</v>
      </c>
      <c r="D25" s="161">
        <v>0</v>
      </c>
      <c r="E25" s="162">
        <f t="shared" si="1"/>
        <v>14</v>
      </c>
      <c r="F25" s="163">
        <f t="shared" si="2"/>
        <v>50.356089489964752</v>
      </c>
      <c r="G25" s="164">
        <v>21</v>
      </c>
      <c r="H25" s="165">
        <f t="shared" si="3"/>
        <v>35</v>
      </c>
      <c r="I25" s="166">
        <f t="shared" si="4"/>
        <v>125.89022372491188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16</v>
      </c>
      <c r="D26" s="161">
        <v>0</v>
      </c>
      <c r="E26" s="162">
        <f t="shared" si="1"/>
        <v>16</v>
      </c>
      <c r="F26" s="163">
        <f t="shared" si="2"/>
        <v>64.244127685203779</v>
      </c>
      <c r="G26" s="164">
        <v>110</v>
      </c>
      <c r="H26" s="165">
        <f t="shared" si="3"/>
        <v>126</v>
      </c>
      <c r="I26" s="166">
        <f t="shared" si="4"/>
        <v>505.92250552097971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0</v>
      </c>
      <c r="E27" s="162">
        <f t="shared" si="1"/>
        <v>7</v>
      </c>
      <c r="F27" s="163">
        <f t="shared" si="2"/>
        <v>29.607071860592988</v>
      </c>
      <c r="G27" s="164">
        <v>11</v>
      </c>
      <c r="H27" s="165">
        <f t="shared" si="3"/>
        <v>18</v>
      </c>
      <c r="I27" s="166">
        <f t="shared" si="4"/>
        <v>76.132470498667686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128</v>
      </c>
      <c r="D28" s="184">
        <f>SUM(D7:D27)</f>
        <v>1</v>
      </c>
      <c r="E28" s="184">
        <f>SUM(E7:E27)</f>
        <v>129</v>
      </c>
      <c r="F28" s="185">
        <f>E28*100000/B28</f>
        <v>9.8580893647263803</v>
      </c>
      <c r="G28" s="184">
        <f>SUM(G7:G27)</f>
        <v>425</v>
      </c>
      <c r="H28" s="184">
        <f>C28+D28+G28</f>
        <v>554</v>
      </c>
      <c r="I28" s="185">
        <f>H28*100000/B28</f>
        <v>42.336290760142752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AT31"/>
    </sheetView>
  </sheetViews>
  <sheetFormatPr defaultRowHeight="27.75"/>
  <cols>
    <col min="1" max="1" width="18.09765625" style="23" customWidth="1"/>
    <col min="2" max="2" width="10.8984375" style="140" customWidth="1"/>
    <col min="3" max="21" width="9.09765625" style="140" customWidth="1"/>
    <col min="22" max="16384" width="8.796875" style="23"/>
  </cols>
  <sheetData>
    <row r="1" spans="1:54">
      <c r="A1" s="81" t="s">
        <v>341</v>
      </c>
    </row>
    <row r="2" spans="1:54">
      <c r="A2" s="81"/>
      <c r="B2" s="189"/>
      <c r="C2" s="82" t="s">
        <v>678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91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2</v>
      </c>
      <c r="AO5" s="143">
        <v>2</v>
      </c>
      <c r="AP5" s="143">
        <v>2</v>
      </c>
      <c r="AQ5" s="143">
        <v>5</v>
      </c>
      <c r="AR5" s="143">
        <v>1</v>
      </c>
      <c r="AS5" s="143">
        <v>0</v>
      </c>
      <c r="AT5" s="143">
        <v>2</v>
      </c>
      <c r="AU5" s="143"/>
      <c r="AV5" s="143"/>
      <c r="AW5" s="143"/>
      <c r="AX5" s="143"/>
      <c r="AY5" s="143"/>
      <c r="AZ5" s="143"/>
      <c r="BA5" s="143"/>
      <c r="BB5" s="143"/>
    </row>
    <row r="6" spans="1:54">
      <c r="A6" s="200" t="s">
        <v>23</v>
      </c>
      <c r="B6" s="130">
        <f t="shared" ref="B6:B24" si="0">SUM(C6:BB6)</f>
        <v>19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1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3</v>
      </c>
      <c r="AD6" s="143">
        <v>3</v>
      </c>
      <c r="AE6" s="143">
        <v>1</v>
      </c>
      <c r="AF6" s="143">
        <v>1</v>
      </c>
      <c r="AG6" s="143">
        <v>1</v>
      </c>
      <c r="AH6" s="143">
        <v>1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43">
        <v>0</v>
      </c>
      <c r="AS6" s="143">
        <v>0</v>
      </c>
      <c r="AT6" s="143">
        <v>0</v>
      </c>
      <c r="AU6" s="143"/>
      <c r="AV6" s="143"/>
      <c r="AW6" s="143"/>
      <c r="AX6" s="143"/>
      <c r="AY6" s="143"/>
      <c r="AZ6" s="143"/>
      <c r="BA6" s="143"/>
      <c r="BB6" s="143"/>
    </row>
    <row r="7" spans="1:54">
      <c r="A7" s="200" t="s">
        <v>31</v>
      </c>
      <c r="B7" s="130">
        <f t="shared" si="0"/>
        <v>18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1</v>
      </c>
      <c r="AB7" s="143">
        <v>1</v>
      </c>
      <c r="AC7" s="143">
        <v>0</v>
      </c>
      <c r="AD7" s="143">
        <v>2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>
        <v>0</v>
      </c>
      <c r="AP7" s="143">
        <v>1</v>
      </c>
      <c r="AQ7" s="143">
        <v>0</v>
      </c>
      <c r="AR7" s="143">
        <v>1</v>
      </c>
      <c r="AS7" s="143">
        <v>0</v>
      </c>
      <c r="AT7" s="143">
        <v>0</v>
      </c>
      <c r="AU7" s="143"/>
      <c r="AV7" s="143"/>
      <c r="AW7" s="143"/>
      <c r="AX7" s="143"/>
      <c r="AY7" s="143"/>
      <c r="AZ7" s="143"/>
      <c r="BA7" s="143"/>
      <c r="BB7" s="143"/>
    </row>
    <row r="8" spans="1:54">
      <c r="A8" s="200" t="s">
        <v>24</v>
      </c>
      <c r="B8" s="130">
        <f t="shared" si="0"/>
        <v>30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>
        <v>1</v>
      </c>
      <c r="AP8" s="143">
        <v>1</v>
      </c>
      <c r="AQ8" s="143">
        <v>0</v>
      </c>
      <c r="AR8" s="143">
        <v>2</v>
      </c>
      <c r="AS8" s="143">
        <v>0</v>
      </c>
      <c r="AT8" s="143">
        <v>0</v>
      </c>
      <c r="AU8" s="143"/>
      <c r="AV8" s="143"/>
      <c r="AW8" s="143"/>
      <c r="AX8" s="143"/>
      <c r="AY8" s="143"/>
      <c r="AZ8" s="143"/>
      <c r="BA8" s="143"/>
      <c r="BB8" s="143"/>
    </row>
    <row r="9" spans="1:54">
      <c r="A9" s="200" t="s">
        <v>25</v>
      </c>
      <c r="B9" s="130">
        <f t="shared" si="0"/>
        <v>9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>
        <v>1</v>
      </c>
      <c r="AP9" s="143">
        <v>0</v>
      </c>
      <c r="AQ9" s="143">
        <v>1</v>
      </c>
      <c r="AR9" s="143">
        <v>0</v>
      </c>
      <c r="AS9" s="143">
        <v>0</v>
      </c>
      <c r="AT9" s="143">
        <v>1</v>
      </c>
      <c r="AU9" s="143"/>
      <c r="AV9" s="143"/>
      <c r="AW9" s="143"/>
      <c r="AX9" s="143"/>
      <c r="AY9" s="143"/>
      <c r="AZ9" s="143"/>
      <c r="BA9" s="143"/>
      <c r="BB9" s="143"/>
    </row>
    <row r="10" spans="1:54">
      <c r="A10" s="200" t="s">
        <v>26</v>
      </c>
      <c r="B10" s="130">
        <f t="shared" si="0"/>
        <v>67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6</v>
      </c>
      <c r="AO10" s="143">
        <v>1</v>
      </c>
      <c r="AP10" s="143">
        <v>4</v>
      </c>
      <c r="AQ10" s="143">
        <v>5</v>
      </c>
      <c r="AR10" s="143">
        <v>2</v>
      </c>
      <c r="AS10" s="143">
        <v>0</v>
      </c>
      <c r="AT10" s="143">
        <v>1</v>
      </c>
      <c r="AU10" s="143"/>
      <c r="AV10" s="143"/>
      <c r="AW10" s="143"/>
      <c r="AX10" s="143"/>
      <c r="AY10" s="143"/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/>
      <c r="AV11" s="143"/>
      <c r="AW11" s="143"/>
      <c r="AX11" s="143"/>
      <c r="AY11" s="143"/>
      <c r="AZ11" s="143"/>
      <c r="BA11" s="143"/>
      <c r="BB11" s="143"/>
    </row>
    <row r="12" spans="1:54">
      <c r="A12" s="200" t="s">
        <v>34</v>
      </c>
      <c r="B12" s="130">
        <f t="shared" si="0"/>
        <v>11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1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/>
      <c r="AV12" s="143"/>
      <c r="AW12" s="143"/>
      <c r="AX12" s="143"/>
      <c r="AY12" s="143"/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/>
      <c r="AV13" s="143"/>
      <c r="AW13" s="143"/>
      <c r="AX13" s="143"/>
      <c r="AY13" s="143"/>
      <c r="AZ13" s="143"/>
      <c r="BA13" s="143"/>
      <c r="BB13" s="143"/>
    </row>
    <row r="14" spans="1:54">
      <c r="A14" s="200" t="s">
        <v>28</v>
      </c>
      <c r="B14" s="130">
        <f t="shared" si="0"/>
        <v>28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1</v>
      </c>
      <c r="AO14" s="143">
        <v>1</v>
      </c>
      <c r="AP14" s="143">
        <v>1</v>
      </c>
      <c r="AQ14" s="143">
        <v>0</v>
      </c>
      <c r="AR14" s="143">
        <v>0</v>
      </c>
      <c r="AS14" s="143">
        <v>2</v>
      </c>
      <c r="AT14" s="143">
        <v>1</v>
      </c>
      <c r="AU14" s="143"/>
      <c r="AV14" s="143"/>
      <c r="AW14" s="143"/>
      <c r="AX14" s="143"/>
      <c r="AY14" s="143"/>
      <c r="AZ14" s="143"/>
      <c r="BA14" s="143"/>
      <c r="BB14" s="143"/>
    </row>
    <row r="15" spans="1:54">
      <c r="A15" s="200" t="s">
        <v>29</v>
      </c>
      <c r="B15" s="130">
        <f t="shared" si="0"/>
        <v>49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3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4</v>
      </c>
      <c r="AK15" s="143">
        <v>2</v>
      </c>
      <c r="AL15" s="143">
        <v>4</v>
      </c>
      <c r="AM15" s="143">
        <v>3</v>
      </c>
      <c r="AN15" s="143">
        <v>2</v>
      </c>
      <c r="AO15" s="143">
        <v>1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/>
      <c r="AV15" s="143"/>
      <c r="AW15" s="143"/>
      <c r="AX15" s="143"/>
      <c r="AY15" s="143"/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/>
      <c r="AV16" s="143"/>
      <c r="AW16" s="143"/>
      <c r="AX16" s="143"/>
      <c r="AY16" s="143"/>
      <c r="AZ16" s="143"/>
      <c r="BA16" s="143"/>
      <c r="BB16" s="143"/>
    </row>
    <row r="17" spans="1:55">
      <c r="A17" s="200" t="s">
        <v>58</v>
      </c>
      <c r="B17" s="130">
        <f t="shared" si="0"/>
        <v>10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1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/>
      <c r="AV17" s="143"/>
      <c r="AW17" s="143"/>
      <c r="AX17" s="143"/>
      <c r="AY17" s="143"/>
      <c r="AZ17" s="143"/>
      <c r="BA17" s="143"/>
      <c r="BB17" s="143"/>
    </row>
    <row r="18" spans="1:55">
      <c r="A18" s="200" t="s">
        <v>30</v>
      </c>
      <c r="B18" s="130">
        <f t="shared" si="0"/>
        <v>16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2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0</v>
      </c>
      <c r="AE18" s="143">
        <v>1</v>
      </c>
      <c r="AF18" s="143">
        <v>0</v>
      </c>
      <c r="AG18" s="143">
        <v>0</v>
      </c>
      <c r="AH18" s="143">
        <v>0</v>
      </c>
      <c r="AI18" s="143">
        <v>2</v>
      </c>
      <c r="AJ18" s="143">
        <v>0</v>
      </c>
      <c r="AK18" s="143">
        <v>1</v>
      </c>
      <c r="AL18" s="143">
        <v>3</v>
      </c>
      <c r="AM18" s="143">
        <v>2</v>
      </c>
      <c r="AN18" s="143">
        <v>0</v>
      </c>
      <c r="AO18" s="143">
        <v>1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/>
      <c r="AV18" s="143"/>
      <c r="AW18" s="143"/>
      <c r="AX18" s="143"/>
      <c r="AY18" s="143"/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/>
      <c r="AV19" s="143"/>
      <c r="AW19" s="143"/>
      <c r="AX19" s="143"/>
      <c r="AY19" s="143"/>
      <c r="AZ19" s="143"/>
      <c r="BA19" s="143"/>
      <c r="BB19" s="143"/>
    </row>
    <row r="20" spans="1:55">
      <c r="A20" s="200" t="s">
        <v>59</v>
      </c>
      <c r="B20" s="130">
        <f t="shared" si="0"/>
        <v>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/>
      <c r="AV20" s="143"/>
      <c r="AW20" s="143"/>
      <c r="AX20" s="143"/>
      <c r="AY20" s="143"/>
      <c r="AZ20" s="143"/>
      <c r="BA20" s="143"/>
      <c r="BB20" s="143"/>
    </row>
    <row r="21" spans="1:55">
      <c r="A21" s="200" t="s">
        <v>60</v>
      </c>
      <c r="B21" s="130">
        <f t="shared" si="0"/>
        <v>14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>
        <v>1</v>
      </c>
      <c r="AP21" s="143">
        <v>0</v>
      </c>
      <c r="AQ21" s="143">
        <v>0</v>
      </c>
      <c r="AR21" s="143">
        <v>0</v>
      </c>
      <c r="AS21" s="143">
        <v>1</v>
      </c>
      <c r="AT21" s="143">
        <v>0</v>
      </c>
      <c r="AU21" s="143"/>
      <c r="AV21" s="143"/>
      <c r="AW21" s="143"/>
      <c r="AX21" s="143"/>
      <c r="AY21" s="143"/>
      <c r="AZ21" s="143"/>
      <c r="BA21" s="143"/>
      <c r="BB21" s="143"/>
    </row>
    <row r="22" spans="1:55">
      <c r="A22" s="200" t="s">
        <v>61</v>
      </c>
      <c r="B22" s="130">
        <f t="shared" si="0"/>
        <v>35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4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/>
      <c r="AV22" s="143"/>
      <c r="AW22" s="143"/>
      <c r="AX22" s="143"/>
      <c r="AY22" s="143"/>
      <c r="AZ22" s="143"/>
      <c r="BA22" s="143"/>
      <c r="BB22" s="143"/>
    </row>
    <row r="23" spans="1:55">
      <c r="A23" s="200" t="s">
        <v>62</v>
      </c>
      <c r="B23" s="130">
        <f t="shared" si="0"/>
        <v>126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>
        <v>0</v>
      </c>
      <c r="AP23" s="143">
        <v>1</v>
      </c>
      <c r="AQ23" s="143">
        <v>1</v>
      </c>
      <c r="AR23" s="143">
        <v>0</v>
      </c>
      <c r="AS23" s="143">
        <v>0</v>
      </c>
      <c r="AT23" s="143">
        <v>0</v>
      </c>
      <c r="AU23" s="143"/>
      <c r="AV23" s="143"/>
      <c r="AW23" s="143"/>
      <c r="AX23" s="143"/>
      <c r="AY23" s="143"/>
      <c r="AZ23" s="143"/>
      <c r="BA23" s="143"/>
      <c r="BB23" s="143"/>
    </row>
    <row r="24" spans="1:55">
      <c r="A24" s="200" t="s">
        <v>63</v>
      </c>
      <c r="B24" s="130">
        <f t="shared" si="0"/>
        <v>18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1</v>
      </c>
      <c r="AT24" s="143">
        <v>0</v>
      </c>
      <c r="AU24" s="143"/>
      <c r="AV24" s="143"/>
      <c r="AW24" s="143"/>
      <c r="AX24" s="143"/>
      <c r="AY24" s="143"/>
      <c r="AZ24" s="143"/>
      <c r="BA24" s="143"/>
      <c r="BB24" s="143"/>
    </row>
    <row r="25" spans="1:55" s="203" customFormat="1">
      <c r="A25" s="201" t="s">
        <v>64</v>
      </c>
      <c r="B25" s="202">
        <f>SUM(B5:B24)</f>
        <v>554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5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34</v>
      </c>
      <c r="AB25" s="202">
        <f t="shared" si="2"/>
        <v>39</v>
      </c>
      <c r="AC25" s="202">
        <f t="shared" si="2"/>
        <v>35</v>
      </c>
      <c r="AD25" s="202">
        <f t="shared" si="2"/>
        <v>18</v>
      </c>
      <c r="AE25" s="202">
        <f t="shared" si="2"/>
        <v>15</v>
      </c>
      <c r="AF25" s="202">
        <f t="shared" si="2"/>
        <v>20</v>
      </c>
      <c r="AG25" s="202">
        <f t="shared" si="2"/>
        <v>26</v>
      </c>
      <c r="AH25" s="202">
        <f t="shared" si="2"/>
        <v>18</v>
      </c>
      <c r="AI25" s="202">
        <f t="shared" si="2"/>
        <v>31</v>
      </c>
      <c r="AJ25" s="202">
        <f t="shared" si="2"/>
        <v>23</v>
      </c>
      <c r="AK25" s="202">
        <f t="shared" si="2"/>
        <v>28</v>
      </c>
      <c r="AL25" s="202">
        <f t="shared" si="2"/>
        <v>26</v>
      </c>
      <c r="AM25" s="202">
        <f t="shared" si="2"/>
        <v>19</v>
      </c>
      <c r="AN25" s="202">
        <f t="shared" si="2"/>
        <v>17</v>
      </c>
      <c r="AO25" s="202">
        <f t="shared" si="2"/>
        <v>9</v>
      </c>
      <c r="AP25" s="202">
        <f t="shared" si="2"/>
        <v>10</v>
      </c>
      <c r="AQ25" s="202">
        <f t="shared" si="2"/>
        <v>12</v>
      </c>
      <c r="AR25" s="202">
        <f t="shared" si="2"/>
        <v>6</v>
      </c>
      <c r="AS25" s="202">
        <f t="shared" si="2"/>
        <v>4</v>
      </c>
      <c r="AT25" s="202">
        <f t="shared" si="2"/>
        <v>5</v>
      </c>
      <c r="AU25" s="202">
        <f t="shared" si="2"/>
        <v>0</v>
      </c>
      <c r="AV25" s="202">
        <f t="shared" si="2"/>
        <v>0</v>
      </c>
      <c r="AW25" s="202">
        <f t="shared" si="2"/>
        <v>0</v>
      </c>
      <c r="AX25" s="202">
        <f t="shared" si="2"/>
        <v>0</v>
      </c>
      <c r="AY25" s="202">
        <f t="shared" si="2"/>
        <v>0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679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554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5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34</v>
      </c>
      <c r="AB31" s="219">
        <f t="shared" si="3"/>
        <v>39</v>
      </c>
      <c r="AC31" s="219">
        <f t="shared" si="3"/>
        <v>35</v>
      </c>
      <c r="AD31" s="219">
        <f t="shared" si="3"/>
        <v>18</v>
      </c>
      <c r="AE31" s="219">
        <f t="shared" si="3"/>
        <v>15</v>
      </c>
      <c r="AF31" s="219">
        <f t="shared" si="3"/>
        <v>20</v>
      </c>
      <c r="AG31" s="219">
        <f t="shared" si="3"/>
        <v>26</v>
      </c>
      <c r="AH31" s="219">
        <f t="shared" si="3"/>
        <v>18</v>
      </c>
      <c r="AI31" s="219">
        <f t="shared" si="3"/>
        <v>31</v>
      </c>
      <c r="AJ31" s="219">
        <f t="shared" si="3"/>
        <v>23</v>
      </c>
      <c r="AK31" s="219">
        <f t="shared" si="3"/>
        <v>28</v>
      </c>
      <c r="AL31" s="219">
        <f t="shared" si="3"/>
        <v>26</v>
      </c>
      <c r="AM31" s="219">
        <f t="shared" si="3"/>
        <v>19</v>
      </c>
      <c r="AN31" s="219">
        <f t="shared" si="3"/>
        <v>17</v>
      </c>
      <c r="AO31" s="219">
        <f t="shared" si="3"/>
        <v>9</v>
      </c>
      <c r="AP31" s="219">
        <f t="shared" si="3"/>
        <v>10</v>
      </c>
      <c r="AQ31" s="219">
        <f t="shared" si="3"/>
        <v>12</v>
      </c>
      <c r="AR31" s="219">
        <f t="shared" si="3"/>
        <v>6</v>
      </c>
      <c r="AS31" s="219">
        <f t="shared" si="3"/>
        <v>4</v>
      </c>
      <c r="AT31" s="219">
        <f t="shared" si="3"/>
        <v>5</v>
      </c>
      <c r="AU31" s="219">
        <f t="shared" si="3"/>
        <v>0</v>
      </c>
      <c r="AV31" s="219">
        <f t="shared" si="3"/>
        <v>0</v>
      </c>
      <c r="AW31" s="219">
        <f t="shared" si="3"/>
        <v>0</v>
      </c>
      <c r="AX31" s="219">
        <f t="shared" si="3"/>
        <v>0</v>
      </c>
      <c r="AY31" s="219">
        <f t="shared" si="3"/>
        <v>0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" sqref="A2"/>
    </sheetView>
  </sheetViews>
  <sheetFormatPr defaultRowHeight="18.75"/>
  <cols>
    <col min="1" max="2" width="14.3984375" style="244" customWidth="1"/>
    <col min="3" max="8" width="7.19921875" style="245" customWidth="1"/>
    <col min="9" max="9" width="10" style="245" customWidth="1"/>
    <col min="10" max="10" width="8.796875" style="244"/>
    <col min="11" max="11" width="27.59765625" style="244" customWidth="1"/>
    <col min="12" max="16" width="8.796875" style="244"/>
    <col min="17" max="17" width="11.69921875" style="244" customWidth="1"/>
    <col min="18" max="16384" width="8.796875" style="244"/>
  </cols>
  <sheetData>
    <row r="1" spans="1:17">
      <c r="A1" s="2" t="s">
        <v>680</v>
      </c>
    </row>
    <row r="2" spans="1:17">
      <c r="A2" s="3" t="s">
        <v>193</v>
      </c>
      <c r="B2" s="3" t="s">
        <v>194</v>
      </c>
      <c r="C2" s="4" t="s">
        <v>681</v>
      </c>
      <c r="D2" s="5" t="s">
        <v>682</v>
      </c>
      <c r="E2" s="5" t="s">
        <v>659</v>
      </c>
      <c r="F2" s="5" t="s">
        <v>665</v>
      </c>
      <c r="G2" s="5" t="s">
        <v>675</v>
      </c>
      <c r="H2" s="5" t="s">
        <v>683</v>
      </c>
      <c r="I2" s="15" t="s">
        <v>195</v>
      </c>
    </row>
    <row r="3" spans="1:17">
      <c r="A3" s="19" t="s">
        <v>21</v>
      </c>
      <c r="B3" s="19" t="s">
        <v>155</v>
      </c>
      <c r="C3" s="17">
        <v>25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43">
        <v>1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6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5">
        <v>1</v>
      </c>
      <c r="J4" s="246"/>
      <c r="K4" s="353" t="s">
        <v>197</v>
      </c>
      <c r="L4" s="353"/>
      <c r="M4" s="353"/>
      <c r="N4" s="353"/>
      <c r="O4" s="353"/>
      <c r="P4" s="353"/>
      <c r="Q4" s="353"/>
    </row>
    <row r="5" spans="1:17">
      <c r="A5" s="19" t="s">
        <v>21</v>
      </c>
      <c r="B5" s="19" t="s">
        <v>146</v>
      </c>
      <c r="C5" s="17">
        <v>14</v>
      </c>
      <c r="D5" s="18">
        <v>1</v>
      </c>
      <c r="E5" s="16">
        <v>1</v>
      </c>
      <c r="F5" s="16">
        <v>0</v>
      </c>
      <c r="G5" s="16">
        <v>0</v>
      </c>
      <c r="H5" s="16">
        <v>0</v>
      </c>
      <c r="I5" s="26">
        <v>2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3</v>
      </c>
      <c r="D6" s="18">
        <v>2</v>
      </c>
      <c r="E6" s="16">
        <v>0</v>
      </c>
      <c r="F6" s="16">
        <v>1</v>
      </c>
      <c r="G6" s="16">
        <v>1</v>
      </c>
      <c r="H6" s="16">
        <v>0</v>
      </c>
      <c r="I6" s="24">
        <v>3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7</v>
      </c>
      <c r="D8" s="18">
        <v>1</v>
      </c>
      <c r="E8" s="16">
        <v>1</v>
      </c>
      <c r="F8" s="16">
        <v>0</v>
      </c>
      <c r="G8" s="16">
        <v>0</v>
      </c>
      <c r="H8" s="16">
        <v>0</v>
      </c>
      <c r="I8" s="26">
        <v>2</v>
      </c>
      <c r="J8" s="246"/>
    </row>
    <row r="9" spans="1:17">
      <c r="A9" s="19" t="s">
        <v>21</v>
      </c>
      <c r="B9" s="19" t="s">
        <v>204</v>
      </c>
      <c r="C9" s="17">
        <v>1</v>
      </c>
      <c r="D9" s="18">
        <v>1</v>
      </c>
      <c r="E9" s="16">
        <v>1</v>
      </c>
      <c r="F9" s="16">
        <v>0</v>
      </c>
      <c r="G9" s="16">
        <v>0</v>
      </c>
      <c r="H9" s="16">
        <v>0</v>
      </c>
      <c r="I9" s="26">
        <v>2</v>
      </c>
      <c r="J9" s="246"/>
    </row>
    <row r="10" spans="1:17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4</v>
      </c>
      <c r="D12" s="18">
        <v>1</v>
      </c>
      <c r="E12" s="16">
        <v>0</v>
      </c>
      <c r="F12" s="16">
        <v>0</v>
      </c>
      <c r="G12" s="16">
        <v>1</v>
      </c>
      <c r="H12" s="16">
        <v>0</v>
      </c>
      <c r="I12" s="24">
        <v>3</v>
      </c>
      <c r="J12" s="246"/>
    </row>
    <row r="13" spans="1:17">
      <c r="A13" s="19" t="s">
        <v>21</v>
      </c>
      <c r="B13" s="19" t="s">
        <v>171</v>
      </c>
      <c r="C13" s="17">
        <v>10</v>
      </c>
      <c r="D13" s="18">
        <v>0</v>
      </c>
      <c r="E13" s="16">
        <v>0</v>
      </c>
      <c r="F13" s="16">
        <v>0</v>
      </c>
      <c r="G13" s="16">
        <v>0</v>
      </c>
      <c r="H13" s="16">
        <v>0</v>
      </c>
      <c r="I13" s="25">
        <v>1</v>
      </c>
      <c r="J13" s="246"/>
    </row>
    <row r="14" spans="1:17">
      <c r="A14" s="19" t="s">
        <v>21</v>
      </c>
      <c r="B14" s="19" t="s">
        <v>147</v>
      </c>
      <c r="C14" s="17">
        <v>3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5">
        <v>1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3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5">
        <v>1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5">
        <v>1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4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5">
        <v>1</v>
      </c>
      <c r="J30" s="246"/>
    </row>
    <row r="31" spans="1:10">
      <c r="A31" s="19" t="s">
        <v>31</v>
      </c>
      <c r="B31" s="19" t="s">
        <v>218</v>
      </c>
      <c r="C31" s="17">
        <v>4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5">
        <v>1</v>
      </c>
      <c r="J31" s="246"/>
    </row>
    <row r="32" spans="1:10">
      <c r="A32" s="19" t="s">
        <v>31</v>
      </c>
      <c r="B32" s="19" t="s">
        <v>219</v>
      </c>
      <c r="C32" s="17">
        <v>3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5">
        <v>1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5">
        <v>1</v>
      </c>
      <c r="J34" s="246"/>
    </row>
    <row r="35" spans="1:10">
      <c r="A35" s="19" t="s">
        <v>31</v>
      </c>
      <c r="B35" s="19" t="s">
        <v>221</v>
      </c>
      <c r="C35" s="17">
        <v>3</v>
      </c>
      <c r="D35" s="18">
        <v>1</v>
      </c>
      <c r="E35" s="16">
        <v>0</v>
      </c>
      <c r="F35" s="16">
        <v>1</v>
      </c>
      <c r="G35" s="16">
        <v>0</v>
      </c>
      <c r="H35" s="16">
        <v>0</v>
      </c>
      <c r="I35" s="26">
        <v>2</v>
      </c>
      <c r="J35" s="246"/>
    </row>
    <row r="36" spans="1:10">
      <c r="A36" s="19" t="s">
        <v>31</v>
      </c>
      <c r="B36" s="19" t="s">
        <v>185</v>
      </c>
      <c r="C36" s="17">
        <v>4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5">
        <v>1</v>
      </c>
      <c r="J36" s="246"/>
    </row>
    <row r="37" spans="1:10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5">
        <v>1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5</v>
      </c>
      <c r="D41" s="18">
        <v>1</v>
      </c>
      <c r="E41" s="16">
        <v>0</v>
      </c>
      <c r="F41" s="16">
        <v>1</v>
      </c>
      <c r="G41" s="16">
        <v>0</v>
      </c>
      <c r="H41" s="16">
        <v>0</v>
      </c>
      <c r="I41" s="26">
        <v>2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4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5">
        <v>1</v>
      </c>
      <c r="J43" s="246"/>
    </row>
    <row r="44" spans="1:10">
      <c r="A44" s="19" t="s">
        <v>24</v>
      </c>
      <c r="B44" s="19" t="s">
        <v>166</v>
      </c>
      <c r="C44" s="17">
        <v>4</v>
      </c>
      <c r="D44" s="18">
        <v>1</v>
      </c>
      <c r="E44" s="16">
        <v>0</v>
      </c>
      <c r="F44" s="16">
        <v>1</v>
      </c>
      <c r="G44" s="16">
        <v>0</v>
      </c>
      <c r="H44" s="16">
        <v>0</v>
      </c>
      <c r="I44" s="26">
        <v>2</v>
      </c>
      <c r="J44" s="246"/>
    </row>
    <row r="45" spans="1:10">
      <c r="A45" s="19" t="s">
        <v>24</v>
      </c>
      <c r="B45" s="19" t="s">
        <v>226</v>
      </c>
      <c r="C45" s="17">
        <v>1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5">
        <v>1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5">
        <v>1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5">
        <v>1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2</v>
      </c>
      <c r="D53" s="18">
        <v>1</v>
      </c>
      <c r="E53" s="16">
        <v>0</v>
      </c>
      <c r="F53" s="16">
        <v>0</v>
      </c>
      <c r="G53" s="16">
        <v>1</v>
      </c>
      <c r="H53" s="16">
        <v>0</v>
      </c>
      <c r="I53" s="24">
        <v>3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5">
        <v>1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0</v>
      </c>
      <c r="D59" s="18">
        <v>1</v>
      </c>
      <c r="E59" s="16">
        <v>1</v>
      </c>
      <c r="F59" s="16">
        <v>0</v>
      </c>
      <c r="G59" s="16">
        <v>0</v>
      </c>
      <c r="H59" s="16">
        <v>0</v>
      </c>
      <c r="I59" s="26">
        <v>2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6"/>
    </row>
    <row r="63" spans="1:10">
      <c r="A63" s="19" t="s">
        <v>26</v>
      </c>
      <c r="B63" s="19" t="s">
        <v>26</v>
      </c>
      <c r="C63" s="17">
        <v>3</v>
      </c>
      <c r="D63" s="18">
        <v>1</v>
      </c>
      <c r="E63" s="16">
        <v>0</v>
      </c>
      <c r="F63" s="16">
        <v>0</v>
      </c>
      <c r="G63" s="16">
        <v>1</v>
      </c>
      <c r="H63" s="16">
        <v>0</v>
      </c>
      <c r="I63" s="24">
        <v>3</v>
      </c>
      <c r="J63" s="246"/>
    </row>
    <row r="64" spans="1:10">
      <c r="A64" s="19" t="s">
        <v>26</v>
      </c>
      <c r="B64" s="19" t="s">
        <v>238</v>
      </c>
      <c r="C64" s="17">
        <v>32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5">
        <v>1</v>
      </c>
      <c r="J64" s="246"/>
    </row>
    <row r="65" spans="1:10">
      <c r="A65" s="19" t="s">
        <v>26</v>
      </c>
      <c r="B65" s="19" t="s">
        <v>239</v>
      </c>
      <c r="C65" s="17">
        <v>1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5">
        <v>1</v>
      </c>
      <c r="J65" s="246"/>
    </row>
    <row r="66" spans="1:10">
      <c r="A66" s="19" t="s">
        <v>26</v>
      </c>
      <c r="B66" s="19" t="s">
        <v>240</v>
      </c>
      <c r="C66" s="17">
        <v>2</v>
      </c>
      <c r="D66" s="18">
        <v>1</v>
      </c>
      <c r="E66" s="16">
        <v>1</v>
      </c>
      <c r="F66" s="16">
        <v>0</v>
      </c>
      <c r="G66" s="16">
        <v>0</v>
      </c>
      <c r="H66" s="16">
        <v>0</v>
      </c>
      <c r="I66" s="26">
        <v>2</v>
      </c>
      <c r="J66" s="246"/>
    </row>
    <row r="67" spans="1:10">
      <c r="A67" s="19" t="s">
        <v>26</v>
      </c>
      <c r="B67" s="19" t="s">
        <v>241</v>
      </c>
      <c r="C67" s="17">
        <v>3</v>
      </c>
      <c r="D67" s="18">
        <v>1</v>
      </c>
      <c r="E67" s="16">
        <v>1</v>
      </c>
      <c r="F67" s="16">
        <v>0</v>
      </c>
      <c r="G67" s="16">
        <v>0</v>
      </c>
      <c r="H67" s="16">
        <v>0</v>
      </c>
      <c r="I67" s="26">
        <v>2</v>
      </c>
      <c r="J67" s="246"/>
    </row>
    <row r="68" spans="1:10">
      <c r="A68" s="19" t="s">
        <v>26</v>
      </c>
      <c r="B68" s="19" t="s">
        <v>242</v>
      </c>
      <c r="C68" s="17">
        <v>6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5">
        <v>1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2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5">
        <v>1</v>
      </c>
      <c r="J71" s="246"/>
    </row>
    <row r="72" spans="1:10">
      <c r="A72" s="19" t="s">
        <v>26</v>
      </c>
      <c r="B72" s="19" t="s">
        <v>245</v>
      </c>
      <c r="C72" s="17">
        <v>3</v>
      </c>
      <c r="D72" s="18">
        <v>1</v>
      </c>
      <c r="E72" s="16">
        <v>0</v>
      </c>
      <c r="F72" s="16">
        <v>1</v>
      </c>
      <c r="G72" s="16">
        <v>0</v>
      </c>
      <c r="H72" s="16">
        <v>0</v>
      </c>
      <c r="I72" s="26">
        <v>2</v>
      </c>
      <c r="J72" s="246"/>
    </row>
    <row r="73" spans="1:10">
      <c r="A73" s="19" t="s">
        <v>26</v>
      </c>
      <c r="B73" s="19" t="s">
        <v>246</v>
      </c>
      <c r="C73" s="17">
        <v>1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5">
        <v>1</v>
      </c>
      <c r="J73" s="246"/>
    </row>
    <row r="74" spans="1:10">
      <c r="A74" s="19" t="s">
        <v>26</v>
      </c>
      <c r="B74" s="19" t="s">
        <v>247</v>
      </c>
      <c r="C74" s="17">
        <v>2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5">
        <v>1</v>
      </c>
      <c r="J74" s="246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5">
        <v>1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6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5">
        <v>1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2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5">
        <v>1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5">
        <v>1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0</v>
      </c>
      <c r="D110" s="18">
        <v>2</v>
      </c>
      <c r="E110" s="16">
        <v>0</v>
      </c>
      <c r="F110" s="16">
        <v>0</v>
      </c>
      <c r="G110" s="16">
        <v>2</v>
      </c>
      <c r="H110" s="16">
        <v>0</v>
      </c>
      <c r="I110" s="24">
        <v>3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2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5">
        <v>1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5">
        <v>1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2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5">
        <v>1</v>
      </c>
      <c r="J117" s="246"/>
    </row>
    <row r="118" spans="1:10">
      <c r="A118" s="19" t="s">
        <v>28</v>
      </c>
      <c r="B118" s="19" t="s">
        <v>182</v>
      </c>
      <c r="C118" s="17">
        <v>1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5">
        <v>1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3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5">
        <v>1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0</v>
      </c>
      <c r="D125" s="18">
        <v>1</v>
      </c>
      <c r="E125" s="16">
        <v>0</v>
      </c>
      <c r="F125" s="16">
        <v>0</v>
      </c>
      <c r="G125" s="16">
        <v>1</v>
      </c>
      <c r="H125" s="16">
        <v>0</v>
      </c>
      <c r="I125" s="24">
        <v>3</v>
      </c>
      <c r="J125" s="246"/>
    </row>
    <row r="126" spans="1:10">
      <c r="A126" s="19" t="s">
        <v>29</v>
      </c>
      <c r="B126" s="19" t="s">
        <v>181</v>
      </c>
      <c r="C126" s="17">
        <v>6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5">
        <v>1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9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5">
        <v>1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5">
        <v>1</v>
      </c>
      <c r="J131" s="246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5">
        <v>1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3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3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5">
        <v>1</v>
      </c>
      <c r="J153" s="246"/>
    </row>
    <row r="154" spans="1:10">
      <c r="A154" s="19" t="s">
        <v>30</v>
      </c>
      <c r="B154" s="19" t="s">
        <v>299</v>
      </c>
      <c r="C154" s="17">
        <v>2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5">
        <v>1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5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5">
        <v>1</v>
      </c>
      <c r="J156" s="246"/>
    </row>
    <row r="157" spans="1:10">
      <c r="A157" s="19" t="s">
        <v>30</v>
      </c>
      <c r="B157" s="19" t="s">
        <v>302</v>
      </c>
      <c r="C157" s="17">
        <v>1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5">
        <v>1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1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5">
        <v>1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5">
        <v>1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5">
        <v>1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1</v>
      </c>
      <c r="D176" s="18">
        <v>1</v>
      </c>
      <c r="E176" s="16">
        <v>0</v>
      </c>
      <c r="F176" s="16">
        <v>0</v>
      </c>
      <c r="G176" s="16">
        <v>1</v>
      </c>
      <c r="H176" s="16">
        <v>0</v>
      </c>
      <c r="I176" s="24">
        <v>3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1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5">
        <v>1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5">
        <v>1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21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5">
        <v>1</v>
      </c>
      <c r="J184" s="246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5">
        <v>1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5">
        <v>1</v>
      </c>
      <c r="J186" s="246"/>
    </row>
    <row r="187" spans="1:10">
      <c r="A187" s="19" t="s">
        <v>62</v>
      </c>
      <c r="B187" s="19" t="s">
        <v>62</v>
      </c>
      <c r="C187" s="17">
        <v>13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5">
        <v>1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1</v>
      </c>
      <c r="D189" s="18">
        <v>1</v>
      </c>
      <c r="E189" s="16">
        <v>1</v>
      </c>
      <c r="F189" s="16">
        <v>0</v>
      </c>
      <c r="G189" s="16">
        <v>0</v>
      </c>
      <c r="H189" s="16">
        <v>0</v>
      </c>
      <c r="I189" s="26">
        <v>2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5">
        <v>1</v>
      </c>
      <c r="J190" s="246"/>
    </row>
    <row r="191" spans="1:10">
      <c r="A191" s="19" t="s">
        <v>63</v>
      </c>
      <c r="B191" s="19" t="s">
        <v>63</v>
      </c>
      <c r="C191" s="17">
        <v>7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5">
        <v>1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6"/>
    </row>
    <row r="193" spans="1:10">
      <c r="A193" s="19" t="s">
        <v>63</v>
      </c>
      <c r="B193" s="19" t="s">
        <v>267</v>
      </c>
      <c r="C193" s="17">
        <v>2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5">
        <v>1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5">
        <v>1</v>
      </c>
      <c r="J194" s="246"/>
    </row>
    <row r="195" spans="1:10">
      <c r="A195" s="19" t="s">
        <v>63</v>
      </c>
      <c r="B195" s="19" t="s">
        <v>324</v>
      </c>
      <c r="C195" s="17">
        <v>7</v>
      </c>
      <c r="D195" s="18">
        <v>1</v>
      </c>
      <c r="E195" s="16">
        <v>0</v>
      </c>
      <c r="F195" s="16">
        <v>0</v>
      </c>
      <c r="G195" s="16">
        <v>1</v>
      </c>
      <c r="H195" s="16">
        <v>0</v>
      </c>
      <c r="I195" s="24">
        <v>3</v>
      </c>
      <c r="J195" s="246"/>
    </row>
    <row r="196" spans="1:10">
      <c r="A196" s="7" t="s">
        <v>325</v>
      </c>
      <c r="B196" s="8"/>
      <c r="C196" s="9">
        <f>SUM(C3:C195)</f>
        <v>533</v>
      </c>
      <c r="D196" s="251">
        <f>E196+F196+G196+H196</f>
        <v>21</v>
      </c>
      <c r="E196" s="10">
        <f>SUM(E3:E195)</f>
        <v>7</v>
      </c>
      <c r="F196" s="10">
        <f>SUM(F3:F195)</f>
        <v>5</v>
      </c>
      <c r="G196" s="10">
        <f>SUM(G3:G195)</f>
        <v>9</v>
      </c>
      <c r="H196" s="10">
        <f>SUM(H3:H195)</f>
        <v>0</v>
      </c>
      <c r="I196" s="247"/>
      <c r="J196" s="11"/>
    </row>
    <row r="197" spans="1:10">
      <c r="A197" s="12" t="s">
        <v>684</v>
      </c>
      <c r="B197" s="13"/>
      <c r="C197" s="354">
        <f>C196+D196</f>
        <v>554</v>
      </c>
      <c r="D197" s="355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P415"/>
  <sheetViews>
    <sheetView zoomScale="90" zoomScaleNormal="90" workbookViewId="0"/>
  </sheetViews>
  <sheetFormatPr defaultColWidth="9.09765625" defaultRowHeight="27.75"/>
  <cols>
    <col min="1" max="1" width="15.5" style="27" customWidth="1"/>
    <col min="2" max="2" width="16.5" style="27" customWidth="1"/>
    <col min="3" max="3" width="14.69921875" style="27" customWidth="1"/>
    <col min="4" max="37" width="3.8984375" style="27" customWidth="1"/>
    <col min="38" max="38" width="4" style="27" customWidth="1"/>
    <col min="39" max="41" width="4.5" style="27" customWidth="1"/>
    <col min="42" max="42" width="10.09765625" style="27" bestFit="1" customWidth="1"/>
    <col min="43" max="47" width="5" style="27" customWidth="1"/>
    <col min="48" max="48" width="14.296875" style="27" customWidth="1"/>
    <col min="49" max="16384" width="9.09765625" style="27"/>
  </cols>
  <sheetData>
    <row r="1" spans="1:42">
      <c r="A1" s="21" t="s">
        <v>359</v>
      </c>
      <c r="B1" s="21"/>
    </row>
    <row r="2" spans="1:42">
      <c r="B2" s="22" t="s">
        <v>685</v>
      </c>
    </row>
    <row r="4" spans="1:42">
      <c r="A4" s="328" t="s">
        <v>327</v>
      </c>
      <c r="B4" s="329"/>
      <c r="C4" s="329"/>
      <c r="D4" s="328" t="s">
        <v>328</v>
      </c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30"/>
    </row>
    <row r="5" spans="1:42">
      <c r="A5" s="328" t="s">
        <v>9</v>
      </c>
      <c r="B5" s="328" t="s">
        <v>42</v>
      </c>
      <c r="C5" s="328" t="s">
        <v>326</v>
      </c>
      <c r="D5" s="328">
        <v>1</v>
      </c>
      <c r="E5" s="331">
        <v>2</v>
      </c>
      <c r="F5" s="331">
        <v>3</v>
      </c>
      <c r="G5" s="331">
        <v>4</v>
      </c>
      <c r="H5" s="331">
        <v>5</v>
      </c>
      <c r="I5" s="331">
        <v>6</v>
      </c>
      <c r="J5" s="331">
        <v>8</v>
      </c>
      <c r="K5" s="331">
        <v>9</v>
      </c>
      <c r="L5" s="331">
        <v>13</v>
      </c>
      <c r="M5" s="331">
        <v>14</v>
      </c>
      <c r="N5" s="331">
        <v>16</v>
      </c>
      <c r="O5" s="331">
        <v>18</v>
      </c>
      <c r="P5" s="331">
        <v>19</v>
      </c>
      <c r="Q5" s="331">
        <v>20</v>
      </c>
      <c r="R5" s="331">
        <v>21</v>
      </c>
      <c r="S5" s="331">
        <v>22</v>
      </c>
      <c r="T5" s="331">
        <v>23</v>
      </c>
      <c r="U5" s="331">
        <v>24</v>
      </c>
      <c r="V5" s="331">
        <v>25</v>
      </c>
      <c r="W5" s="331">
        <v>26</v>
      </c>
      <c r="X5" s="331">
        <v>27</v>
      </c>
      <c r="Y5" s="331">
        <v>28</v>
      </c>
      <c r="Z5" s="331">
        <v>29</v>
      </c>
      <c r="AA5" s="331">
        <v>30</v>
      </c>
      <c r="AB5" s="331">
        <v>31</v>
      </c>
      <c r="AC5" s="331">
        <v>32</v>
      </c>
      <c r="AD5" s="331">
        <v>33</v>
      </c>
      <c r="AE5" s="331">
        <v>34</v>
      </c>
      <c r="AF5" s="331">
        <v>35</v>
      </c>
      <c r="AG5" s="331">
        <v>36</v>
      </c>
      <c r="AH5" s="331">
        <v>37</v>
      </c>
      <c r="AI5" s="331">
        <v>38</v>
      </c>
      <c r="AJ5" s="331">
        <v>39</v>
      </c>
      <c r="AK5" s="331">
        <v>40</v>
      </c>
      <c r="AL5" s="331">
        <v>41</v>
      </c>
      <c r="AM5" s="331">
        <v>42</v>
      </c>
      <c r="AN5" s="331">
        <v>43</v>
      </c>
      <c r="AO5" s="331">
        <v>44</v>
      </c>
      <c r="AP5" s="337" t="s">
        <v>637</v>
      </c>
    </row>
    <row r="6" spans="1:42">
      <c r="A6" s="317" t="s">
        <v>23</v>
      </c>
      <c r="B6" s="317" t="s">
        <v>23</v>
      </c>
      <c r="C6" s="317" t="s">
        <v>638</v>
      </c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>
        <v>1</v>
      </c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20">
        <v>1</v>
      </c>
    </row>
    <row r="7" spans="1:42">
      <c r="A7" s="321"/>
      <c r="B7" s="321"/>
      <c r="C7" s="322" t="s">
        <v>639</v>
      </c>
      <c r="D7" s="323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>
        <v>1</v>
      </c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5">
        <v>1</v>
      </c>
    </row>
    <row r="8" spans="1:42">
      <c r="A8" s="321"/>
      <c r="B8" s="321"/>
      <c r="C8" s="322" t="s">
        <v>640</v>
      </c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>
        <v>1</v>
      </c>
      <c r="Y8" s="324">
        <v>1</v>
      </c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5">
        <v>2</v>
      </c>
    </row>
    <row r="9" spans="1:42">
      <c r="A9" s="321"/>
      <c r="B9" s="321"/>
      <c r="C9" s="322" t="s">
        <v>331</v>
      </c>
      <c r="D9" s="323"/>
      <c r="E9" s="324">
        <v>1</v>
      </c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5">
        <v>1</v>
      </c>
    </row>
    <row r="10" spans="1:42">
      <c r="A10" s="321"/>
      <c r="B10" s="321"/>
      <c r="C10" s="322" t="s">
        <v>396</v>
      </c>
      <c r="D10" s="323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>
        <v>1</v>
      </c>
      <c r="U10" s="324"/>
      <c r="V10" s="324"/>
      <c r="W10" s="324"/>
      <c r="X10" s="324"/>
      <c r="Y10" s="324"/>
      <c r="Z10" s="324">
        <v>1</v>
      </c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5">
        <v>2</v>
      </c>
    </row>
    <row r="11" spans="1:42">
      <c r="A11" s="321"/>
      <c r="B11" s="338" t="s">
        <v>501</v>
      </c>
      <c r="C11" s="339"/>
      <c r="D11" s="340"/>
      <c r="E11" s="341">
        <v>1</v>
      </c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>
        <v>1</v>
      </c>
      <c r="U11" s="341"/>
      <c r="V11" s="341"/>
      <c r="W11" s="341"/>
      <c r="X11" s="341">
        <v>2</v>
      </c>
      <c r="Y11" s="341">
        <v>1</v>
      </c>
      <c r="Z11" s="341">
        <v>1</v>
      </c>
      <c r="AA11" s="341">
        <v>1</v>
      </c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2">
        <v>7</v>
      </c>
    </row>
    <row r="12" spans="1:42">
      <c r="A12" s="321"/>
      <c r="B12" s="317" t="s">
        <v>214</v>
      </c>
      <c r="C12" s="317" t="s">
        <v>676</v>
      </c>
      <c r="D12" s="318"/>
      <c r="E12" s="319"/>
      <c r="F12" s="319"/>
      <c r="G12" s="319"/>
      <c r="H12" s="319"/>
      <c r="I12" s="319">
        <v>1</v>
      </c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20">
        <v>1</v>
      </c>
    </row>
    <row r="13" spans="1:42">
      <c r="A13" s="321"/>
      <c r="B13" s="321"/>
      <c r="C13" s="322" t="s">
        <v>360</v>
      </c>
      <c r="D13" s="323"/>
      <c r="E13" s="324"/>
      <c r="F13" s="324">
        <v>1</v>
      </c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5">
        <v>1</v>
      </c>
    </row>
    <row r="14" spans="1:42">
      <c r="A14" s="321"/>
      <c r="B14" s="321"/>
      <c r="C14" s="322" t="s">
        <v>361</v>
      </c>
      <c r="D14" s="323"/>
      <c r="E14" s="324"/>
      <c r="F14" s="324"/>
      <c r="G14" s="324"/>
      <c r="H14" s="324"/>
      <c r="I14" s="324"/>
      <c r="J14" s="324"/>
      <c r="K14" s="324">
        <v>2</v>
      </c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5">
        <v>2</v>
      </c>
    </row>
    <row r="15" spans="1:42">
      <c r="A15" s="321"/>
      <c r="B15" s="338" t="s">
        <v>500</v>
      </c>
      <c r="C15" s="339"/>
      <c r="D15" s="340"/>
      <c r="E15" s="341"/>
      <c r="F15" s="341">
        <v>1</v>
      </c>
      <c r="G15" s="341"/>
      <c r="H15" s="341"/>
      <c r="I15" s="341">
        <v>1</v>
      </c>
      <c r="J15" s="341"/>
      <c r="K15" s="341">
        <v>2</v>
      </c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2">
        <v>4</v>
      </c>
    </row>
    <row r="16" spans="1:42">
      <c r="A16" s="321"/>
      <c r="B16" s="317" t="s">
        <v>173</v>
      </c>
      <c r="C16" s="317" t="s">
        <v>397</v>
      </c>
      <c r="D16" s="318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>
        <v>1</v>
      </c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20">
        <v>1</v>
      </c>
    </row>
    <row r="17" spans="1:42">
      <c r="A17" s="321"/>
      <c r="B17" s="321"/>
      <c r="C17" s="322" t="s">
        <v>641</v>
      </c>
      <c r="D17" s="323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>
        <v>1</v>
      </c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5">
        <v>1</v>
      </c>
    </row>
    <row r="18" spans="1:42">
      <c r="A18" s="321"/>
      <c r="B18" s="321"/>
      <c r="C18" s="322" t="s">
        <v>424</v>
      </c>
      <c r="D18" s="323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>
        <v>1</v>
      </c>
      <c r="Y18" s="324">
        <v>1</v>
      </c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5">
        <v>2</v>
      </c>
    </row>
    <row r="19" spans="1:42">
      <c r="A19" s="321"/>
      <c r="B19" s="338" t="s">
        <v>502</v>
      </c>
      <c r="C19" s="339"/>
      <c r="D19" s="34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>
        <v>1</v>
      </c>
      <c r="V19" s="341"/>
      <c r="W19" s="341"/>
      <c r="X19" s="341">
        <v>1</v>
      </c>
      <c r="Y19" s="341">
        <v>1</v>
      </c>
      <c r="Z19" s="341"/>
      <c r="AA19" s="341"/>
      <c r="AB19" s="341">
        <v>1</v>
      </c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2">
        <v>4</v>
      </c>
    </row>
    <row r="20" spans="1:42">
      <c r="A20" s="321"/>
      <c r="B20" s="317" t="s">
        <v>217</v>
      </c>
      <c r="C20" s="317" t="s">
        <v>642</v>
      </c>
      <c r="D20" s="318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>
        <v>1</v>
      </c>
      <c r="Z20" s="319"/>
      <c r="AA20" s="319"/>
      <c r="AB20" s="319"/>
      <c r="AC20" s="319">
        <v>1</v>
      </c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20">
        <v>2</v>
      </c>
    </row>
    <row r="21" spans="1:42">
      <c r="A21" s="321"/>
      <c r="B21" s="338" t="s">
        <v>643</v>
      </c>
      <c r="C21" s="339"/>
      <c r="D21" s="340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>
        <v>1</v>
      </c>
      <c r="Z21" s="341"/>
      <c r="AA21" s="341"/>
      <c r="AB21" s="341"/>
      <c r="AC21" s="341">
        <v>1</v>
      </c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2">
        <v>2</v>
      </c>
    </row>
    <row r="22" spans="1:42">
      <c r="A22" s="321"/>
      <c r="B22" s="317" t="s">
        <v>171</v>
      </c>
      <c r="C22" s="317" t="s">
        <v>382</v>
      </c>
      <c r="D22" s="318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20">
        <v>1</v>
      </c>
    </row>
    <row r="23" spans="1:42">
      <c r="A23" s="321"/>
      <c r="B23" s="338" t="s">
        <v>576</v>
      </c>
      <c r="C23" s="339"/>
      <c r="D23" s="340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>
        <v>1</v>
      </c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2">
        <v>1</v>
      </c>
    </row>
    <row r="24" spans="1:42">
      <c r="A24" s="321"/>
      <c r="B24" s="317" t="s">
        <v>211</v>
      </c>
      <c r="C24" s="317" t="s">
        <v>493</v>
      </c>
      <c r="D24" s="318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>
        <v>1</v>
      </c>
      <c r="AG24" s="319"/>
      <c r="AH24" s="319"/>
      <c r="AI24" s="319"/>
      <c r="AJ24" s="319"/>
      <c r="AK24" s="319"/>
      <c r="AL24" s="319"/>
      <c r="AM24" s="319"/>
      <c r="AN24" s="319"/>
      <c r="AO24" s="319"/>
      <c r="AP24" s="320">
        <v>1</v>
      </c>
    </row>
    <row r="25" spans="1:42">
      <c r="A25" s="321"/>
      <c r="B25" s="338" t="s">
        <v>503</v>
      </c>
      <c r="C25" s="339"/>
      <c r="D25" s="340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>
        <v>1</v>
      </c>
      <c r="AG25" s="341"/>
      <c r="AH25" s="341"/>
      <c r="AI25" s="341"/>
      <c r="AJ25" s="341"/>
      <c r="AK25" s="341"/>
      <c r="AL25" s="341"/>
      <c r="AM25" s="341"/>
      <c r="AN25" s="341"/>
      <c r="AO25" s="341"/>
      <c r="AP25" s="342">
        <v>1</v>
      </c>
    </row>
    <row r="26" spans="1:42">
      <c r="A26" s="332" t="s">
        <v>501</v>
      </c>
      <c r="B26" s="333"/>
      <c r="C26" s="333"/>
      <c r="D26" s="334"/>
      <c r="E26" s="335">
        <v>1</v>
      </c>
      <c r="F26" s="335">
        <v>1</v>
      </c>
      <c r="G26" s="335"/>
      <c r="H26" s="335"/>
      <c r="I26" s="335">
        <v>1</v>
      </c>
      <c r="J26" s="335"/>
      <c r="K26" s="335">
        <v>2</v>
      </c>
      <c r="L26" s="335"/>
      <c r="M26" s="335"/>
      <c r="N26" s="335"/>
      <c r="O26" s="335"/>
      <c r="P26" s="335"/>
      <c r="Q26" s="335"/>
      <c r="R26" s="335"/>
      <c r="S26" s="335"/>
      <c r="T26" s="335">
        <v>2</v>
      </c>
      <c r="U26" s="335">
        <v>1</v>
      </c>
      <c r="V26" s="335"/>
      <c r="W26" s="335"/>
      <c r="X26" s="335">
        <v>3</v>
      </c>
      <c r="Y26" s="335">
        <v>3</v>
      </c>
      <c r="Z26" s="335">
        <v>1</v>
      </c>
      <c r="AA26" s="335">
        <v>1</v>
      </c>
      <c r="AB26" s="335">
        <v>1</v>
      </c>
      <c r="AC26" s="335">
        <v>1</v>
      </c>
      <c r="AD26" s="335"/>
      <c r="AE26" s="335"/>
      <c r="AF26" s="335">
        <v>1</v>
      </c>
      <c r="AG26" s="335"/>
      <c r="AH26" s="335"/>
      <c r="AI26" s="335"/>
      <c r="AJ26" s="335"/>
      <c r="AK26" s="335"/>
      <c r="AL26" s="335"/>
      <c r="AM26" s="335"/>
      <c r="AN26" s="335"/>
      <c r="AO26" s="335"/>
      <c r="AP26" s="336">
        <v>19</v>
      </c>
    </row>
    <row r="27" spans="1:42">
      <c r="A27" s="317" t="s">
        <v>24</v>
      </c>
      <c r="B27" s="317" t="s">
        <v>159</v>
      </c>
      <c r="C27" s="317" t="s">
        <v>398</v>
      </c>
      <c r="D27" s="318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>
        <v>1</v>
      </c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20">
        <v>1</v>
      </c>
    </row>
    <row r="28" spans="1:42">
      <c r="A28" s="321"/>
      <c r="B28" s="321"/>
      <c r="C28" s="322" t="s">
        <v>666</v>
      </c>
      <c r="D28" s="32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>
        <v>1</v>
      </c>
      <c r="AN28" s="324"/>
      <c r="AO28" s="324"/>
      <c r="AP28" s="325">
        <v>1</v>
      </c>
    </row>
    <row r="29" spans="1:42">
      <c r="A29" s="321"/>
      <c r="B29" s="321"/>
      <c r="C29" s="322" t="s">
        <v>474</v>
      </c>
      <c r="D29" s="323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>
        <v>1</v>
      </c>
      <c r="AE29" s="324"/>
      <c r="AF29" s="324">
        <v>1</v>
      </c>
      <c r="AG29" s="324"/>
      <c r="AH29" s="324"/>
      <c r="AI29" s="324"/>
      <c r="AJ29" s="324"/>
      <c r="AK29" s="324"/>
      <c r="AL29" s="324"/>
      <c r="AM29" s="324"/>
      <c r="AN29" s="324"/>
      <c r="AO29" s="324"/>
      <c r="AP29" s="325">
        <v>2</v>
      </c>
    </row>
    <row r="30" spans="1:42">
      <c r="A30" s="321"/>
      <c r="B30" s="321"/>
      <c r="C30" s="322" t="s">
        <v>159</v>
      </c>
      <c r="D30" s="323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>
        <v>1</v>
      </c>
      <c r="V30" s="324"/>
      <c r="W30" s="324"/>
      <c r="X30" s="324"/>
      <c r="Y30" s="324"/>
      <c r="Z30" s="324"/>
      <c r="AA30" s="324">
        <v>1</v>
      </c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5">
        <v>2</v>
      </c>
    </row>
    <row r="31" spans="1:42">
      <c r="A31" s="321"/>
      <c r="B31" s="338" t="s">
        <v>504</v>
      </c>
      <c r="C31" s="339"/>
      <c r="D31" s="340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>
        <v>1</v>
      </c>
      <c r="V31" s="341">
        <v>1</v>
      </c>
      <c r="W31" s="341"/>
      <c r="X31" s="341"/>
      <c r="Y31" s="341"/>
      <c r="Z31" s="341"/>
      <c r="AA31" s="341">
        <v>1</v>
      </c>
      <c r="AB31" s="341"/>
      <c r="AC31" s="341"/>
      <c r="AD31" s="341">
        <v>1</v>
      </c>
      <c r="AE31" s="341"/>
      <c r="AF31" s="341">
        <v>1</v>
      </c>
      <c r="AG31" s="341"/>
      <c r="AH31" s="341"/>
      <c r="AI31" s="341"/>
      <c r="AJ31" s="341"/>
      <c r="AK31" s="341"/>
      <c r="AL31" s="341"/>
      <c r="AM31" s="341">
        <v>1</v>
      </c>
      <c r="AN31" s="341"/>
      <c r="AO31" s="341"/>
      <c r="AP31" s="342">
        <v>6</v>
      </c>
    </row>
    <row r="32" spans="1:42">
      <c r="A32" s="321"/>
      <c r="B32" s="317" t="s">
        <v>166</v>
      </c>
      <c r="C32" s="317" t="s">
        <v>444</v>
      </c>
      <c r="D32" s="318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>
        <v>1</v>
      </c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20">
        <v>1</v>
      </c>
    </row>
    <row r="33" spans="1:42">
      <c r="A33" s="321"/>
      <c r="B33" s="321"/>
      <c r="C33" s="322" t="s">
        <v>166</v>
      </c>
      <c r="D33" s="323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>
        <v>1</v>
      </c>
      <c r="X33" s="324"/>
      <c r="Y33" s="324"/>
      <c r="Z33" s="324">
        <v>1</v>
      </c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5">
        <v>2</v>
      </c>
    </row>
    <row r="34" spans="1:42">
      <c r="A34" s="321"/>
      <c r="B34" s="321"/>
      <c r="C34" s="322" t="s">
        <v>367</v>
      </c>
      <c r="D34" s="323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>
        <v>1</v>
      </c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5">
        <v>1</v>
      </c>
    </row>
    <row r="35" spans="1:42">
      <c r="A35" s="321"/>
      <c r="B35" s="321"/>
      <c r="C35" s="322" t="s">
        <v>667</v>
      </c>
      <c r="D35" s="323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>
        <v>1</v>
      </c>
      <c r="AN35" s="324"/>
      <c r="AO35" s="324"/>
      <c r="AP35" s="325">
        <v>1</v>
      </c>
    </row>
    <row r="36" spans="1:42">
      <c r="A36" s="321"/>
      <c r="B36" s="338" t="s">
        <v>506</v>
      </c>
      <c r="C36" s="339"/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>
        <v>1</v>
      </c>
      <c r="P36" s="341"/>
      <c r="Q36" s="341"/>
      <c r="R36" s="341"/>
      <c r="S36" s="341"/>
      <c r="T36" s="341"/>
      <c r="U36" s="341"/>
      <c r="V36" s="341"/>
      <c r="W36" s="341">
        <v>1</v>
      </c>
      <c r="X36" s="341"/>
      <c r="Y36" s="341"/>
      <c r="Z36" s="341">
        <v>1</v>
      </c>
      <c r="AA36" s="341">
        <v>1</v>
      </c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>
        <v>1</v>
      </c>
      <c r="AN36" s="341"/>
      <c r="AO36" s="341"/>
      <c r="AP36" s="342">
        <v>5</v>
      </c>
    </row>
    <row r="37" spans="1:42">
      <c r="A37" s="321"/>
      <c r="B37" s="317" t="s">
        <v>229</v>
      </c>
      <c r="C37" s="317" t="s">
        <v>417</v>
      </c>
      <c r="D37" s="318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>
        <v>3</v>
      </c>
      <c r="Y37" s="319"/>
      <c r="Z37" s="319"/>
      <c r="AA37" s="319"/>
      <c r="AB37" s="319"/>
      <c r="AC37" s="319">
        <v>1</v>
      </c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20">
        <v>4</v>
      </c>
    </row>
    <row r="38" spans="1:42">
      <c r="A38" s="321"/>
      <c r="B38" s="321"/>
      <c r="C38" s="322" t="s">
        <v>229</v>
      </c>
      <c r="D38" s="323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>
        <v>1</v>
      </c>
      <c r="AH38" s="324"/>
      <c r="AI38" s="324"/>
      <c r="AJ38" s="324"/>
      <c r="AK38" s="324"/>
      <c r="AL38" s="324"/>
      <c r="AM38" s="324"/>
      <c r="AN38" s="324"/>
      <c r="AO38" s="324"/>
      <c r="AP38" s="325">
        <v>1</v>
      </c>
    </row>
    <row r="39" spans="1:42">
      <c r="A39" s="321"/>
      <c r="B39" s="338" t="s">
        <v>505</v>
      </c>
      <c r="C39" s="339"/>
      <c r="D39" s="340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>
        <v>3</v>
      </c>
      <c r="Y39" s="341"/>
      <c r="Z39" s="341"/>
      <c r="AA39" s="341"/>
      <c r="AB39" s="341"/>
      <c r="AC39" s="341">
        <v>1</v>
      </c>
      <c r="AD39" s="341"/>
      <c r="AE39" s="341"/>
      <c r="AF39" s="341"/>
      <c r="AG39" s="341">
        <v>1</v>
      </c>
      <c r="AH39" s="341"/>
      <c r="AI39" s="341"/>
      <c r="AJ39" s="341"/>
      <c r="AK39" s="341"/>
      <c r="AL39" s="341"/>
      <c r="AM39" s="341"/>
      <c r="AN39" s="341"/>
      <c r="AO39" s="341"/>
      <c r="AP39" s="342">
        <v>5</v>
      </c>
    </row>
    <row r="40" spans="1:42">
      <c r="A40" s="321"/>
      <c r="B40" s="317" t="s">
        <v>225</v>
      </c>
      <c r="C40" s="317" t="s">
        <v>348</v>
      </c>
      <c r="D40" s="318"/>
      <c r="E40" s="319"/>
      <c r="F40" s="319"/>
      <c r="G40" s="319">
        <v>1</v>
      </c>
      <c r="H40" s="319"/>
      <c r="I40" s="319"/>
      <c r="J40" s="319"/>
      <c r="K40" s="319"/>
      <c r="L40" s="319">
        <v>1</v>
      </c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20">
        <v>2</v>
      </c>
    </row>
    <row r="41" spans="1:42">
      <c r="A41" s="321"/>
      <c r="B41" s="321"/>
      <c r="C41" s="322" t="s">
        <v>455</v>
      </c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>
        <v>1</v>
      </c>
      <c r="AE41" s="324"/>
      <c r="AF41" s="324"/>
      <c r="AG41" s="324"/>
      <c r="AH41" s="324"/>
      <c r="AI41" s="324"/>
      <c r="AJ41" s="324"/>
      <c r="AK41" s="324">
        <v>1</v>
      </c>
      <c r="AL41" s="324"/>
      <c r="AM41" s="324"/>
      <c r="AN41" s="324"/>
      <c r="AO41" s="324"/>
      <c r="AP41" s="325">
        <v>2</v>
      </c>
    </row>
    <row r="42" spans="1:42">
      <c r="A42" s="321"/>
      <c r="B42" s="338" t="s">
        <v>507</v>
      </c>
      <c r="C42" s="339"/>
      <c r="D42" s="340"/>
      <c r="E42" s="341"/>
      <c r="F42" s="341"/>
      <c r="G42" s="341">
        <v>1</v>
      </c>
      <c r="H42" s="341"/>
      <c r="I42" s="341"/>
      <c r="J42" s="341"/>
      <c r="K42" s="341"/>
      <c r="L42" s="341">
        <v>1</v>
      </c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>
        <v>1</v>
      </c>
      <c r="AE42" s="341"/>
      <c r="AF42" s="341"/>
      <c r="AG42" s="341"/>
      <c r="AH42" s="341"/>
      <c r="AI42" s="341"/>
      <c r="AJ42" s="341"/>
      <c r="AK42" s="341">
        <v>1</v>
      </c>
      <c r="AL42" s="341"/>
      <c r="AM42" s="341"/>
      <c r="AN42" s="341"/>
      <c r="AO42" s="341"/>
      <c r="AP42" s="342">
        <v>4</v>
      </c>
    </row>
    <row r="43" spans="1:42">
      <c r="A43" s="321"/>
      <c r="B43" s="317" t="s">
        <v>228</v>
      </c>
      <c r="C43" s="317" t="s">
        <v>475</v>
      </c>
      <c r="D43" s="318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>
        <v>1</v>
      </c>
      <c r="AE43" s="319">
        <v>2</v>
      </c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20">
        <v>3</v>
      </c>
    </row>
    <row r="44" spans="1:42">
      <c r="A44" s="321"/>
      <c r="B44" s="338" t="s">
        <v>508</v>
      </c>
      <c r="C44" s="339"/>
      <c r="D44" s="340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>
        <v>1</v>
      </c>
      <c r="AE44" s="341">
        <v>2</v>
      </c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2">
        <v>3</v>
      </c>
    </row>
    <row r="45" spans="1:42">
      <c r="A45" s="321"/>
      <c r="B45" s="317" t="s">
        <v>148</v>
      </c>
      <c r="C45" s="317" t="s">
        <v>445</v>
      </c>
      <c r="D45" s="318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>
        <v>1</v>
      </c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20">
        <v>1</v>
      </c>
    </row>
    <row r="46" spans="1:42">
      <c r="A46" s="321"/>
      <c r="B46" s="321"/>
      <c r="C46" s="322" t="s">
        <v>148</v>
      </c>
      <c r="D46" s="323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>
        <v>1</v>
      </c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5">
        <v>1</v>
      </c>
    </row>
    <row r="47" spans="1:42">
      <c r="A47" s="321"/>
      <c r="B47" s="338" t="s">
        <v>509</v>
      </c>
      <c r="C47" s="339"/>
      <c r="D47" s="34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>
        <v>1</v>
      </c>
      <c r="T47" s="341"/>
      <c r="U47" s="341"/>
      <c r="V47" s="341"/>
      <c r="W47" s="341"/>
      <c r="X47" s="341"/>
      <c r="Y47" s="341"/>
      <c r="Z47" s="341"/>
      <c r="AA47" s="341"/>
      <c r="AB47" s="341">
        <v>1</v>
      </c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2">
        <v>2</v>
      </c>
    </row>
    <row r="48" spans="1:42">
      <c r="A48" s="321"/>
      <c r="B48" s="317" t="s">
        <v>224</v>
      </c>
      <c r="C48" s="317" t="s">
        <v>399</v>
      </c>
      <c r="D48" s="318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>
        <v>1</v>
      </c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20">
        <v>1</v>
      </c>
    </row>
    <row r="49" spans="1:42">
      <c r="A49" s="321"/>
      <c r="B49" s="321"/>
      <c r="C49" s="322" t="s">
        <v>438</v>
      </c>
      <c r="D49" s="323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>
        <v>1</v>
      </c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5">
        <v>1</v>
      </c>
    </row>
    <row r="50" spans="1:42">
      <c r="A50" s="321"/>
      <c r="B50" s="338" t="s">
        <v>510</v>
      </c>
      <c r="C50" s="339"/>
      <c r="D50" s="340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>
        <v>1</v>
      </c>
      <c r="W50" s="341"/>
      <c r="X50" s="341"/>
      <c r="Y50" s="341"/>
      <c r="Z50" s="341"/>
      <c r="AA50" s="341">
        <v>1</v>
      </c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2">
        <v>2</v>
      </c>
    </row>
    <row r="51" spans="1:42">
      <c r="A51" s="321"/>
      <c r="B51" s="317" t="s">
        <v>165</v>
      </c>
      <c r="C51" s="317" t="s">
        <v>434</v>
      </c>
      <c r="D51" s="318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>
        <v>1</v>
      </c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20">
        <v>1</v>
      </c>
    </row>
    <row r="52" spans="1:42">
      <c r="A52" s="321"/>
      <c r="B52" s="338" t="s">
        <v>512</v>
      </c>
      <c r="C52" s="339"/>
      <c r="D52" s="340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>
        <v>1</v>
      </c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2">
        <v>1</v>
      </c>
    </row>
    <row r="53" spans="1:42">
      <c r="A53" s="321"/>
      <c r="B53" s="317" t="s">
        <v>226</v>
      </c>
      <c r="C53" s="317" t="s">
        <v>629</v>
      </c>
      <c r="D53" s="318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>
        <v>1</v>
      </c>
      <c r="AK53" s="319"/>
      <c r="AL53" s="319"/>
      <c r="AM53" s="319"/>
      <c r="AN53" s="319"/>
      <c r="AO53" s="319"/>
      <c r="AP53" s="320">
        <v>1</v>
      </c>
    </row>
    <row r="54" spans="1:42">
      <c r="A54" s="321"/>
      <c r="B54" s="338" t="s">
        <v>630</v>
      </c>
      <c r="C54" s="339"/>
      <c r="D54" s="340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>
        <v>1</v>
      </c>
      <c r="AK54" s="341"/>
      <c r="AL54" s="341"/>
      <c r="AM54" s="341"/>
      <c r="AN54" s="341"/>
      <c r="AO54" s="341"/>
      <c r="AP54" s="342">
        <v>1</v>
      </c>
    </row>
    <row r="55" spans="1:42">
      <c r="A55" s="321"/>
      <c r="B55" s="317" t="s">
        <v>227</v>
      </c>
      <c r="C55" s="317" t="s">
        <v>366</v>
      </c>
      <c r="D55" s="318"/>
      <c r="E55" s="319"/>
      <c r="F55" s="319"/>
      <c r="G55" s="319"/>
      <c r="H55" s="319"/>
      <c r="I55" s="319"/>
      <c r="J55" s="319"/>
      <c r="K55" s="319"/>
      <c r="L55" s="319"/>
      <c r="M55" s="319"/>
      <c r="N55" s="319">
        <v>1</v>
      </c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20">
        <v>1</v>
      </c>
    </row>
    <row r="56" spans="1:42">
      <c r="A56" s="321"/>
      <c r="B56" s="338" t="s">
        <v>511</v>
      </c>
      <c r="C56" s="339"/>
      <c r="D56" s="340"/>
      <c r="E56" s="341"/>
      <c r="F56" s="341"/>
      <c r="G56" s="341"/>
      <c r="H56" s="341"/>
      <c r="I56" s="341"/>
      <c r="J56" s="341"/>
      <c r="K56" s="341"/>
      <c r="L56" s="341"/>
      <c r="M56" s="341"/>
      <c r="N56" s="341">
        <v>1</v>
      </c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2">
        <v>1</v>
      </c>
    </row>
    <row r="57" spans="1:42">
      <c r="A57" s="332" t="s">
        <v>513</v>
      </c>
      <c r="B57" s="333"/>
      <c r="C57" s="333"/>
      <c r="D57" s="334"/>
      <c r="E57" s="335"/>
      <c r="F57" s="335"/>
      <c r="G57" s="335">
        <v>1</v>
      </c>
      <c r="H57" s="335"/>
      <c r="I57" s="335"/>
      <c r="J57" s="335"/>
      <c r="K57" s="335"/>
      <c r="L57" s="335">
        <v>1</v>
      </c>
      <c r="M57" s="335"/>
      <c r="N57" s="335">
        <v>1</v>
      </c>
      <c r="O57" s="335">
        <v>1</v>
      </c>
      <c r="P57" s="335"/>
      <c r="Q57" s="335"/>
      <c r="R57" s="335"/>
      <c r="S57" s="335">
        <v>1</v>
      </c>
      <c r="T57" s="335"/>
      <c r="U57" s="335">
        <v>1</v>
      </c>
      <c r="V57" s="335">
        <v>2</v>
      </c>
      <c r="W57" s="335">
        <v>1</v>
      </c>
      <c r="X57" s="335">
        <v>3</v>
      </c>
      <c r="Y57" s="335"/>
      <c r="Z57" s="335">
        <v>2</v>
      </c>
      <c r="AA57" s="335">
        <v>3</v>
      </c>
      <c r="AB57" s="335">
        <v>1</v>
      </c>
      <c r="AC57" s="335">
        <v>1</v>
      </c>
      <c r="AD57" s="335">
        <v>3</v>
      </c>
      <c r="AE57" s="335">
        <v>2</v>
      </c>
      <c r="AF57" s="335">
        <v>1</v>
      </c>
      <c r="AG57" s="335">
        <v>1</v>
      </c>
      <c r="AH57" s="335"/>
      <c r="AI57" s="335"/>
      <c r="AJ57" s="335">
        <v>1</v>
      </c>
      <c r="AK57" s="335">
        <v>1</v>
      </c>
      <c r="AL57" s="335"/>
      <c r="AM57" s="335">
        <v>2</v>
      </c>
      <c r="AN57" s="335"/>
      <c r="AO57" s="335"/>
      <c r="AP57" s="336">
        <v>30</v>
      </c>
    </row>
    <row r="58" spans="1:42">
      <c r="A58" s="317" t="s">
        <v>60</v>
      </c>
      <c r="B58" s="317" t="s">
        <v>312</v>
      </c>
      <c r="C58" s="317" t="s">
        <v>483</v>
      </c>
      <c r="D58" s="318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>
        <v>1</v>
      </c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20">
        <v>1</v>
      </c>
    </row>
    <row r="59" spans="1:42">
      <c r="A59" s="321"/>
      <c r="B59" s="321"/>
      <c r="C59" s="322" t="s">
        <v>312</v>
      </c>
      <c r="D59" s="323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>
        <v>1</v>
      </c>
      <c r="Z59" s="324"/>
      <c r="AA59" s="324"/>
      <c r="AB59" s="324"/>
      <c r="AC59" s="324"/>
      <c r="AD59" s="324"/>
      <c r="AE59" s="324">
        <v>1</v>
      </c>
      <c r="AF59" s="324">
        <v>1</v>
      </c>
      <c r="AG59" s="324"/>
      <c r="AH59" s="324"/>
      <c r="AI59" s="324"/>
      <c r="AJ59" s="324"/>
      <c r="AK59" s="324"/>
      <c r="AL59" s="324"/>
      <c r="AM59" s="324"/>
      <c r="AN59" s="324"/>
      <c r="AO59" s="324"/>
      <c r="AP59" s="325">
        <v>3</v>
      </c>
    </row>
    <row r="60" spans="1:42">
      <c r="A60" s="321"/>
      <c r="B60" s="321"/>
      <c r="C60" s="322" t="s">
        <v>439</v>
      </c>
      <c r="D60" s="323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>
        <v>2</v>
      </c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5">
        <v>2</v>
      </c>
    </row>
    <row r="61" spans="1:42">
      <c r="A61" s="321"/>
      <c r="B61" s="338" t="s">
        <v>514</v>
      </c>
      <c r="C61" s="339"/>
      <c r="D61" s="340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>
        <v>1</v>
      </c>
      <c r="Z61" s="341"/>
      <c r="AA61" s="341">
        <v>2</v>
      </c>
      <c r="AB61" s="341"/>
      <c r="AC61" s="341"/>
      <c r="AD61" s="341"/>
      <c r="AE61" s="341">
        <v>2</v>
      </c>
      <c r="AF61" s="341">
        <v>1</v>
      </c>
      <c r="AG61" s="341"/>
      <c r="AH61" s="341"/>
      <c r="AI61" s="341"/>
      <c r="AJ61" s="341"/>
      <c r="AK61" s="341"/>
      <c r="AL61" s="341"/>
      <c r="AM61" s="341"/>
      <c r="AN61" s="341"/>
      <c r="AO61" s="341"/>
      <c r="AP61" s="342">
        <v>6</v>
      </c>
    </row>
    <row r="62" spans="1:42">
      <c r="A62" s="321"/>
      <c r="B62" s="317" t="s">
        <v>308</v>
      </c>
      <c r="C62" s="317" t="s">
        <v>417</v>
      </c>
      <c r="D62" s="318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>
        <v>1</v>
      </c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20">
        <v>1</v>
      </c>
    </row>
    <row r="63" spans="1:42">
      <c r="A63" s="321"/>
      <c r="B63" s="321"/>
      <c r="C63" s="322" t="s">
        <v>400</v>
      </c>
      <c r="D63" s="323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>
        <v>1</v>
      </c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5">
        <v>1</v>
      </c>
    </row>
    <row r="64" spans="1:42">
      <c r="A64" s="321"/>
      <c r="B64" s="338" t="s">
        <v>515</v>
      </c>
      <c r="C64" s="339"/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>
        <v>1</v>
      </c>
      <c r="W64" s="341"/>
      <c r="X64" s="341"/>
      <c r="Y64" s="341"/>
      <c r="Z64" s="341"/>
      <c r="AA64" s="341"/>
      <c r="AB64" s="341"/>
      <c r="AC64" s="341"/>
      <c r="AD64" s="341"/>
      <c r="AE64" s="341">
        <v>1</v>
      </c>
      <c r="AF64" s="341"/>
      <c r="AG64" s="341"/>
      <c r="AH64" s="341"/>
      <c r="AI64" s="341"/>
      <c r="AJ64" s="341"/>
      <c r="AK64" s="341"/>
      <c r="AL64" s="341"/>
      <c r="AM64" s="341"/>
      <c r="AN64" s="341"/>
      <c r="AO64" s="341"/>
      <c r="AP64" s="342">
        <v>2</v>
      </c>
    </row>
    <row r="65" spans="1:42">
      <c r="A65" s="321"/>
      <c r="B65" s="317" t="s">
        <v>60</v>
      </c>
      <c r="C65" s="317" t="s">
        <v>60</v>
      </c>
      <c r="D65" s="318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>
        <v>1</v>
      </c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20">
        <v>1</v>
      </c>
    </row>
    <row r="66" spans="1:42">
      <c r="A66" s="321"/>
      <c r="B66" s="321"/>
      <c r="C66" s="322" t="s">
        <v>677</v>
      </c>
      <c r="D66" s="323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>
        <v>1</v>
      </c>
      <c r="AO66" s="324"/>
      <c r="AP66" s="325">
        <v>1</v>
      </c>
    </row>
    <row r="67" spans="1:42">
      <c r="A67" s="321"/>
      <c r="B67" s="338" t="s">
        <v>519</v>
      </c>
      <c r="C67" s="339"/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>
        <v>1</v>
      </c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>
        <v>1</v>
      </c>
      <c r="AO67" s="341"/>
      <c r="AP67" s="342">
        <v>2</v>
      </c>
    </row>
    <row r="68" spans="1:42">
      <c r="A68" s="321"/>
      <c r="B68" s="317" t="s">
        <v>314</v>
      </c>
      <c r="C68" s="317" t="s">
        <v>494</v>
      </c>
      <c r="D68" s="318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>
        <v>1</v>
      </c>
      <c r="AG68" s="319"/>
      <c r="AH68" s="319"/>
      <c r="AI68" s="319"/>
      <c r="AJ68" s="319"/>
      <c r="AK68" s="319"/>
      <c r="AL68" s="319"/>
      <c r="AM68" s="319"/>
      <c r="AN68" s="319"/>
      <c r="AO68" s="319"/>
      <c r="AP68" s="320">
        <v>1</v>
      </c>
    </row>
    <row r="69" spans="1:42">
      <c r="A69" s="321"/>
      <c r="B69" s="321"/>
      <c r="C69" s="322" t="s">
        <v>440</v>
      </c>
      <c r="D69" s="323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>
        <v>1</v>
      </c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5">
        <v>1</v>
      </c>
    </row>
    <row r="70" spans="1:42">
      <c r="A70" s="321"/>
      <c r="B70" s="338" t="s">
        <v>516</v>
      </c>
      <c r="C70" s="339"/>
      <c r="D70" s="340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>
        <v>1</v>
      </c>
      <c r="AB70" s="341"/>
      <c r="AC70" s="341"/>
      <c r="AD70" s="341"/>
      <c r="AE70" s="341"/>
      <c r="AF70" s="341">
        <v>1</v>
      </c>
      <c r="AG70" s="341"/>
      <c r="AH70" s="341"/>
      <c r="AI70" s="341"/>
      <c r="AJ70" s="341"/>
      <c r="AK70" s="341"/>
      <c r="AL70" s="341"/>
      <c r="AM70" s="341"/>
      <c r="AN70" s="341"/>
      <c r="AO70" s="341"/>
      <c r="AP70" s="342">
        <v>2</v>
      </c>
    </row>
    <row r="71" spans="1:42">
      <c r="A71" s="321"/>
      <c r="B71" s="317" t="s">
        <v>313</v>
      </c>
      <c r="C71" s="317" t="s">
        <v>644</v>
      </c>
      <c r="D71" s="318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>
        <v>1</v>
      </c>
      <c r="AK71" s="319"/>
      <c r="AL71" s="319"/>
      <c r="AM71" s="319"/>
      <c r="AN71" s="319"/>
      <c r="AO71" s="319"/>
      <c r="AP71" s="320">
        <v>1</v>
      </c>
    </row>
    <row r="72" spans="1:42">
      <c r="A72" s="321"/>
      <c r="B72" s="338" t="s">
        <v>645</v>
      </c>
      <c r="C72" s="339"/>
      <c r="D72" s="340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>
        <v>1</v>
      </c>
      <c r="AK72" s="341"/>
      <c r="AL72" s="341"/>
      <c r="AM72" s="341"/>
      <c r="AN72" s="341"/>
      <c r="AO72" s="341"/>
      <c r="AP72" s="342">
        <v>1</v>
      </c>
    </row>
    <row r="73" spans="1:42">
      <c r="A73" s="321"/>
      <c r="B73" s="317" t="s">
        <v>309</v>
      </c>
      <c r="C73" s="317" t="s">
        <v>517</v>
      </c>
      <c r="D73" s="318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>
        <v>1</v>
      </c>
      <c r="AI73" s="319"/>
      <c r="AJ73" s="319"/>
      <c r="AK73" s="319"/>
      <c r="AL73" s="319"/>
      <c r="AM73" s="319"/>
      <c r="AN73" s="319"/>
      <c r="AO73" s="319"/>
      <c r="AP73" s="320">
        <v>1</v>
      </c>
    </row>
    <row r="74" spans="1:42">
      <c r="A74" s="321"/>
      <c r="B74" s="338" t="s">
        <v>518</v>
      </c>
      <c r="C74" s="339"/>
      <c r="D74" s="340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>
        <v>1</v>
      </c>
      <c r="AI74" s="341"/>
      <c r="AJ74" s="341"/>
      <c r="AK74" s="341"/>
      <c r="AL74" s="341"/>
      <c r="AM74" s="341"/>
      <c r="AN74" s="341"/>
      <c r="AO74" s="341"/>
      <c r="AP74" s="342">
        <v>1</v>
      </c>
    </row>
    <row r="75" spans="1:42">
      <c r="A75" s="332" t="s">
        <v>519</v>
      </c>
      <c r="B75" s="333"/>
      <c r="C75" s="333"/>
      <c r="D75" s="334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>
        <v>1</v>
      </c>
      <c r="W75" s="335"/>
      <c r="X75" s="335"/>
      <c r="Y75" s="335">
        <v>1</v>
      </c>
      <c r="Z75" s="335"/>
      <c r="AA75" s="335">
        <v>4</v>
      </c>
      <c r="AB75" s="335"/>
      <c r="AC75" s="335"/>
      <c r="AD75" s="335"/>
      <c r="AE75" s="335">
        <v>3</v>
      </c>
      <c r="AF75" s="335">
        <v>2</v>
      </c>
      <c r="AG75" s="335"/>
      <c r="AH75" s="335">
        <v>1</v>
      </c>
      <c r="AI75" s="335"/>
      <c r="AJ75" s="335">
        <v>1</v>
      </c>
      <c r="AK75" s="335"/>
      <c r="AL75" s="335"/>
      <c r="AM75" s="335"/>
      <c r="AN75" s="335">
        <v>1</v>
      </c>
      <c r="AO75" s="335"/>
      <c r="AP75" s="336">
        <v>14</v>
      </c>
    </row>
    <row r="76" spans="1:42">
      <c r="A76" s="317" t="s">
        <v>61</v>
      </c>
      <c r="B76" s="317" t="s">
        <v>316</v>
      </c>
      <c r="C76" s="317" t="s">
        <v>401</v>
      </c>
      <c r="D76" s="318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>
        <v>3</v>
      </c>
      <c r="W76" s="319">
        <v>4</v>
      </c>
      <c r="X76" s="319">
        <v>2</v>
      </c>
      <c r="Y76" s="319"/>
      <c r="Z76" s="319"/>
      <c r="AA76" s="319">
        <v>1</v>
      </c>
      <c r="AB76" s="319"/>
      <c r="AC76" s="319"/>
      <c r="AD76" s="319">
        <v>1</v>
      </c>
      <c r="AE76" s="319"/>
      <c r="AF76" s="319">
        <v>1</v>
      </c>
      <c r="AG76" s="319"/>
      <c r="AH76" s="319"/>
      <c r="AI76" s="319"/>
      <c r="AJ76" s="319"/>
      <c r="AK76" s="319"/>
      <c r="AL76" s="319"/>
      <c r="AM76" s="319"/>
      <c r="AN76" s="319"/>
      <c r="AO76" s="319"/>
      <c r="AP76" s="320">
        <v>12</v>
      </c>
    </row>
    <row r="77" spans="1:42">
      <c r="A77" s="321"/>
      <c r="B77" s="321"/>
      <c r="C77" s="322" t="s">
        <v>456</v>
      </c>
      <c r="D77" s="323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>
        <v>1</v>
      </c>
      <c r="AB77" s="324">
        <v>3</v>
      </c>
      <c r="AC77" s="324"/>
      <c r="AD77" s="324"/>
      <c r="AE77" s="324">
        <v>1</v>
      </c>
      <c r="AF77" s="324"/>
      <c r="AG77" s="324"/>
      <c r="AH77" s="324"/>
      <c r="AI77" s="324">
        <v>1</v>
      </c>
      <c r="AJ77" s="324"/>
      <c r="AK77" s="324"/>
      <c r="AL77" s="324"/>
      <c r="AM77" s="324"/>
      <c r="AN77" s="324"/>
      <c r="AO77" s="324"/>
      <c r="AP77" s="325">
        <v>6</v>
      </c>
    </row>
    <row r="78" spans="1:42">
      <c r="A78" s="321"/>
      <c r="B78" s="321"/>
      <c r="C78" s="322" t="s">
        <v>631</v>
      </c>
      <c r="D78" s="323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>
        <v>2</v>
      </c>
      <c r="AJ78" s="324"/>
      <c r="AK78" s="324"/>
      <c r="AL78" s="324"/>
      <c r="AM78" s="324"/>
      <c r="AN78" s="324"/>
      <c r="AO78" s="324"/>
      <c r="AP78" s="325">
        <v>2</v>
      </c>
    </row>
    <row r="79" spans="1:42">
      <c r="A79" s="321"/>
      <c r="B79" s="321"/>
      <c r="C79" s="322" t="s">
        <v>425</v>
      </c>
      <c r="D79" s="323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>
        <v>1</v>
      </c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5">
        <v>1</v>
      </c>
    </row>
    <row r="80" spans="1:42">
      <c r="A80" s="321"/>
      <c r="B80" s="338" t="s">
        <v>521</v>
      </c>
      <c r="C80" s="339"/>
      <c r="D80" s="340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>
        <v>3</v>
      </c>
      <c r="W80" s="341">
        <v>4</v>
      </c>
      <c r="X80" s="341">
        <v>3</v>
      </c>
      <c r="Y80" s="341"/>
      <c r="Z80" s="341"/>
      <c r="AA80" s="341">
        <v>2</v>
      </c>
      <c r="AB80" s="341">
        <v>3</v>
      </c>
      <c r="AC80" s="341"/>
      <c r="AD80" s="341">
        <v>1</v>
      </c>
      <c r="AE80" s="341">
        <v>1</v>
      </c>
      <c r="AF80" s="341">
        <v>1</v>
      </c>
      <c r="AG80" s="341"/>
      <c r="AH80" s="341"/>
      <c r="AI80" s="341">
        <v>3</v>
      </c>
      <c r="AJ80" s="341"/>
      <c r="AK80" s="341"/>
      <c r="AL80" s="341"/>
      <c r="AM80" s="341"/>
      <c r="AN80" s="341"/>
      <c r="AO80" s="341"/>
      <c r="AP80" s="342">
        <v>21</v>
      </c>
    </row>
    <row r="81" spans="1:42">
      <c r="A81" s="321"/>
      <c r="B81" s="317" t="s">
        <v>317</v>
      </c>
      <c r="C81" s="317" t="s">
        <v>389</v>
      </c>
      <c r="D81" s="318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>
        <v>4</v>
      </c>
      <c r="U81" s="319">
        <v>1</v>
      </c>
      <c r="V81" s="319"/>
      <c r="W81" s="319">
        <v>1</v>
      </c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20">
        <v>6</v>
      </c>
    </row>
    <row r="82" spans="1:42">
      <c r="A82" s="321"/>
      <c r="B82" s="321"/>
      <c r="C82" s="322" t="s">
        <v>317</v>
      </c>
      <c r="D82" s="323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>
        <v>1</v>
      </c>
      <c r="AE82" s="324"/>
      <c r="AF82" s="324"/>
      <c r="AG82" s="324">
        <v>1</v>
      </c>
      <c r="AH82" s="324"/>
      <c r="AI82" s="324"/>
      <c r="AJ82" s="324"/>
      <c r="AK82" s="324"/>
      <c r="AL82" s="324"/>
      <c r="AM82" s="324"/>
      <c r="AN82" s="324"/>
      <c r="AO82" s="324"/>
      <c r="AP82" s="325">
        <v>2</v>
      </c>
    </row>
    <row r="83" spans="1:42">
      <c r="A83" s="321"/>
      <c r="B83" s="338" t="s">
        <v>522</v>
      </c>
      <c r="C83" s="339"/>
      <c r="D83" s="340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>
        <v>4</v>
      </c>
      <c r="U83" s="341">
        <v>1</v>
      </c>
      <c r="V83" s="341"/>
      <c r="W83" s="341">
        <v>1</v>
      </c>
      <c r="X83" s="341"/>
      <c r="Y83" s="341"/>
      <c r="Z83" s="341"/>
      <c r="AA83" s="341"/>
      <c r="AB83" s="341"/>
      <c r="AC83" s="341"/>
      <c r="AD83" s="341">
        <v>1</v>
      </c>
      <c r="AE83" s="341"/>
      <c r="AF83" s="341"/>
      <c r="AG83" s="341">
        <v>1</v>
      </c>
      <c r="AH83" s="341"/>
      <c r="AI83" s="341"/>
      <c r="AJ83" s="341"/>
      <c r="AK83" s="341"/>
      <c r="AL83" s="341"/>
      <c r="AM83" s="341"/>
      <c r="AN83" s="341"/>
      <c r="AO83" s="341"/>
      <c r="AP83" s="342">
        <v>8</v>
      </c>
    </row>
    <row r="84" spans="1:42">
      <c r="A84" s="321"/>
      <c r="B84" s="317" t="s">
        <v>177</v>
      </c>
      <c r="C84" s="317" t="s">
        <v>407</v>
      </c>
      <c r="D84" s="318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>
        <v>1</v>
      </c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20">
        <v>1</v>
      </c>
    </row>
    <row r="85" spans="1:42">
      <c r="A85" s="321"/>
      <c r="B85" s="321"/>
      <c r="C85" s="322" t="s">
        <v>418</v>
      </c>
      <c r="D85" s="323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>
        <v>1</v>
      </c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5">
        <v>1</v>
      </c>
    </row>
    <row r="86" spans="1:42">
      <c r="A86" s="321"/>
      <c r="B86" s="338" t="s">
        <v>523</v>
      </c>
      <c r="C86" s="339"/>
      <c r="D86" s="340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>
        <v>1</v>
      </c>
      <c r="W86" s="341">
        <v>1</v>
      </c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  <c r="AM86" s="341"/>
      <c r="AN86" s="341"/>
      <c r="AO86" s="341"/>
      <c r="AP86" s="342">
        <v>2</v>
      </c>
    </row>
    <row r="87" spans="1:42">
      <c r="A87" s="321"/>
      <c r="B87" s="317" t="s">
        <v>61</v>
      </c>
      <c r="C87" s="317" t="s">
        <v>390</v>
      </c>
      <c r="D87" s="318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>
        <v>1</v>
      </c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20">
        <v>1</v>
      </c>
    </row>
    <row r="88" spans="1:42">
      <c r="A88" s="321"/>
      <c r="B88" s="321"/>
      <c r="C88" s="322" t="s">
        <v>524</v>
      </c>
      <c r="D88" s="323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>
        <v>1</v>
      </c>
      <c r="AJ88" s="324"/>
      <c r="AK88" s="324"/>
      <c r="AL88" s="324"/>
      <c r="AM88" s="324"/>
      <c r="AN88" s="324"/>
      <c r="AO88" s="324"/>
      <c r="AP88" s="325">
        <v>1</v>
      </c>
    </row>
    <row r="89" spans="1:42">
      <c r="A89" s="321"/>
      <c r="B89" s="338" t="s">
        <v>520</v>
      </c>
      <c r="C89" s="339"/>
      <c r="D89" s="340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>
        <v>1</v>
      </c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>
        <v>1</v>
      </c>
      <c r="AJ89" s="341"/>
      <c r="AK89" s="341"/>
      <c r="AL89" s="341"/>
      <c r="AM89" s="341"/>
      <c r="AN89" s="341"/>
      <c r="AO89" s="341"/>
      <c r="AP89" s="342">
        <v>2</v>
      </c>
    </row>
    <row r="90" spans="1:42">
      <c r="A90" s="321"/>
      <c r="B90" s="317" t="s">
        <v>318</v>
      </c>
      <c r="C90" s="317" t="s">
        <v>457</v>
      </c>
      <c r="D90" s="318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>
        <v>1</v>
      </c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20">
        <v>1</v>
      </c>
    </row>
    <row r="91" spans="1:42">
      <c r="A91" s="321"/>
      <c r="B91" s="338" t="s">
        <v>526</v>
      </c>
      <c r="C91" s="339"/>
      <c r="D91" s="340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>
        <v>1</v>
      </c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  <c r="AO91" s="341"/>
      <c r="AP91" s="342">
        <v>1</v>
      </c>
    </row>
    <row r="92" spans="1:42">
      <c r="A92" s="321"/>
      <c r="B92" s="317" t="s">
        <v>315</v>
      </c>
      <c r="C92" s="317" t="s">
        <v>441</v>
      </c>
      <c r="D92" s="318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>
        <v>1</v>
      </c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20">
        <v>1</v>
      </c>
    </row>
    <row r="93" spans="1:42">
      <c r="A93" s="321"/>
      <c r="B93" s="338" t="s">
        <v>525</v>
      </c>
      <c r="C93" s="339"/>
      <c r="D93" s="340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>
        <v>1</v>
      </c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2">
        <v>1</v>
      </c>
    </row>
    <row r="94" spans="1:42">
      <c r="A94" s="332" t="s">
        <v>520</v>
      </c>
      <c r="B94" s="333"/>
      <c r="C94" s="333"/>
      <c r="D94" s="334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>
        <v>4</v>
      </c>
      <c r="U94" s="335">
        <v>2</v>
      </c>
      <c r="V94" s="335">
        <v>4</v>
      </c>
      <c r="W94" s="335">
        <v>6</v>
      </c>
      <c r="X94" s="335">
        <v>3</v>
      </c>
      <c r="Y94" s="335"/>
      <c r="Z94" s="335">
        <v>1</v>
      </c>
      <c r="AA94" s="335">
        <v>2</v>
      </c>
      <c r="AB94" s="335">
        <v>3</v>
      </c>
      <c r="AC94" s="335">
        <v>1</v>
      </c>
      <c r="AD94" s="335">
        <v>2</v>
      </c>
      <c r="AE94" s="335">
        <v>1</v>
      </c>
      <c r="AF94" s="335">
        <v>1</v>
      </c>
      <c r="AG94" s="335">
        <v>1</v>
      </c>
      <c r="AH94" s="335"/>
      <c r="AI94" s="335">
        <v>4</v>
      </c>
      <c r="AJ94" s="335"/>
      <c r="AK94" s="335"/>
      <c r="AL94" s="335"/>
      <c r="AM94" s="335"/>
      <c r="AN94" s="335"/>
      <c r="AO94" s="335"/>
      <c r="AP94" s="336">
        <v>35</v>
      </c>
    </row>
    <row r="95" spans="1:42">
      <c r="A95" s="317" t="s">
        <v>63</v>
      </c>
      <c r="B95" s="317" t="s">
        <v>324</v>
      </c>
      <c r="C95" s="317" t="s">
        <v>527</v>
      </c>
      <c r="D95" s="318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>
        <v>1</v>
      </c>
      <c r="AI95" s="319"/>
      <c r="AJ95" s="319"/>
      <c r="AK95" s="319"/>
      <c r="AL95" s="319"/>
      <c r="AM95" s="319"/>
      <c r="AN95" s="319">
        <v>1</v>
      </c>
      <c r="AO95" s="319"/>
      <c r="AP95" s="320">
        <v>2</v>
      </c>
    </row>
    <row r="96" spans="1:42">
      <c r="A96" s="321"/>
      <c r="B96" s="321"/>
      <c r="C96" s="322" t="s">
        <v>324</v>
      </c>
      <c r="D96" s="323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>
        <v>1</v>
      </c>
      <c r="W96" s="324">
        <v>2</v>
      </c>
      <c r="X96" s="324">
        <v>1</v>
      </c>
      <c r="Y96" s="324"/>
      <c r="Z96" s="324">
        <v>2</v>
      </c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5">
        <v>6</v>
      </c>
    </row>
    <row r="97" spans="1:42">
      <c r="A97" s="321"/>
      <c r="B97" s="338" t="s">
        <v>528</v>
      </c>
      <c r="C97" s="339"/>
      <c r="D97" s="340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/>
      <c r="U97" s="341"/>
      <c r="V97" s="341">
        <v>1</v>
      </c>
      <c r="W97" s="341">
        <v>2</v>
      </c>
      <c r="X97" s="341">
        <v>1</v>
      </c>
      <c r="Y97" s="341"/>
      <c r="Z97" s="341">
        <v>2</v>
      </c>
      <c r="AA97" s="341"/>
      <c r="AB97" s="341"/>
      <c r="AC97" s="341"/>
      <c r="AD97" s="341"/>
      <c r="AE97" s="341"/>
      <c r="AF97" s="341"/>
      <c r="AG97" s="341"/>
      <c r="AH97" s="341">
        <v>1</v>
      </c>
      <c r="AI97" s="341"/>
      <c r="AJ97" s="341"/>
      <c r="AK97" s="341"/>
      <c r="AL97" s="341"/>
      <c r="AM97" s="341"/>
      <c r="AN97" s="341">
        <v>1</v>
      </c>
      <c r="AO97" s="341"/>
      <c r="AP97" s="342">
        <v>8</v>
      </c>
    </row>
    <row r="98" spans="1:42">
      <c r="A98" s="321"/>
      <c r="B98" s="317" t="s">
        <v>63</v>
      </c>
      <c r="C98" s="317" t="s">
        <v>419</v>
      </c>
      <c r="D98" s="318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>
        <v>2</v>
      </c>
      <c r="Y98" s="319"/>
      <c r="Z98" s="319"/>
      <c r="AA98" s="319">
        <v>1</v>
      </c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20">
        <v>3</v>
      </c>
    </row>
    <row r="99" spans="1:42">
      <c r="A99" s="321"/>
      <c r="B99" s="321"/>
      <c r="C99" s="322" t="s">
        <v>391</v>
      </c>
      <c r="D99" s="323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>
        <v>1</v>
      </c>
      <c r="V99" s="324"/>
      <c r="W99" s="324"/>
      <c r="X99" s="324">
        <v>1</v>
      </c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5">
        <v>2</v>
      </c>
    </row>
    <row r="100" spans="1:42">
      <c r="A100" s="321"/>
      <c r="B100" s="321"/>
      <c r="C100" s="322" t="s">
        <v>495</v>
      </c>
      <c r="D100" s="323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>
        <v>1</v>
      </c>
      <c r="AH100" s="324">
        <v>1</v>
      </c>
      <c r="AI100" s="324"/>
      <c r="AJ100" s="324"/>
      <c r="AK100" s="324"/>
      <c r="AL100" s="324"/>
      <c r="AM100" s="324"/>
      <c r="AN100" s="324"/>
      <c r="AO100" s="324"/>
      <c r="AP100" s="325">
        <v>2</v>
      </c>
    </row>
    <row r="101" spans="1:42">
      <c r="A101" s="321"/>
      <c r="B101" s="338" t="s">
        <v>529</v>
      </c>
      <c r="C101" s="339"/>
      <c r="D101" s="340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>
        <v>1</v>
      </c>
      <c r="V101" s="341"/>
      <c r="W101" s="341"/>
      <c r="X101" s="341">
        <v>3</v>
      </c>
      <c r="Y101" s="341"/>
      <c r="Z101" s="341"/>
      <c r="AA101" s="341">
        <v>1</v>
      </c>
      <c r="AB101" s="341"/>
      <c r="AC101" s="341"/>
      <c r="AD101" s="341"/>
      <c r="AE101" s="341"/>
      <c r="AF101" s="341"/>
      <c r="AG101" s="341">
        <v>1</v>
      </c>
      <c r="AH101" s="341">
        <v>1</v>
      </c>
      <c r="AI101" s="341"/>
      <c r="AJ101" s="341"/>
      <c r="AK101" s="341"/>
      <c r="AL101" s="341"/>
      <c r="AM101" s="341"/>
      <c r="AN101" s="341"/>
      <c r="AO101" s="341"/>
      <c r="AP101" s="342">
        <v>7</v>
      </c>
    </row>
    <row r="102" spans="1:42">
      <c r="A102" s="321"/>
      <c r="B102" s="317" t="s">
        <v>267</v>
      </c>
      <c r="C102" s="317" t="s">
        <v>484</v>
      </c>
      <c r="D102" s="318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>
        <v>1</v>
      </c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20">
        <v>1</v>
      </c>
    </row>
    <row r="103" spans="1:42">
      <c r="A103" s="321"/>
      <c r="B103" s="321"/>
      <c r="C103" s="322" t="s">
        <v>420</v>
      </c>
      <c r="D103" s="323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>
        <v>1</v>
      </c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5">
        <v>1</v>
      </c>
    </row>
    <row r="104" spans="1:42">
      <c r="A104" s="321"/>
      <c r="B104" s="338" t="s">
        <v>530</v>
      </c>
      <c r="C104" s="339"/>
      <c r="D104" s="340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>
        <v>1</v>
      </c>
      <c r="Y104" s="341"/>
      <c r="Z104" s="341"/>
      <c r="AA104" s="341"/>
      <c r="AB104" s="341"/>
      <c r="AC104" s="341"/>
      <c r="AD104" s="341"/>
      <c r="AE104" s="341"/>
      <c r="AF104" s="341">
        <v>1</v>
      </c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2">
        <v>2</v>
      </c>
    </row>
    <row r="105" spans="1:42">
      <c r="A105" s="321"/>
      <c r="B105" s="317" t="s">
        <v>323</v>
      </c>
      <c r="C105" s="317" t="s">
        <v>402</v>
      </c>
      <c r="D105" s="318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>
        <v>1</v>
      </c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20">
        <v>1</v>
      </c>
    </row>
    <row r="106" spans="1:42">
      <c r="A106" s="321"/>
      <c r="B106" s="338" t="s">
        <v>531</v>
      </c>
      <c r="C106" s="339"/>
      <c r="D106" s="340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>
        <v>1</v>
      </c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  <c r="AO106" s="341"/>
      <c r="AP106" s="342">
        <v>1</v>
      </c>
    </row>
    <row r="107" spans="1:42">
      <c r="A107" s="332" t="s">
        <v>529</v>
      </c>
      <c r="B107" s="333"/>
      <c r="C107" s="333"/>
      <c r="D107" s="334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>
        <v>1</v>
      </c>
      <c r="V107" s="335">
        <v>2</v>
      </c>
      <c r="W107" s="335">
        <v>2</v>
      </c>
      <c r="X107" s="335">
        <v>5</v>
      </c>
      <c r="Y107" s="335"/>
      <c r="Z107" s="335">
        <v>2</v>
      </c>
      <c r="AA107" s="335">
        <v>1</v>
      </c>
      <c r="AB107" s="335"/>
      <c r="AC107" s="335"/>
      <c r="AD107" s="335"/>
      <c r="AE107" s="335"/>
      <c r="AF107" s="335">
        <v>1</v>
      </c>
      <c r="AG107" s="335">
        <v>1</v>
      </c>
      <c r="AH107" s="335">
        <v>2</v>
      </c>
      <c r="AI107" s="335"/>
      <c r="AJ107" s="335"/>
      <c r="AK107" s="335"/>
      <c r="AL107" s="335"/>
      <c r="AM107" s="335"/>
      <c r="AN107" s="335">
        <v>1</v>
      </c>
      <c r="AO107" s="335"/>
      <c r="AP107" s="336">
        <v>18</v>
      </c>
    </row>
    <row r="108" spans="1:42">
      <c r="A108" s="317" t="s">
        <v>25</v>
      </c>
      <c r="B108" s="317" t="s">
        <v>158</v>
      </c>
      <c r="C108" s="317" t="s">
        <v>355</v>
      </c>
      <c r="D108" s="318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>
        <v>1</v>
      </c>
      <c r="AP108" s="320">
        <v>1</v>
      </c>
    </row>
    <row r="109" spans="1:42">
      <c r="A109" s="321"/>
      <c r="B109" s="321"/>
      <c r="C109" s="322" t="s">
        <v>646</v>
      </c>
      <c r="D109" s="323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>
        <v>1</v>
      </c>
      <c r="AK109" s="324"/>
      <c r="AL109" s="324"/>
      <c r="AM109" s="324"/>
      <c r="AN109" s="324"/>
      <c r="AO109" s="324"/>
      <c r="AP109" s="325">
        <v>1</v>
      </c>
    </row>
    <row r="110" spans="1:42">
      <c r="A110" s="321"/>
      <c r="B110" s="321"/>
      <c r="C110" s="322" t="s">
        <v>485</v>
      </c>
      <c r="D110" s="323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>
        <v>1</v>
      </c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5">
        <v>1</v>
      </c>
    </row>
    <row r="111" spans="1:42">
      <c r="A111" s="321"/>
      <c r="B111" s="338" t="s">
        <v>538</v>
      </c>
      <c r="C111" s="339"/>
      <c r="D111" s="340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>
        <v>1</v>
      </c>
      <c r="AF111" s="341"/>
      <c r="AG111" s="341"/>
      <c r="AH111" s="341"/>
      <c r="AI111" s="341"/>
      <c r="AJ111" s="341">
        <v>1</v>
      </c>
      <c r="AK111" s="341"/>
      <c r="AL111" s="341"/>
      <c r="AM111" s="341"/>
      <c r="AN111" s="341"/>
      <c r="AO111" s="341">
        <v>1</v>
      </c>
      <c r="AP111" s="342">
        <v>3</v>
      </c>
    </row>
    <row r="112" spans="1:42">
      <c r="A112" s="321"/>
      <c r="B112" s="317" t="s">
        <v>25</v>
      </c>
      <c r="C112" s="317" t="s">
        <v>411</v>
      </c>
      <c r="D112" s="318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>
        <v>1</v>
      </c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20">
        <v>1</v>
      </c>
    </row>
    <row r="113" spans="1:42">
      <c r="A113" s="321"/>
      <c r="B113" s="321"/>
      <c r="C113" s="322" t="s">
        <v>458</v>
      </c>
      <c r="D113" s="323"/>
      <c r="E113" s="324"/>
      <c r="F113" s="324"/>
      <c r="G113" s="324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>
        <v>1</v>
      </c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5">
        <v>1</v>
      </c>
    </row>
    <row r="114" spans="1:42">
      <c r="A114" s="321"/>
      <c r="B114" s="338" t="s">
        <v>535</v>
      </c>
      <c r="C114" s="339"/>
      <c r="D114" s="340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>
        <v>1</v>
      </c>
      <c r="W114" s="341"/>
      <c r="X114" s="341"/>
      <c r="Y114" s="341"/>
      <c r="Z114" s="341"/>
      <c r="AA114" s="341">
        <v>1</v>
      </c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2">
        <v>2</v>
      </c>
    </row>
    <row r="115" spans="1:42">
      <c r="A115" s="321"/>
      <c r="B115" s="317" t="s">
        <v>231</v>
      </c>
      <c r="C115" s="317" t="s">
        <v>532</v>
      </c>
      <c r="D115" s="318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>
        <v>1</v>
      </c>
      <c r="AH115" s="319"/>
      <c r="AI115" s="319"/>
      <c r="AJ115" s="319"/>
      <c r="AK115" s="319"/>
      <c r="AL115" s="319"/>
      <c r="AM115" s="319"/>
      <c r="AN115" s="319"/>
      <c r="AO115" s="319"/>
      <c r="AP115" s="320">
        <v>1</v>
      </c>
    </row>
    <row r="116" spans="1:42">
      <c r="A116" s="321"/>
      <c r="B116" s="321"/>
      <c r="C116" s="322" t="s">
        <v>533</v>
      </c>
      <c r="D116" s="323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>
        <v>1</v>
      </c>
      <c r="AH116" s="324"/>
      <c r="AI116" s="324"/>
      <c r="AJ116" s="324"/>
      <c r="AK116" s="324"/>
      <c r="AL116" s="324"/>
      <c r="AM116" s="324"/>
      <c r="AN116" s="324"/>
      <c r="AO116" s="324"/>
      <c r="AP116" s="325">
        <v>1</v>
      </c>
    </row>
    <row r="117" spans="1:42">
      <c r="A117" s="321"/>
      <c r="B117" s="338" t="s">
        <v>534</v>
      </c>
      <c r="C117" s="339"/>
      <c r="D117" s="340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>
        <v>2</v>
      </c>
      <c r="AH117" s="341"/>
      <c r="AI117" s="341"/>
      <c r="AJ117" s="341"/>
      <c r="AK117" s="341"/>
      <c r="AL117" s="341"/>
      <c r="AM117" s="341"/>
      <c r="AN117" s="341"/>
      <c r="AO117" s="341"/>
      <c r="AP117" s="342">
        <v>2</v>
      </c>
    </row>
    <row r="118" spans="1:42">
      <c r="A118" s="321"/>
      <c r="B118" s="317" t="s">
        <v>236</v>
      </c>
      <c r="C118" s="317" t="s">
        <v>668</v>
      </c>
      <c r="D118" s="318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>
        <v>1</v>
      </c>
      <c r="AM118" s="319"/>
      <c r="AN118" s="319"/>
      <c r="AO118" s="319"/>
      <c r="AP118" s="320">
        <v>1</v>
      </c>
    </row>
    <row r="119" spans="1:42">
      <c r="A119" s="321"/>
      <c r="B119" s="338" t="s">
        <v>669</v>
      </c>
      <c r="C119" s="339"/>
      <c r="D119" s="340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>
        <v>1</v>
      </c>
      <c r="AM119" s="341"/>
      <c r="AN119" s="341"/>
      <c r="AO119" s="341"/>
      <c r="AP119" s="342">
        <v>1</v>
      </c>
    </row>
    <row r="120" spans="1:42">
      <c r="A120" s="321"/>
      <c r="B120" s="317" t="s">
        <v>233</v>
      </c>
      <c r="C120" s="317" t="s">
        <v>536</v>
      </c>
      <c r="D120" s="318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>
        <v>1</v>
      </c>
      <c r="AI120" s="319"/>
      <c r="AJ120" s="319"/>
      <c r="AK120" s="319"/>
      <c r="AL120" s="319"/>
      <c r="AM120" s="319"/>
      <c r="AN120" s="319"/>
      <c r="AO120" s="319"/>
      <c r="AP120" s="320">
        <v>1</v>
      </c>
    </row>
    <row r="121" spans="1:42">
      <c r="A121" s="321"/>
      <c r="B121" s="338" t="s">
        <v>537</v>
      </c>
      <c r="C121" s="339"/>
      <c r="D121" s="340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>
        <v>1</v>
      </c>
      <c r="AI121" s="341"/>
      <c r="AJ121" s="341"/>
      <c r="AK121" s="341"/>
      <c r="AL121" s="341"/>
      <c r="AM121" s="341"/>
      <c r="AN121" s="341"/>
      <c r="AO121" s="341"/>
      <c r="AP121" s="342">
        <v>1</v>
      </c>
    </row>
    <row r="122" spans="1:42">
      <c r="A122" s="332" t="s">
        <v>535</v>
      </c>
      <c r="B122" s="333"/>
      <c r="C122" s="333"/>
      <c r="D122" s="334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>
        <v>1</v>
      </c>
      <c r="W122" s="335"/>
      <c r="X122" s="335"/>
      <c r="Y122" s="335"/>
      <c r="Z122" s="335"/>
      <c r="AA122" s="335">
        <v>1</v>
      </c>
      <c r="AB122" s="335"/>
      <c r="AC122" s="335"/>
      <c r="AD122" s="335"/>
      <c r="AE122" s="335">
        <v>1</v>
      </c>
      <c r="AF122" s="335"/>
      <c r="AG122" s="335">
        <v>2</v>
      </c>
      <c r="AH122" s="335">
        <v>1</v>
      </c>
      <c r="AI122" s="335"/>
      <c r="AJ122" s="335">
        <v>1</v>
      </c>
      <c r="AK122" s="335"/>
      <c r="AL122" s="335">
        <v>1</v>
      </c>
      <c r="AM122" s="335"/>
      <c r="AN122" s="335"/>
      <c r="AO122" s="335">
        <v>1</v>
      </c>
      <c r="AP122" s="336">
        <v>9</v>
      </c>
    </row>
    <row r="123" spans="1:42">
      <c r="A123" s="317" t="s">
        <v>31</v>
      </c>
      <c r="B123" s="317" t="s">
        <v>185</v>
      </c>
      <c r="C123" s="317" t="s">
        <v>363</v>
      </c>
      <c r="D123" s="318"/>
      <c r="E123" s="319"/>
      <c r="F123" s="319"/>
      <c r="G123" s="319"/>
      <c r="H123" s="319"/>
      <c r="I123" s="319"/>
      <c r="J123" s="319"/>
      <c r="K123" s="319"/>
      <c r="L123" s="319"/>
      <c r="M123" s="319">
        <v>1</v>
      </c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20">
        <v>1</v>
      </c>
    </row>
    <row r="124" spans="1:42">
      <c r="A124" s="321"/>
      <c r="B124" s="321"/>
      <c r="C124" s="322" t="s">
        <v>647</v>
      </c>
      <c r="D124" s="323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>
        <v>1</v>
      </c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5">
        <v>1</v>
      </c>
    </row>
    <row r="125" spans="1:42">
      <c r="A125" s="321"/>
      <c r="B125" s="321"/>
      <c r="C125" s="322" t="s">
        <v>185</v>
      </c>
      <c r="D125" s="323"/>
      <c r="E125" s="324"/>
      <c r="F125" s="324"/>
      <c r="G125" s="324"/>
      <c r="H125" s="324"/>
      <c r="I125" s="324"/>
      <c r="J125" s="324"/>
      <c r="K125" s="324"/>
      <c r="L125" s="324"/>
      <c r="M125" s="324">
        <v>1</v>
      </c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5">
        <v>1</v>
      </c>
    </row>
    <row r="126" spans="1:42">
      <c r="A126" s="321"/>
      <c r="B126" s="321"/>
      <c r="C126" s="322" t="s">
        <v>331</v>
      </c>
      <c r="D126" s="323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>
        <v>1</v>
      </c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5">
        <v>1</v>
      </c>
    </row>
    <row r="127" spans="1:42">
      <c r="A127" s="321"/>
      <c r="B127" s="338" t="s">
        <v>540</v>
      </c>
      <c r="C127" s="339"/>
      <c r="D127" s="340"/>
      <c r="E127" s="341"/>
      <c r="F127" s="341"/>
      <c r="G127" s="341"/>
      <c r="H127" s="341"/>
      <c r="I127" s="341"/>
      <c r="J127" s="341"/>
      <c r="K127" s="341"/>
      <c r="L127" s="341"/>
      <c r="M127" s="341">
        <v>2</v>
      </c>
      <c r="N127" s="341"/>
      <c r="O127" s="341"/>
      <c r="P127" s="341"/>
      <c r="Q127" s="341"/>
      <c r="R127" s="341"/>
      <c r="S127" s="341"/>
      <c r="T127" s="341"/>
      <c r="U127" s="341"/>
      <c r="V127" s="341">
        <v>1</v>
      </c>
      <c r="W127" s="341"/>
      <c r="X127" s="341"/>
      <c r="Y127" s="341">
        <v>1</v>
      </c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  <c r="AO127" s="341"/>
      <c r="AP127" s="342">
        <v>4</v>
      </c>
    </row>
    <row r="128" spans="1:42">
      <c r="A128" s="321"/>
      <c r="B128" s="317" t="s">
        <v>221</v>
      </c>
      <c r="C128" s="317" t="s">
        <v>670</v>
      </c>
      <c r="D128" s="318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>
        <v>1</v>
      </c>
      <c r="AN128" s="319"/>
      <c r="AO128" s="319"/>
      <c r="AP128" s="320">
        <v>1</v>
      </c>
    </row>
    <row r="129" spans="1:42">
      <c r="A129" s="321"/>
      <c r="B129" s="321"/>
      <c r="C129" s="322" t="s">
        <v>221</v>
      </c>
      <c r="D129" s="323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>
        <v>1</v>
      </c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5">
        <v>1</v>
      </c>
    </row>
    <row r="130" spans="1:42">
      <c r="A130" s="321"/>
      <c r="B130" s="321"/>
      <c r="C130" s="322" t="s">
        <v>486</v>
      </c>
      <c r="D130" s="323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>
        <v>1</v>
      </c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5">
        <v>1</v>
      </c>
    </row>
    <row r="131" spans="1:42">
      <c r="A131" s="321"/>
      <c r="B131" s="321"/>
      <c r="C131" s="322" t="s">
        <v>369</v>
      </c>
      <c r="D131" s="323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>
        <v>1</v>
      </c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5">
        <v>1</v>
      </c>
    </row>
    <row r="132" spans="1:42">
      <c r="A132" s="321"/>
      <c r="B132" s="338" t="s">
        <v>541</v>
      </c>
      <c r="C132" s="339"/>
      <c r="D132" s="340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>
        <v>1</v>
      </c>
      <c r="R132" s="341"/>
      <c r="S132" s="341"/>
      <c r="T132" s="341"/>
      <c r="U132" s="341"/>
      <c r="V132" s="341"/>
      <c r="W132" s="341"/>
      <c r="X132" s="341"/>
      <c r="Y132" s="341">
        <v>1</v>
      </c>
      <c r="Z132" s="341"/>
      <c r="AA132" s="341"/>
      <c r="AB132" s="341"/>
      <c r="AC132" s="341"/>
      <c r="AD132" s="341"/>
      <c r="AE132" s="341"/>
      <c r="AF132" s="341">
        <v>1</v>
      </c>
      <c r="AG132" s="341"/>
      <c r="AH132" s="341"/>
      <c r="AI132" s="341"/>
      <c r="AJ132" s="341"/>
      <c r="AK132" s="341"/>
      <c r="AL132" s="341"/>
      <c r="AM132" s="341">
        <v>1</v>
      </c>
      <c r="AN132" s="341"/>
      <c r="AO132" s="341"/>
      <c r="AP132" s="342">
        <v>4</v>
      </c>
    </row>
    <row r="133" spans="1:42">
      <c r="A133" s="321"/>
      <c r="B133" s="317" t="s">
        <v>218</v>
      </c>
      <c r="C133" s="317" t="s">
        <v>403</v>
      </c>
      <c r="D133" s="318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>
        <v>1</v>
      </c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20">
        <v>1</v>
      </c>
    </row>
    <row r="134" spans="1:42">
      <c r="A134" s="321"/>
      <c r="B134" s="321"/>
      <c r="C134" s="322" t="s">
        <v>375</v>
      </c>
      <c r="D134" s="323"/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>
        <v>2</v>
      </c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5">
        <v>2</v>
      </c>
    </row>
    <row r="135" spans="1:42">
      <c r="A135" s="321"/>
      <c r="B135" s="321"/>
      <c r="C135" s="322" t="s">
        <v>333</v>
      </c>
      <c r="D135" s="323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>
        <v>1</v>
      </c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5">
        <v>1</v>
      </c>
    </row>
    <row r="136" spans="1:42">
      <c r="A136" s="321"/>
      <c r="B136" s="338" t="s">
        <v>539</v>
      </c>
      <c r="C136" s="339"/>
      <c r="D136" s="340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>
        <v>2</v>
      </c>
      <c r="T136" s="341"/>
      <c r="U136" s="341">
        <v>1</v>
      </c>
      <c r="V136" s="341"/>
      <c r="W136" s="341">
        <v>1</v>
      </c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/>
      <c r="AN136" s="341"/>
      <c r="AO136" s="341"/>
      <c r="AP136" s="342">
        <v>4</v>
      </c>
    </row>
    <row r="137" spans="1:42">
      <c r="A137" s="321"/>
      <c r="B137" s="317" t="s">
        <v>219</v>
      </c>
      <c r="C137" s="317" t="s">
        <v>648</v>
      </c>
      <c r="D137" s="318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>
        <v>1</v>
      </c>
      <c r="AL137" s="319"/>
      <c r="AM137" s="319"/>
      <c r="AN137" s="319"/>
      <c r="AO137" s="319"/>
      <c r="AP137" s="320">
        <v>1</v>
      </c>
    </row>
    <row r="138" spans="1:42">
      <c r="A138" s="321"/>
      <c r="B138" s="321"/>
      <c r="C138" s="322" t="s">
        <v>349</v>
      </c>
      <c r="D138" s="323"/>
      <c r="E138" s="324"/>
      <c r="F138" s="324">
        <v>1</v>
      </c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5">
        <v>1</v>
      </c>
    </row>
    <row r="139" spans="1:42">
      <c r="A139" s="321"/>
      <c r="B139" s="321"/>
      <c r="C139" s="322" t="s">
        <v>350</v>
      </c>
      <c r="D139" s="323"/>
      <c r="E139" s="324"/>
      <c r="F139" s="324"/>
      <c r="G139" s="324">
        <v>1</v>
      </c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5">
        <v>1</v>
      </c>
    </row>
    <row r="140" spans="1:42">
      <c r="A140" s="321"/>
      <c r="B140" s="338" t="s">
        <v>542</v>
      </c>
      <c r="C140" s="339"/>
      <c r="D140" s="340"/>
      <c r="E140" s="341"/>
      <c r="F140" s="341">
        <v>1</v>
      </c>
      <c r="G140" s="341">
        <v>1</v>
      </c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>
        <v>1</v>
      </c>
      <c r="AL140" s="341"/>
      <c r="AM140" s="341"/>
      <c r="AN140" s="341"/>
      <c r="AO140" s="341"/>
      <c r="AP140" s="342">
        <v>3</v>
      </c>
    </row>
    <row r="141" spans="1:42">
      <c r="A141" s="321"/>
      <c r="B141" s="317" t="s">
        <v>220</v>
      </c>
      <c r="C141" s="317" t="s">
        <v>543</v>
      </c>
      <c r="D141" s="318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>
        <v>1</v>
      </c>
      <c r="AI141" s="319"/>
      <c r="AJ141" s="319"/>
      <c r="AK141" s="319"/>
      <c r="AL141" s="319"/>
      <c r="AM141" s="319"/>
      <c r="AN141" s="319"/>
      <c r="AO141" s="319"/>
      <c r="AP141" s="320">
        <v>1</v>
      </c>
    </row>
    <row r="142" spans="1:42">
      <c r="A142" s="321"/>
      <c r="B142" s="338" t="s">
        <v>544</v>
      </c>
      <c r="C142" s="339"/>
      <c r="D142" s="340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>
        <v>1</v>
      </c>
      <c r="AI142" s="341"/>
      <c r="AJ142" s="341"/>
      <c r="AK142" s="341"/>
      <c r="AL142" s="341"/>
      <c r="AM142" s="341"/>
      <c r="AN142" s="341"/>
      <c r="AO142" s="341"/>
      <c r="AP142" s="342">
        <v>1</v>
      </c>
    </row>
    <row r="143" spans="1:42">
      <c r="A143" s="321"/>
      <c r="B143" s="317" t="s">
        <v>223</v>
      </c>
      <c r="C143" s="317" t="s">
        <v>351</v>
      </c>
      <c r="D143" s="318"/>
      <c r="E143" s="319"/>
      <c r="F143" s="319">
        <v>1</v>
      </c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20">
        <v>1</v>
      </c>
    </row>
    <row r="144" spans="1:42">
      <c r="A144" s="321"/>
      <c r="B144" s="338" t="s">
        <v>545</v>
      </c>
      <c r="C144" s="339"/>
      <c r="D144" s="340"/>
      <c r="E144" s="341"/>
      <c r="F144" s="341">
        <v>1</v>
      </c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2">
        <v>1</v>
      </c>
    </row>
    <row r="145" spans="1:42">
      <c r="A145" s="321"/>
      <c r="B145" s="317" t="s">
        <v>190</v>
      </c>
      <c r="C145" s="317" t="s">
        <v>376</v>
      </c>
      <c r="D145" s="318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>
        <v>1</v>
      </c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20">
        <v>1</v>
      </c>
    </row>
    <row r="146" spans="1:42">
      <c r="A146" s="321"/>
      <c r="B146" s="338" t="s">
        <v>546</v>
      </c>
      <c r="C146" s="339"/>
      <c r="D146" s="340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>
        <v>1</v>
      </c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341"/>
      <c r="AO146" s="341"/>
      <c r="AP146" s="342">
        <v>1</v>
      </c>
    </row>
    <row r="147" spans="1:42">
      <c r="A147" s="332" t="s">
        <v>547</v>
      </c>
      <c r="B147" s="333"/>
      <c r="C147" s="333"/>
      <c r="D147" s="334"/>
      <c r="E147" s="335"/>
      <c r="F147" s="335">
        <v>2</v>
      </c>
      <c r="G147" s="335">
        <v>1</v>
      </c>
      <c r="H147" s="335"/>
      <c r="I147" s="335"/>
      <c r="J147" s="335"/>
      <c r="K147" s="335"/>
      <c r="L147" s="335"/>
      <c r="M147" s="335">
        <v>2</v>
      </c>
      <c r="N147" s="335"/>
      <c r="O147" s="335"/>
      <c r="P147" s="335"/>
      <c r="Q147" s="335">
        <v>1</v>
      </c>
      <c r="R147" s="335"/>
      <c r="S147" s="335">
        <v>3</v>
      </c>
      <c r="T147" s="335"/>
      <c r="U147" s="335">
        <v>1</v>
      </c>
      <c r="V147" s="335">
        <v>1</v>
      </c>
      <c r="W147" s="335">
        <v>1</v>
      </c>
      <c r="X147" s="335"/>
      <c r="Y147" s="335">
        <v>2</v>
      </c>
      <c r="Z147" s="335"/>
      <c r="AA147" s="335"/>
      <c r="AB147" s="335"/>
      <c r="AC147" s="335"/>
      <c r="AD147" s="335"/>
      <c r="AE147" s="335"/>
      <c r="AF147" s="335">
        <v>1</v>
      </c>
      <c r="AG147" s="335"/>
      <c r="AH147" s="335">
        <v>1</v>
      </c>
      <c r="AI147" s="335"/>
      <c r="AJ147" s="335"/>
      <c r="AK147" s="335">
        <v>1</v>
      </c>
      <c r="AL147" s="335"/>
      <c r="AM147" s="335">
        <v>1</v>
      </c>
      <c r="AN147" s="335"/>
      <c r="AO147" s="335"/>
      <c r="AP147" s="336">
        <v>18</v>
      </c>
    </row>
    <row r="148" spans="1:42">
      <c r="A148" s="317" t="s">
        <v>26</v>
      </c>
      <c r="B148" s="317" t="s">
        <v>238</v>
      </c>
      <c r="C148" s="317" t="s">
        <v>459</v>
      </c>
      <c r="D148" s="318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>
        <v>3</v>
      </c>
      <c r="AD148" s="319">
        <v>2</v>
      </c>
      <c r="AE148" s="319"/>
      <c r="AF148" s="319"/>
      <c r="AG148" s="319">
        <v>1</v>
      </c>
      <c r="AH148" s="319"/>
      <c r="AI148" s="319"/>
      <c r="AJ148" s="319"/>
      <c r="AK148" s="319"/>
      <c r="AL148" s="319"/>
      <c r="AM148" s="319"/>
      <c r="AN148" s="319"/>
      <c r="AO148" s="319"/>
      <c r="AP148" s="320">
        <v>6</v>
      </c>
    </row>
    <row r="149" spans="1:42">
      <c r="A149" s="321"/>
      <c r="B149" s="321"/>
      <c r="C149" s="322" t="s">
        <v>390</v>
      </c>
      <c r="D149" s="323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>
        <v>1</v>
      </c>
      <c r="AC149" s="324">
        <v>2</v>
      </c>
      <c r="AD149" s="324">
        <v>2</v>
      </c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5">
        <v>5</v>
      </c>
    </row>
    <row r="150" spans="1:42">
      <c r="A150" s="321"/>
      <c r="B150" s="321"/>
      <c r="C150" s="322" t="s">
        <v>460</v>
      </c>
      <c r="D150" s="323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>
        <v>1</v>
      </c>
      <c r="AE150" s="324">
        <v>1</v>
      </c>
      <c r="AF150" s="324"/>
      <c r="AG150" s="324">
        <v>2</v>
      </c>
      <c r="AH150" s="324"/>
      <c r="AI150" s="324"/>
      <c r="AJ150" s="324"/>
      <c r="AK150" s="324"/>
      <c r="AL150" s="324"/>
      <c r="AM150" s="324"/>
      <c r="AN150" s="324"/>
      <c r="AO150" s="324"/>
      <c r="AP150" s="325">
        <v>4</v>
      </c>
    </row>
    <row r="151" spans="1:42">
      <c r="A151" s="321"/>
      <c r="B151" s="321"/>
      <c r="C151" s="322" t="s">
        <v>446</v>
      </c>
      <c r="D151" s="323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>
        <v>1</v>
      </c>
      <c r="AC151" s="324"/>
      <c r="AD151" s="324"/>
      <c r="AE151" s="324">
        <v>1</v>
      </c>
      <c r="AF151" s="324">
        <v>5</v>
      </c>
      <c r="AG151" s="324"/>
      <c r="AH151" s="324">
        <v>2</v>
      </c>
      <c r="AI151" s="324">
        <v>2</v>
      </c>
      <c r="AJ151" s="324"/>
      <c r="AK151" s="324"/>
      <c r="AL151" s="324"/>
      <c r="AM151" s="324"/>
      <c r="AN151" s="324"/>
      <c r="AO151" s="324"/>
      <c r="AP151" s="325">
        <v>11</v>
      </c>
    </row>
    <row r="152" spans="1:42">
      <c r="A152" s="321"/>
      <c r="B152" s="321"/>
      <c r="C152" s="322" t="s">
        <v>548</v>
      </c>
      <c r="D152" s="323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>
        <v>2</v>
      </c>
      <c r="AJ152" s="324"/>
      <c r="AK152" s="324">
        <v>2</v>
      </c>
      <c r="AL152" s="324">
        <v>1</v>
      </c>
      <c r="AM152" s="324"/>
      <c r="AN152" s="324"/>
      <c r="AO152" s="324"/>
      <c r="AP152" s="325">
        <v>5</v>
      </c>
    </row>
    <row r="153" spans="1:42">
      <c r="A153" s="321"/>
      <c r="B153" s="321"/>
      <c r="C153" s="322" t="s">
        <v>461</v>
      </c>
      <c r="D153" s="323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>
        <v>1</v>
      </c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5">
        <v>1</v>
      </c>
    </row>
    <row r="154" spans="1:42">
      <c r="A154" s="321"/>
      <c r="B154" s="338" t="s">
        <v>549</v>
      </c>
      <c r="C154" s="339"/>
      <c r="D154" s="340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>
        <v>2</v>
      </c>
      <c r="AC154" s="341">
        <v>6</v>
      </c>
      <c r="AD154" s="341">
        <v>5</v>
      </c>
      <c r="AE154" s="341">
        <v>2</v>
      </c>
      <c r="AF154" s="341">
        <v>5</v>
      </c>
      <c r="AG154" s="341">
        <v>3</v>
      </c>
      <c r="AH154" s="341">
        <v>2</v>
      </c>
      <c r="AI154" s="341">
        <v>4</v>
      </c>
      <c r="AJ154" s="341"/>
      <c r="AK154" s="341">
        <v>2</v>
      </c>
      <c r="AL154" s="341">
        <v>1</v>
      </c>
      <c r="AM154" s="341"/>
      <c r="AN154" s="341"/>
      <c r="AO154" s="341"/>
      <c r="AP154" s="342">
        <v>32</v>
      </c>
    </row>
    <row r="155" spans="1:42">
      <c r="A155" s="321"/>
      <c r="B155" s="317" t="s">
        <v>242</v>
      </c>
      <c r="C155" s="317" t="s">
        <v>333</v>
      </c>
      <c r="D155" s="318"/>
      <c r="E155" s="319"/>
      <c r="F155" s="319"/>
      <c r="G155" s="319"/>
      <c r="H155" s="319">
        <v>1</v>
      </c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>
        <v>1</v>
      </c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20">
        <v>2</v>
      </c>
    </row>
    <row r="156" spans="1:42">
      <c r="A156" s="321"/>
      <c r="B156" s="321"/>
      <c r="C156" s="322" t="s">
        <v>370</v>
      </c>
      <c r="D156" s="323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>
        <v>1</v>
      </c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5">
        <v>1</v>
      </c>
    </row>
    <row r="157" spans="1:42">
      <c r="A157" s="321"/>
      <c r="B157" s="321"/>
      <c r="C157" s="322" t="s">
        <v>353</v>
      </c>
      <c r="D157" s="323"/>
      <c r="E157" s="324"/>
      <c r="F157" s="324"/>
      <c r="G157" s="324">
        <v>1</v>
      </c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5">
        <v>1</v>
      </c>
    </row>
    <row r="158" spans="1:42">
      <c r="A158" s="321"/>
      <c r="B158" s="321"/>
      <c r="C158" s="322" t="s">
        <v>660</v>
      </c>
      <c r="D158" s="323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>
        <v>1</v>
      </c>
      <c r="AM158" s="324"/>
      <c r="AN158" s="324"/>
      <c r="AO158" s="324"/>
      <c r="AP158" s="325">
        <v>1</v>
      </c>
    </row>
    <row r="159" spans="1:42">
      <c r="A159" s="321"/>
      <c r="B159" s="321"/>
      <c r="C159" s="322" t="s">
        <v>487</v>
      </c>
      <c r="D159" s="323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>
        <v>1</v>
      </c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5">
        <v>1</v>
      </c>
    </row>
    <row r="160" spans="1:42">
      <c r="A160" s="321"/>
      <c r="B160" s="338" t="s">
        <v>550</v>
      </c>
      <c r="C160" s="339"/>
      <c r="D160" s="340"/>
      <c r="E160" s="341"/>
      <c r="F160" s="341"/>
      <c r="G160" s="341">
        <v>1</v>
      </c>
      <c r="H160" s="341">
        <v>1</v>
      </c>
      <c r="I160" s="341"/>
      <c r="J160" s="341"/>
      <c r="K160" s="341"/>
      <c r="L160" s="341"/>
      <c r="M160" s="341"/>
      <c r="N160" s="341"/>
      <c r="O160" s="341">
        <v>1</v>
      </c>
      <c r="P160" s="341"/>
      <c r="Q160" s="341"/>
      <c r="R160" s="341"/>
      <c r="S160" s="341"/>
      <c r="T160" s="341"/>
      <c r="U160" s="341"/>
      <c r="V160" s="341"/>
      <c r="W160" s="341"/>
      <c r="X160" s="341">
        <v>1</v>
      </c>
      <c r="Y160" s="341"/>
      <c r="Z160" s="341"/>
      <c r="AA160" s="341"/>
      <c r="AB160" s="341"/>
      <c r="AC160" s="341"/>
      <c r="AD160" s="341"/>
      <c r="AE160" s="341"/>
      <c r="AF160" s="341">
        <v>1</v>
      </c>
      <c r="AG160" s="341"/>
      <c r="AH160" s="341"/>
      <c r="AI160" s="341"/>
      <c r="AJ160" s="341"/>
      <c r="AK160" s="341"/>
      <c r="AL160" s="341">
        <v>1</v>
      </c>
      <c r="AM160" s="341"/>
      <c r="AN160" s="341"/>
      <c r="AO160" s="341"/>
      <c r="AP160" s="342">
        <v>6</v>
      </c>
    </row>
    <row r="161" spans="1:42">
      <c r="A161" s="321"/>
      <c r="B161" s="317" t="s">
        <v>26</v>
      </c>
      <c r="C161" s="317" t="s">
        <v>489</v>
      </c>
      <c r="D161" s="318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>
        <v>1</v>
      </c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20">
        <v>1</v>
      </c>
    </row>
    <row r="162" spans="1:42">
      <c r="A162" s="321"/>
      <c r="B162" s="321"/>
      <c r="C162" s="322" t="s">
        <v>496</v>
      </c>
      <c r="D162" s="323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>
        <v>1</v>
      </c>
      <c r="AH162" s="324"/>
      <c r="AI162" s="324"/>
      <c r="AJ162" s="324"/>
      <c r="AK162" s="324"/>
      <c r="AL162" s="324"/>
      <c r="AM162" s="324"/>
      <c r="AN162" s="324"/>
      <c r="AO162" s="324"/>
      <c r="AP162" s="325">
        <v>1</v>
      </c>
    </row>
    <row r="163" spans="1:42">
      <c r="A163" s="321"/>
      <c r="B163" s="321"/>
      <c r="C163" s="322" t="s">
        <v>661</v>
      </c>
      <c r="D163" s="323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>
        <v>1</v>
      </c>
      <c r="AM163" s="324"/>
      <c r="AN163" s="324"/>
      <c r="AO163" s="324"/>
      <c r="AP163" s="325">
        <v>1</v>
      </c>
    </row>
    <row r="164" spans="1:42">
      <c r="A164" s="321"/>
      <c r="B164" s="321"/>
      <c r="C164" s="322" t="s">
        <v>686</v>
      </c>
      <c r="D164" s="323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>
        <v>1</v>
      </c>
      <c r="AP164" s="325">
        <v>1</v>
      </c>
    </row>
    <row r="165" spans="1:42">
      <c r="A165" s="321"/>
      <c r="B165" s="338" t="s">
        <v>557</v>
      </c>
      <c r="C165" s="339"/>
      <c r="D165" s="340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>
        <v>1</v>
      </c>
      <c r="AG165" s="341">
        <v>1</v>
      </c>
      <c r="AH165" s="341"/>
      <c r="AI165" s="341"/>
      <c r="AJ165" s="341"/>
      <c r="AK165" s="341"/>
      <c r="AL165" s="341">
        <v>1</v>
      </c>
      <c r="AM165" s="341"/>
      <c r="AN165" s="341"/>
      <c r="AO165" s="341">
        <v>1</v>
      </c>
      <c r="AP165" s="342">
        <v>4</v>
      </c>
    </row>
    <row r="166" spans="1:42">
      <c r="A166" s="321"/>
      <c r="B166" s="317" t="s">
        <v>241</v>
      </c>
      <c r="C166" s="317" t="s">
        <v>252</v>
      </c>
      <c r="D166" s="318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>
        <v>1</v>
      </c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20">
        <v>1</v>
      </c>
    </row>
    <row r="167" spans="1:42">
      <c r="A167" s="321"/>
      <c r="B167" s="321"/>
      <c r="C167" s="322" t="s">
        <v>241</v>
      </c>
      <c r="D167" s="323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>
        <v>1</v>
      </c>
      <c r="AD167" s="324"/>
      <c r="AE167" s="324">
        <v>1</v>
      </c>
      <c r="AF167" s="324"/>
      <c r="AG167" s="324"/>
      <c r="AH167" s="324"/>
      <c r="AI167" s="324"/>
      <c r="AJ167" s="324"/>
      <c r="AK167" s="324"/>
      <c r="AL167" s="324">
        <v>1</v>
      </c>
      <c r="AM167" s="324"/>
      <c r="AN167" s="324"/>
      <c r="AO167" s="324"/>
      <c r="AP167" s="325">
        <v>3</v>
      </c>
    </row>
    <row r="168" spans="1:42">
      <c r="A168" s="321"/>
      <c r="B168" s="338" t="s">
        <v>553</v>
      </c>
      <c r="C168" s="339"/>
      <c r="D168" s="340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>
        <v>1</v>
      </c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>
        <v>1</v>
      </c>
      <c r="AD168" s="341"/>
      <c r="AE168" s="341">
        <v>1</v>
      </c>
      <c r="AF168" s="341"/>
      <c r="AG168" s="341"/>
      <c r="AH168" s="341"/>
      <c r="AI168" s="341"/>
      <c r="AJ168" s="341"/>
      <c r="AK168" s="341"/>
      <c r="AL168" s="341">
        <v>1</v>
      </c>
      <c r="AM168" s="341"/>
      <c r="AN168" s="341"/>
      <c r="AO168" s="341"/>
      <c r="AP168" s="342">
        <v>4</v>
      </c>
    </row>
    <row r="169" spans="1:42">
      <c r="A169" s="321"/>
      <c r="B169" s="317" t="s">
        <v>245</v>
      </c>
      <c r="C169" s="317" t="s">
        <v>245</v>
      </c>
      <c r="D169" s="318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>
        <v>1</v>
      </c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20">
        <v>1</v>
      </c>
    </row>
    <row r="170" spans="1:42">
      <c r="A170" s="321"/>
      <c r="B170" s="321"/>
      <c r="C170" s="322" t="s">
        <v>632</v>
      </c>
      <c r="D170" s="323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>
        <v>1</v>
      </c>
      <c r="AJ170" s="324">
        <v>1</v>
      </c>
      <c r="AK170" s="324"/>
      <c r="AL170" s="324"/>
      <c r="AM170" s="324">
        <v>1</v>
      </c>
      <c r="AN170" s="324"/>
      <c r="AO170" s="324"/>
      <c r="AP170" s="325">
        <v>3</v>
      </c>
    </row>
    <row r="171" spans="1:42">
      <c r="A171" s="321"/>
      <c r="B171" s="338" t="s">
        <v>561</v>
      </c>
      <c r="C171" s="339"/>
      <c r="D171" s="340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>
        <v>1</v>
      </c>
      <c r="AC171" s="341"/>
      <c r="AD171" s="341"/>
      <c r="AE171" s="341"/>
      <c r="AF171" s="341"/>
      <c r="AG171" s="341"/>
      <c r="AH171" s="341"/>
      <c r="AI171" s="341">
        <v>1</v>
      </c>
      <c r="AJ171" s="341">
        <v>1</v>
      </c>
      <c r="AK171" s="341"/>
      <c r="AL171" s="341"/>
      <c r="AM171" s="341">
        <v>1</v>
      </c>
      <c r="AN171" s="341"/>
      <c r="AO171" s="341"/>
      <c r="AP171" s="342">
        <v>4</v>
      </c>
    </row>
    <row r="172" spans="1:42">
      <c r="A172" s="321"/>
      <c r="B172" s="317" t="s">
        <v>34</v>
      </c>
      <c r="C172" s="317" t="s">
        <v>34</v>
      </c>
      <c r="D172" s="318"/>
      <c r="E172" s="319"/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>
        <v>1</v>
      </c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19"/>
      <c r="AI172" s="319"/>
      <c r="AJ172" s="319"/>
      <c r="AK172" s="319"/>
      <c r="AL172" s="319"/>
      <c r="AM172" s="319"/>
      <c r="AN172" s="319"/>
      <c r="AO172" s="319"/>
      <c r="AP172" s="320">
        <v>1</v>
      </c>
    </row>
    <row r="173" spans="1:42">
      <c r="A173" s="321"/>
      <c r="B173" s="321"/>
      <c r="C173" s="322" t="s">
        <v>148</v>
      </c>
      <c r="D173" s="323">
        <v>1</v>
      </c>
      <c r="E173" s="324"/>
      <c r="F173" s="324"/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5">
        <v>1</v>
      </c>
    </row>
    <row r="174" spans="1:42">
      <c r="A174" s="321"/>
      <c r="B174" s="321"/>
      <c r="C174" s="322" t="s">
        <v>352</v>
      </c>
      <c r="D174" s="323"/>
      <c r="E174" s="324"/>
      <c r="F174" s="324">
        <v>1</v>
      </c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5">
        <v>1</v>
      </c>
    </row>
    <row r="175" spans="1:42">
      <c r="A175" s="321"/>
      <c r="B175" s="338" t="s">
        <v>552</v>
      </c>
      <c r="C175" s="339"/>
      <c r="D175" s="340">
        <v>1</v>
      </c>
      <c r="E175" s="341"/>
      <c r="F175" s="341">
        <v>1</v>
      </c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>
        <v>1</v>
      </c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  <c r="AM175" s="341"/>
      <c r="AN175" s="341"/>
      <c r="AO175" s="341"/>
      <c r="AP175" s="342">
        <v>3</v>
      </c>
    </row>
    <row r="176" spans="1:42">
      <c r="A176" s="321"/>
      <c r="B176" s="317" t="s">
        <v>240</v>
      </c>
      <c r="C176" s="317" t="s">
        <v>663</v>
      </c>
      <c r="D176" s="318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  <c r="AI176" s="319"/>
      <c r="AJ176" s="319"/>
      <c r="AK176" s="319">
        <v>1</v>
      </c>
      <c r="AL176" s="319"/>
      <c r="AM176" s="319"/>
      <c r="AN176" s="319"/>
      <c r="AO176" s="319"/>
      <c r="AP176" s="320">
        <v>1</v>
      </c>
    </row>
    <row r="177" spans="1:42">
      <c r="A177" s="321"/>
      <c r="B177" s="321"/>
      <c r="C177" s="322" t="s">
        <v>240</v>
      </c>
      <c r="D177" s="323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>
        <v>1</v>
      </c>
      <c r="AI177" s="324"/>
      <c r="AJ177" s="324"/>
      <c r="AK177" s="324"/>
      <c r="AL177" s="324"/>
      <c r="AM177" s="324">
        <v>1</v>
      </c>
      <c r="AN177" s="324"/>
      <c r="AO177" s="324"/>
      <c r="AP177" s="325">
        <v>2</v>
      </c>
    </row>
    <row r="178" spans="1:42">
      <c r="A178" s="321"/>
      <c r="B178" s="338" t="s">
        <v>560</v>
      </c>
      <c r="C178" s="339"/>
      <c r="D178" s="340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  <c r="AH178" s="341">
        <v>1</v>
      </c>
      <c r="AI178" s="341"/>
      <c r="AJ178" s="341"/>
      <c r="AK178" s="341">
        <v>1</v>
      </c>
      <c r="AL178" s="341"/>
      <c r="AM178" s="341">
        <v>1</v>
      </c>
      <c r="AN178" s="341"/>
      <c r="AO178" s="341"/>
      <c r="AP178" s="342">
        <v>3</v>
      </c>
    </row>
    <row r="179" spans="1:42">
      <c r="A179" s="321"/>
      <c r="B179" s="317" t="s">
        <v>248</v>
      </c>
      <c r="C179" s="317" t="s">
        <v>488</v>
      </c>
      <c r="D179" s="318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>
        <v>1</v>
      </c>
      <c r="AG179" s="319"/>
      <c r="AH179" s="319"/>
      <c r="AI179" s="319"/>
      <c r="AJ179" s="319"/>
      <c r="AK179" s="319"/>
      <c r="AL179" s="319"/>
      <c r="AM179" s="319"/>
      <c r="AN179" s="319"/>
      <c r="AO179" s="319"/>
      <c r="AP179" s="320">
        <v>1</v>
      </c>
    </row>
    <row r="180" spans="1:42">
      <c r="A180" s="321"/>
      <c r="B180" s="321"/>
      <c r="C180" s="322" t="s">
        <v>377</v>
      </c>
      <c r="D180" s="323"/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>
        <v>1</v>
      </c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5">
        <v>1</v>
      </c>
    </row>
    <row r="181" spans="1:42">
      <c r="A181" s="321"/>
      <c r="B181" s="321"/>
      <c r="C181" s="322" t="s">
        <v>160</v>
      </c>
      <c r="D181" s="323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>
        <v>1</v>
      </c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5">
        <v>1</v>
      </c>
    </row>
    <row r="182" spans="1:42">
      <c r="A182" s="321"/>
      <c r="B182" s="338" t="s">
        <v>551</v>
      </c>
      <c r="C182" s="339"/>
      <c r="D182" s="340"/>
      <c r="E182" s="341"/>
      <c r="F182" s="341"/>
      <c r="G182" s="341"/>
      <c r="H182" s="341"/>
      <c r="I182" s="341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>
        <v>1</v>
      </c>
      <c r="T182" s="341">
        <v>1</v>
      </c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>
        <v>1</v>
      </c>
      <c r="AG182" s="341"/>
      <c r="AH182" s="341"/>
      <c r="AI182" s="341"/>
      <c r="AJ182" s="341"/>
      <c r="AK182" s="341"/>
      <c r="AL182" s="341"/>
      <c r="AM182" s="341"/>
      <c r="AN182" s="341"/>
      <c r="AO182" s="341"/>
      <c r="AP182" s="342">
        <v>3</v>
      </c>
    </row>
    <row r="183" spans="1:42">
      <c r="A183" s="321"/>
      <c r="B183" s="317" t="s">
        <v>243</v>
      </c>
      <c r="C183" s="317" t="s">
        <v>243</v>
      </c>
      <c r="D183" s="318"/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>
        <v>1</v>
      </c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9"/>
      <c r="AP183" s="320">
        <v>1</v>
      </c>
    </row>
    <row r="184" spans="1:42">
      <c r="A184" s="321"/>
      <c r="B184" s="321"/>
      <c r="C184" s="322" t="s">
        <v>404</v>
      </c>
      <c r="D184" s="323"/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>
        <v>1</v>
      </c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5">
        <v>1</v>
      </c>
    </row>
    <row r="185" spans="1:42">
      <c r="A185" s="321"/>
      <c r="B185" s="338" t="s">
        <v>556</v>
      </c>
      <c r="C185" s="339"/>
      <c r="D185" s="340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>
        <v>1</v>
      </c>
      <c r="W185" s="341"/>
      <c r="X185" s="341"/>
      <c r="Y185" s="341"/>
      <c r="Z185" s="341"/>
      <c r="AA185" s="341"/>
      <c r="AB185" s="341"/>
      <c r="AC185" s="341"/>
      <c r="AD185" s="341">
        <v>1</v>
      </c>
      <c r="AE185" s="341"/>
      <c r="AF185" s="341"/>
      <c r="AG185" s="341"/>
      <c r="AH185" s="341"/>
      <c r="AI185" s="341"/>
      <c r="AJ185" s="341"/>
      <c r="AK185" s="341"/>
      <c r="AL185" s="341"/>
      <c r="AM185" s="341"/>
      <c r="AN185" s="341"/>
      <c r="AO185" s="341"/>
      <c r="AP185" s="342">
        <v>2</v>
      </c>
    </row>
    <row r="186" spans="1:42">
      <c r="A186" s="321"/>
      <c r="B186" s="317" t="s">
        <v>247</v>
      </c>
      <c r="C186" s="317" t="s">
        <v>662</v>
      </c>
      <c r="D186" s="318"/>
      <c r="E186" s="319"/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  <c r="AL186" s="319">
        <v>1</v>
      </c>
      <c r="AM186" s="319"/>
      <c r="AN186" s="319"/>
      <c r="AO186" s="319"/>
      <c r="AP186" s="320">
        <v>1</v>
      </c>
    </row>
    <row r="187" spans="1:42">
      <c r="A187" s="321"/>
      <c r="B187" s="321"/>
      <c r="C187" s="322" t="s">
        <v>558</v>
      </c>
      <c r="D187" s="323"/>
      <c r="E187" s="324"/>
      <c r="F187" s="324"/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>
        <v>1</v>
      </c>
      <c r="AJ187" s="324"/>
      <c r="AK187" s="324"/>
      <c r="AL187" s="324"/>
      <c r="AM187" s="324"/>
      <c r="AN187" s="324"/>
      <c r="AO187" s="324"/>
      <c r="AP187" s="325">
        <v>1</v>
      </c>
    </row>
    <row r="188" spans="1:42">
      <c r="A188" s="321"/>
      <c r="B188" s="338" t="s">
        <v>559</v>
      </c>
      <c r="C188" s="339"/>
      <c r="D188" s="340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>
        <v>1</v>
      </c>
      <c r="AJ188" s="341"/>
      <c r="AK188" s="341"/>
      <c r="AL188" s="341">
        <v>1</v>
      </c>
      <c r="AM188" s="341"/>
      <c r="AN188" s="341"/>
      <c r="AO188" s="341"/>
      <c r="AP188" s="342">
        <v>2</v>
      </c>
    </row>
    <row r="189" spans="1:42">
      <c r="A189" s="321"/>
      <c r="B189" s="317" t="s">
        <v>244</v>
      </c>
      <c r="C189" s="317" t="s">
        <v>244</v>
      </c>
      <c r="D189" s="318"/>
      <c r="E189" s="319"/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>
        <v>1</v>
      </c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9"/>
      <c r="AP189" s="320">
        <v>1</v>
      </c>
    </row>
    <row r="190" spans="1:42">
      <c r="A190" s="321"/>
      <c r="B190" s="321"/>
      <c r="C190" s="322" t="s">
        <v>554</v>
      </c>
      <c r="D190" s="323"/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>
        <v>1</v>
      </c>
      <c r="AI190" s="324"/>
      <c r="AJ190" s="324"/>
      <c r="AK190" s="324"/>
      <c r="AL190" s="324"/>
      <c r="AM190" s="324"/>
      <c r="AN190" s="324"/>
      <c r="AO190" s="324"/>
      <c r="AP190" s="325">
        <v>1</v>
      </c>
    </row>
    <row r="191" spans="1:42">
      <c r="A191" s="321"/>
      <c r="B191" s="338" t="s">
        <v>555</v>
      </c>
      <c r="C191" s="339"/>
      <c r="D191" s="340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>
        <v>1</v>
      </c>
      <c r="AE191" s="341"/>
      <c r="AF191" s="341"/>
      <c r="AG191" s="341"/>
      <c r="AH191" s="341">
        <v>1</v>
      </c>
      <c r="AI191" s="341"/>
      <c r="AJ191" s="341"/>
      <c r="AK191" s="341"/>
      <c r="AL191" s="341"/>
      <c r="AM191" s="341"/>
      <c r="AN191" s="341"/>
      <c r="AO191" s="341"/>
      <c r="AP191" s="342">
        <v>2</v>
      </c>
    </row>
    <row r="192" spans="1:42">
      <c r="A192" s="321"/>
      <c r="B192" s="317" t="s">
        <v>239</v>
      </c>
      <c r="C192" s="317" t="s">
        <v>649</v>
      </c>
      <c r="D192" s="318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>
        <v>1</v>
      </c>
      <c r="AL192" s="319"/>
      <c r="AM192" s="319"/>
      <c r="AN192" s="319"/>
      <c r="AO192" s="319"/>
      <c r="AP192" s="320">
        <v>1</v>
      </c>
    </row>
    <row r="193" spans="1:42">
      <c r="A193" s="321"/>
      <c r="B193" s="338" t="s">
        <v>650</v>
      </c>
      <c r="C193" s="339"/>
      <c r="D193" s="340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>
        <v>1</v>
      </c>
      <c r="AL193" s="341"/>
      <c r="AM193" s="341"/>
      <c r="AN193" s="341"/>
      <c r="AO193" s="341"/>
      <c r="AP193" s="342">
        <v>1</v>
      </c>
    </row>
    <row r="194" spans="1:42">
      <c r="A194" s="321"/>
      <c r="B194" s="317" t="s">
        <v>246</v>
      </c>
      <c r="C194" s="317" t="s">
        <v>246</v>
      </c>
      <c r="D194" s="318"/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9"/>
      <c r="AA194" s="319"/>
      <c r="AB194" s="319"/>
      <c r="AC194" s="319"/>
      <c r="AD194" s="319"/>
      <c r="AE194" s="319"/>
      <c r="AF194" s="319"/>
      <c r="AG194" s="319">
        <v>1</v>
      </c>
      <c r="AH194" s="319"/>
      <c r="AI194" s="319"/>
      <c r="AJ194" s="319"/>
      <c r="AK194" s="319"/>
      <c r="AL194" s="319"/>
      <c r="AM194" s="319"/>
      <c r="AN194" s="319"/>
      <c r="AO194" s="319"/>
      <c r="AP194" s="320">
        <v>1</v>
      </c>
    </row>
    <row r="195" spans="1:42">
      <c r="A195" s="321"/>
      <c r="B195" s="338" t="s">
        <v>562</v>
      </c>
      <c r="C195" s="339"/>
      <c r="D195" s="340"/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>
        <v>1</v>
      </c>
      <c r="AH195" s="341"/>
      <c r="AI195" s="341"/>
      <c r="AJ195" s="341"/>
      <c r="AK195" s="341"/>
      <c r="AL195" s="341"/>
      <c r="AM195" s="341"/>
      <c r="AN195" s="341"/>
      <c r="AO195" s="341"/>
      <c r="AP195" s="342">
        <v>1</v>
      </c>
    </row>
    <row r="196" spans="1:42">
      <c r="A196" s="332" t="s">
        <v>557</v>
      </c>
      <c r="B196" s="333"/>
      <c r="C196" s="333"/>
      <c r="D196" s="334">
        <v>1</v>
      </c>
      <c r="E196" s="335"/>
      <c r="F196" s="335">
        <v>1</v>
      </c>
      <c r="G196" s="335">
        <v>1</v>
      </c>
      <c r="H196" s="335">
        <v>1</v>
      </c>
      <c r="I196" s="335"/>
      <c r="J196" s="335"/>
      <c r="K196" s="335"/>
      <c r="L196" s="335"/>
      <c r="M196" s="335"/>
      <c r="N196" s="335"/>
      <c r="O196" s="335">
        <v>1</v>
      </c>
      <c r="P196" s="335"/>
      <c r="Q196" s="335">
        <v>1</v>
      </c>
      <c r="R196" s="335"/>
      <c r="S196" s="335">
        <v>1</v>
      </c>
      <c r="T196" s="335">
        <v>1</v>
      </c>
      <c r="U196" s="335"/>
      <c r="V196" s="335">
        <v>1</v>
      </c>
      <c r="W196" s="335">
        <v>1</v>
      </c>
      <c r="X196" s="335">
        <v>1</v>
      </c>
      <c r="Y196" s="335"/>
      <c r="Z196" s="335"/>
      <c r="AA196" s="335"/>
      <c r="AB196" s="335">
        <v>3</v>
      </c>
      <c r="AC196" s="335">
        <v>7</v>
      </c>
      <c r="AD196" s="335">
        <v>7</v>
      </c>
      <c r="AE196" s="335">
        <v>3</v>
      </c>
      <c r="AF196" s="335">
        <v>8</v>
      </c>
      <c r="AG196" s="335">
        <v>5</v>
      </c>
      <c r="AH196" s="335">
        <v>4</v>
      </c>
      <c r="AI196" s="335">
        <v>6</v>
      </c>
      <c r="AJ196" s="335">
        <v>1</v>
      </c>
      <c r="AK196" s="335">
        <v>4</v>
      </c>
      <c r="AL196" s="335">
        <v>5</v>
      </c>
      <c r="AM196" s="335">
        <v>2</v>
      </c>
      <c r="AN196" s="335"/>
      <c r="AO196" s="335">
        <v>1</v>
      </c>
      <c r="AP196" s="336">
        <v>67</v>
      </c>
    </row>
    <row r="197" spans="1:42">
      <c r="A197" s="317" t="s">
        <v>34</v>
      </c>
      <c r="B197" s="317" t="s">
        <v>259</v>
      </c>
      <c r="C197" s="317" t="s">
        <v>259</v>
      </c>
      <c r="D197" s="318"/>
      <c r="E197" s="319"/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>
        <v>1</v>
      </c>
      <c r="V197" s="319">
        <v>1</v>
      </c>
      <c r="W197" s="319">
        <v>1</v>
      </c>
      <c r="X197" s="319"/>
      <c r="Y197" s="319"/>
      <c r="Z197" s="319"/>
      <c r="AA197" s="319"/>
      <c r="AB197" s="319"/>
      <c r="AC197" s="319">
        <v>2</v>
      </c>
      <c r="AD197" s="319"/>
      <c r="AE197" s="319"/>
      <c r="AF197" s="319"/>
      <c r="AG197" s="319"/>
      <c r="AH197" s="319"/>
      <c r="AI197" s="319"/>
      <c r="AJ197" s="319"/>
      <c r="AK197" s="319"/>
      <c r="AL197" s="319"/>
      <c r="AM197" s="319"/>
      <c r="AN197" s="319"/>
      <c r="AO197" s="319"/>
      <c r="AP197" s="320">
        <v>5</v>
      </c>
    </row>
    <row r="198" spans="1:42">
      <c r="A198" s="321"/>
      <c r="B198" s="321"/>
      <c r="C198" s="322" t="s">
        <v>462</v>
      </c>
      <c r="D198" s="323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>
        <v>1</v>
      </c>
      <c r="AC198" s="324"/>
      <c r="AD198" s="324"/>
      <c r="AE198" s="324"/>
      <c r="AF198" s="324"/>
      <c r="AG198" s="324"/>
      <c r="AH198" s="324">
        <v>1</v>
      </c>
      <c r="AI198" s="324"/>
      <c r="AJ198" s="324"/>
      <c r="AK198" s="324"/>
      <c r="AL198" s="324"/>
      <c r="AM198" s="324"/>
      <c r="AN198" s="324"/>
      <c r="AO198" s="324"/>
      <c r="AP198" s="325">
        <v>2</v>
      </c>
    </row>
    <row r="199" spans="1:42">
      <c r="A199" s="321"/>
      <c r="B199" s="338" t="s">
        <v>563</v>
      </c>
      <c r="C199" s="339"/>
      <c r="D199" s="340"/>
      <c r="E199" s="341"/>
      <c r="F199" s="341"/>
      <c r="G199" s="341"/>
      <c r="H199" s="341"/>
      <c r="I199" s="341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>
        <v>1</v>
      </c>
      <c r="V199" s="341">
        <v>1</v>
      </c>
      <c r="W199" s="341">
        <v>1</v>
      </c>
      <c r="X199" s="341"/>
      <c r="Y199" s="341"/>
      <c r="Z199" s="341"/>
      <c r="AA199" s="341"/>
      <c r="AB199" s="341">
        <v>1</v>
      </c>
      <c r="AC199" s="341">
        <v>2</v>
      </c>
      <c r="AD199" s="341"/>
      <c r="AE199" s="341"/>
      <c r="AF199" s="341"/>
      <c r="AG199" s="341"/>
      <c r="AH199" s="341">
        <v>1</v>
      </c>
      <c r="AI199" s="341"/>
      <c r="AJ199" s="341"/>
      <c r="AK199" s="341"/>
      <c r="AL199" s="341"/>
      <c r="AM199" s="341"/>
      <c r="AN199" s="341"/>
      <c r="AO199" s="341"/>
      <c r="AP199" s="342">
        <v>7</v>
      </c>
    </row>
    <row r="200" spans="1:42">
      <c r="A200" s="321"/>
      <c r="B200" s="317" t="s">
        <v>262</v>
      </c>
      <c r="C200" s="317" t="s">
        <v>490</v>
      </c>
      <c r="D200" s="318"/>
      <c r="E200" s="319"/>
      <c r="F200" s="319"/>
      <c r="G200" s="319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  <c r="Z200" s="319"/>
      <c r="AA200" s="319"/>
      <c r="AB200" s="319"/>
      <c r="AC200" s="319"/>
      <c r="AD200" s="319"/>
      <c r="AE200" s="319">
        <v>1</v>
      </c>
      <c r="AF200" s="319"/>
      <c r="AG200" s="319"/>
      <c r="AH200" s="319"/>
      <c r="AI200" s="319"/>
      <c r="AJ200" s="319"/>
      <c r="AK200" s="319"/>
      <c r="AL200" s="319"/>
      <c r="AM200" s="319"/>
      <c r="AN200" s="319"/>
      <c r="AO200" s="319"/>
      <c r="AP200" s="320">
        <v>1</v>
      </c>
    </row>
    <row r="201" spans="1:42">
      <c r="A201" s="321"/>
      <c r="B201" s="321"/>
      <c r="C201" s="322" t="s">
        <v>633</v>
      </c>
      <c r="D201" s="323"/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  <c r="AA201" s="324"/>
      <c r="AB201" s="324"/>
      <c r="AC201" s="324"/>
      <c r="AD201" s="324"/>
      <c r="AE201" s="324"/>
      <c r="AF201" s="324"/>
      <c r="AG201" s="324"/>
      <c r="AH201" s="324"/>
      <c r="AI201" s="324">
        <v>1</v>
      </c>
      <c r="AJ201" s="324"/>
      <c r="AK201" s="324"/>
      <c r="AL201" s="324"/>
      <c r="AM201" s="324"/>
      <c r="AN201" s="324"/>
      <c r="AO201" s="324"/>
      <c r="AP201" s="325">
        <v>1</v>
      </c>
    </row>
    <row r="202" spans="1:42">
      <c r="A202" s="321"/>
      <c r="B202" s="338" t="s">
        <v>565</v>
      </c>
      <c r="C202" s="339"/>
      <c r="D202" s="340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>
        <v>1</v>
      </c>
      <c r="AF202" s="341"/>
      <c r="AG202" s="341"/>
      <c r="AH202" s="341"/>
      <c r="AI202" s="341">
        <v>1</v>
      </c>
      <c r="AJ202" s="341"/>
      <c r="AK202" s="341"/>
      <c r="AL202" s="341"/>
      <c r="AM202" s="341"/>
      <c r="AN202" s="341"/>
      <c r="AO202" s="341"/>
      <c r="AP202" s="342">
        <v>2</v>
      </c>
    </row>
    <row r="203" spans="1:42">
      <c r="A203" s="321"/>
      <c r="B203" s="317" t="s">
        <v>266</v>
      </c>
      <c r="C203" s="317" t="s">
        <v>266</v>
      </c>
      <c r="D203" s="318"/>
      <c r="E203" s="319"/>
      <c r="F203" s="319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/>
      <c r="W203" s="319"/>
      <c r="X203" s="319"/>
      <c r="Y203" s="319"/>
      <c r="Z203" s="319"/>
      <c r="AA203" s="319">
        <v>1</v>
      </c>
      <c r="AB203" s="319"/>
      <c r="AC203" s="319"/>
      <c r="AD203" s="319"/>
      <c r="AE203" s="319"/>
      <c r="AF203" s="319"/>
      <c r="AG203" s="319"/>
      <c r="AH203" s="319"/>
      <c r="AI203" s="319"/>
      <c r="AJ203" s="319"/>
      <c r="AK203" s="319"/>
      <c r="AL203" s="319"/>
      <c r="AM203" s="319"/>
      <c r="AN203" s="319"/>
      <c r="AO203" s="319"/>
      <c r="AP203" s="320">
        <v>1</v>
      </c>
    </row>
    <row r="204" spans="1:42">
      <c r="A204" s="321"/>
      <c r="B204" s="338" t="s">
        <v>564</v>
      </c>
      <c r="C204" s="339"/>
      <c r="D204" s="340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>
        <v>1</v>
      </c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2">
        <v>1</v>
      </c>
    </row>
    <row r="205" spans="1:42">
      <c r="A205" s="321"/>
      <c r="B205" s="317" t="s">
        <v>263</v>
      </c>
      <c r="C205" s="317" t="s">
        <v>426</v>
      </c>
      <c r="D205" s="318"/>
      <c r="E205" s="319"/>
      <c r="F205" s="319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>
        <v>1</v>
      </c>
      <c r="Y205" s="319"/>
      <c r="Z205" s="319"/>
      <c r="AA205" s="319"/>
      <c r="AB205" s="319"/>
      <c r="AC205" s="319"/>
      <c r="AD205" s="319"/>
      <c r="AE205" s="319"/>
      <c r="AF205" s="319"/>
      <c r="AG205" s="319"/>
      <c r="AH205" s="319"/>
      <c r="AI205" s="319"/>
      <c r="AJ205" s="319"/>
      <c r="AK205" s="319"/>
      <c r="AL205" s="319"/>
      <c r="AM205" s="319"/>
      <c r="AN205" s="319"/>
      <c r="AO205" s="319"/>
      <c r="AP205" s="320">
        <v>1</v>
      </c>
    </row>
    <row r="206" spans="1:42">
      <c r="A206" s="321"/>
      <c r="B206" s="338" t="s">
        <v>566</v>
      </c>
      <c r="C206" s="339"/>
      <c r="D206" s="340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>
        <v>1</v>
      </c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  <c r="AM206" s="341"/>
      <c r="AN206" s="341"/>
      <c r="AO206" s="341"/>
      <c r="AP206" s="342">
        <v>1</v>
      </c>
    </row>
    <row r="207" spans="1:42">
      <c r="A207" s="332" t="s">
        <v>552</v>
      </c>
      <c r="B207" s="333"/>
      <c r="C207" s="333"/>
      <c r="D207" s="334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>
        <v>1</v>
      </c>
      <c r="V207" s="335">
        <v>1</v>
      </c>
      <c r="W207" s="335">
        <v>1</v>
      </c>
      <c r="X207" s="335">
        <v>1</v>
      </c>
      <c r="Y207" s="335"/>
      <c r="Z207" s="335"/>
      <c r="AA207" s="335">
        <v>1</v>
      </c>
      <c r="AB207" s="335">
        <v>1</v>
      </c>
      <c r="AC207" s="335">
        <v>2</v>
      </c>
      <c r="AD207" s="335"/>
      <c r="AE207" s="335">
        <v>1</v>
      </c>
      <c r="AF207" s="335"/>
      <c r="AG207" s="335"/>
      <c r="AH207" s="335">
        <v>1</v>
      </c>
      <c r="AI207" s="335">
        <v>1</v>
      </c>
      <c r="AJ207" s="335"/>
      <c r="AK207" s="335"/>
      <c r="AL207" s="335"/>
      <c r="AM207" s="335"/>
      <c r="AN207" s="335"/>
      <c r="AO207" s="335"/>
      <c r="AP207" s="336">
        <v>11</v>
      </c>
    </row>
    <row r="208" spans="1:42">
      <c r="A208" s="317" t="s">
        <v>58</v>
      </c>
      <c r="B208" s="317" t="s">
        <v>296</v>
      </c>
      <c r="C208" s="317" t="s">
        <v>476</v>
      </c>
      <c r="D208" s="318"/>
      <c r="E208" s="319"/>
      <c r="F208" s="319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>
        <v>1</v>
      </c>
      <c r="AF208" s="319"/>
      <c r="AG208" s="319"/>
      <c r="AH208" s="319"/>
      <c r="AI208" s="319"/>
      <c r="AJ208" s="319"/>
      <c r="AK208" s="319"/>
      <c r="AL208" s="319"/>
      <c r="AM208" s="319"/>
      <c r="AN208" s="319"/>
      <c r="AO208" s="319"/>
      <c r="AP208" s="320">
        <v>1</v>
      </c>
    </row>
    <row r="209" spans="1:42">
      <c r="A209" s="321"/>
      <c r="B209" s="321"/>
      <c r="C209" s="322" t="s">
        <v>435</v>
      </c>
      <c r="D209" s="323"/>
      <c r="E209" s="324"/>
      <c r="F209" s="324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>
        <v>1</v>
      </c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4"/>
      <c r="AO209" s="324"/>
      <c r="AP209" s="325">
        <v>1</v>
      </c>
    </row>
    <row r="210" spans="1:42">
      <c r="A210" s="321"/>
      <c r="B210" s="321"/>
      <c r="C210" s="322" t="s">
        <v>296</v>
      </c>
      <c r="D210" s="323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>
        <v>2</v>
      </c>
      <c r="W210" s="324">
        <v>1</v>
      </c>
      <c r="X210" s="324">
        <v>1</v>
      </c>
      <c r="Y210" s="324"/>
      <c r="Z210" s="324">
        <v>1</v>
      </c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4"/>
      <c r="AO210" s="324"/>
      <c r="AP210" s="325">
        <v>5</v>
      </c>
    </row>
    <row r="211" spans="1:42">
      <c r="A211" s="321"/>
      <c r="B211" s="321"/>
      <c r="C211" s="322" t="s">
        <v>183</v>
      </c>
      <c r="D211" s="323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  <c r="AF211" s="324">
        <v>1</v>
      </c>
      <c r="AG211" s="324"/>
      <c r="AH211" s="324"/>
      <c r="AI211" s="324"/>
      <c r="AJ211" s="324"/>
      <c r="AK211" s="324"/>
      <c r="AL211" s="324"/>
      <c r="AM211" s="324"/>
      <c r="AN211" s="324"/>
      <c r="AO211" s="324"/>
      <c r="AP211" s="325">
        <v>1</v>
      </c>
    </row>
    <row r="212" spans="1:42">
      <c r="A212" s="321"/>
      <c r="B212" s="321"/>
      <c r="C212" s="322" t="s">
        <v>447</v>
      </c>
      <c r="D212" s="323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>
        <v>1</v>
      </c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5">
        <v>1</v>
      </c>
    </row>
    <row r="213" spans="1:42">
      <c r="A213" s="321"/>
      <c r="B213" s="321"/>
      <c r="C213" s="322" t="s">
        <v>477</v>
      </c>
      <c r="D213" s="323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>
        <v>1</v>
      </c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5">
        <v>1</v>
      </c>
    </row>
    <row r="214" spans="1:42">
      <c r="A214" s="321"/>
      <c r="B214" s="338" t="s">
        <v>567</v>
      </c>
      <c r="C214" s="339"/>
      <c r="D214" s="340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>
        <v>2</v>
      </c>
      <c r="W214" s="341">
        <v>1</v>
      </c>
      <c r="X214" s="341">
        <v>1</v>
      </c>
      <c r="Y214" s="341">
        <v>1</v>
      </c>
      <c r="Z214" s="341">
        <v>2</v>
      </c>
      <c r="AA214" s="341"/>
      <c r="AB214" s="341">
        <v>1</v>
      </c>
      <c r="AC214" s="341"/>
      <c r="AD214" s="341"/>
      <c r="AE214" s="341">
        <v>1</v>
      </c>
      <c r="AF214" s="341">
        <v>1</v>
      </c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2">
        <v>10</v>
      </c>
    </row>
    <row r="215" spans="1:42">
      <c r="A215" s="332" t="s">
        <v>568</v>
      </c>
      <c r="B215" s="333"/>
      <c r="C215" s="333"/>
      <c r="D215" s="334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>
        <v>2</v>
      </c>
      <c r="W215" s="335">
        <v>1</v>
      </c>
      <c r="X215" s="335">
        <v>1</v>
      </c>
      <c r="Y215" s="335">
        <v>1</v>
      </c>
      <c r="Z215" s="335">
        <v>2</v>
      </c>
      <c r="AA215" s="335"/>
      <c r="AB215" s="335">
        <v>1</v>
      </c>
      <c r="AC215" s="335"/>
      <c r="AD215" s="335"/>
      <c r="AE215" s="335">
        <v>1</v>
      </c>
      <c r="AF215" s="335">
        <v>1</v>
      </c>
      <c r="AG215" s="335"/>
      <c r="AH215" s="335"/>
      <c r="AI215" s="335"/>
      <c r="AJ215" s="335"/>
      <c r="AK215" s="335"/>
      <c r="AL215" s="335"/>
      <c r="AM215" s="335"/>
      <c r="AN215" s="335"/>
      <c r="AO215" s="335"/>
      <c r="AP215" s="336">
        <v>10</v>
      </c>
    </row>
    <row r="216" spans="1:42">
      <c r="A216" s="317" t="s">
        <v>27</v>
      </c>
      <c r="B216" s="317" t="s">
        <v>256</v>
      </c>
      <c r="C216" s="317" t="s">
        <v>412</v>
      </c>
      <c r="D216" s="318"/>
      <c r="E216" s="319"/>
      <c r="F216" s="319"/>
      <c r="G216" s="319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>
        <v>1</v>
      </c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19"/>
      <c r="AI216" s="319"/>
      <c r="AJ216" s="319"/>
      <c r="AK216" s="319"/>
      <c r="AL216" s="319"/>
      <c r="AM216" s="319"/>
      <c r="AN216" s="319"/>
      <c r="AO216" s="319"/>
      <c r="AP216" s="320">
        <v>1</v>
      </c>
    </row>
    <row r="217" spans="1:42">
      <c r="A217" s="321"/>
      <c r="B217" s="338" t="s">
        <v>569</v>
      </c>
      <c r="C217" s="339"/>
      <c r="D217" s="340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>
        <v>1</v>
      </c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2">
        <v>1</v>
      </c>
    </row>
    <row r="218" spans="1:42">
      <c r="A218" s="321"/>
      <c r="B218" s="317" t="s">
        <v>162</v>
      </c>
      <c r="C218" s="317" t="s">
        <v>383</v>
      </c>
      <c r="D218" s="318"/>
      <c r="E218" s="319"/>
      <c r="F218" s="319"/>
      <c r="G218" s="319"/>
      <c r="H218" s="319"/>
      <c r="I218" s="319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  <c r="T218" s="319">
        <v>1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19"/>
      <c r="AI218" s="319"/>
      <c r="AJ218" s="319"/>
      <c r="AK218" s="319"/>
      <c r="AL218" s="319"/>
      <c r="AM218" s="319"/>
      <c r="AN218" s="319"/>
      <c r="AO218" s="319"/>
      <c r="AP218" s="320">
        <v>1</v>
      </c>
    </row>
    <row r="219" spans="1:42">
      <c r="A219" s="321"/>
      <c r="B219" s="338" t="s">
        <v>570</v>
      </c>
      <c r="C219" s="339"/>
      <c r="D219" s="340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>
        <v>1</v>
      </c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  <c r="AM219" s="341"/>
      <c r="AN219" s="341"/>
      <c r="AO219" s="341"/>
      <c r="AP219" s="342">
        <v>1</v>
      </c>
    </row>
    <row r="220" spans="1:42">
      <c r="A220" s="321"/>
      <c r="B220" s="317" t="s">
        <v>254</v>
      </c>
      <c r="C220" s="317" t="s">
        <v>372</v>
      </c>
      <c r="D220" s="318"/>
      <c r="E220" s="319"/>
      <c r="F220" s="319"/>
      <c r="G220" s="319"/>
      <c r="H220" s="319"/>
      <c r="I220" s="319"/>
      <c r="J220" s="319"/>
      <c r="K220" s="319"/>
      <c r="L220" s="319"/>
      <c r="M220" s="319"/>
      <c r="N220" s="319"/>
      <c r="O220" s="319"/>
      <c r="P220" s="319"/>
      <c r="Q220" s="319">
        <v>1</v>
      </c>
      <c r="R220" s="319"/>
      <c r="S220" s="319"/>
      <c r="T220" s="319"/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19"/>
      <c r="AI220" s="319"/>
      <c r="AJ220" s="319"/>
      <c r="AK220" s="319"/>
      <c r="AL220" s="319"/>
      <c r="AM220" s="319"/>
      <c r="AN220" s="319"/>
      <c r="AO220" s="319"/>
      <c r="AP220" s="320">
        <v>1</v>
      </c>
    </row>
    <row r="221" spans="1:42">
      <c r="A221" s="321"/>
      <c r="B221" s="338" t="s">
        <v>571</v>
      </c>
      <c r="C221" s="339"/>
      <c r="D221" s="340"/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>
        <v>1</v>
      </c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  <c r="AM221" s="341"/>
      <c r="AN221" s="341"/>
      <c r="AO221" s="341"/>
      <c r="AP221" s="342">
        <v>1</v>
      </c>
    </row>
    <row r="222" spans="1:42">
      <c r="A222" s="332" t="s">
        <v>572</v>
      </c>
      <c r="B222" s="333"/>
      <c r="C222" s="333"/>
      <c r="D222" s="334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>
        <v>1</v>
      </c>
      <c r="R222" s="335"/>
      <c r="S222" s="335"/>
      <c r="T222" s="335">
        <v>1</v>
      </c>
      <c r="U222" s="335"/>
      <c r="V222" s="335">
        <v>1</v>
      </c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6">
        <v>3</v>
      </c>
    </row>
    <row r="223" spans="1:42">
      <c r="A223" s="317" t="s">
        <v>21</v>
      </c>
      <c r="B223" s="317" t="s">
        <v>155</v>
      </c>
      <c r="C223" s="317" t="s">
        <v>463</v>
      </c>
      <c r="D223" s="318"/>
      <c r="E223" s="319"/>
      <c r="F223" s="319">
        <v>1</v>
      </c>
      <c r="G223" s="319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  <c r="AI223" s="319"/>
      <c r="AJ223" s="319"/>
      <c r="AK223" s="319"/>
      <c r="AL223" s="319"/>
      <c r="AM223" s="319"/>
      <c r="AN223" s="319"/>
      <c r="AO223" s="319"/>
      <c r="AP223" s="320">
        <v>1</v>
      </c>
    </row>
    <row r="224" spans="1:42">
      <c r="A224" s="321"/>
      <c r="B224" s="321"/>
      <c r="C224" s="322" t="s">
        <v>573</v>
      </c>
      <c r="D224" s="323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>
        <v>1</v>
      </c>
      <c r="AE224" s="324"/>
      <c r="AF224" s="324"/>
      <c r="AG224" s="324"/>
      <c r="AH224" s="324"/>
      <c r="AI224" s="324"/>
      <c r="AJ224" s="324"/>
      <c r="AK224" s="324"/>
      <c r="AL224" s="324">
        <v>1</v>
      </c>
      <c r="AM224" s="324"/>
      <c r="AN224" s="324"/>
      <c r="AO224" s="324"/>
      <c r="AP224" s="325">
        <v>2</v>
      </c>
    </row>
    <row r="225" spans="1:42">
      <c r="A225" s="321"/>
      <c r="B225" s="321"/>
      <c r="C225" s="322" t="s">
        <v>464</v>
      </c>
      <c r="D225" s="323"/>
      <c r="E225" s="324"/>
      <c r="F225" s="324"/>
      <c r="G225" s="324"/>
      <c r="H225" s="324"/>
      <c r="I225" s="324"/>
      <c r="J225" s="324"/>
      <c r="K225" s="324"/>
      <c r="L225" s="324"/>
      <c r="M225" s="324"/>
      <c r="N225" s="324">
        <v>1</v>
      </c>
      <c r="O225" s="324"/>
      <c r="P225" s="324"/>
      <c r="Q225" s="324">
        <v>1</v>
      </c>
      <c r="R225" s="324"/>
      <c r="S225" s="324"/>
      <c r="T225" s="324"/>
      <c r="U225" s="324"/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4"/>
      <c r="AM225" s="324"/>
      <c r="AN225" s="324"/>
      <c r="AO225" s="324"/>
      <c r="AP225" s="325">
        <v>2</v>
      </c>
    </row>
    <row r="226" spans="1:42">
      <c r="A226" s="321"/>
      <c r="B226" s="321"/>
      <c r="C226" s="322" t="s">
        <v>478</v>
      </c>
      <c r="D226" s="323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>
        <v>1</v>
      </c>
      <c r="AE226" s="324"/>
      <c r="AF226" s="324">
        <v>1</v>
      </c>
      <c r="AG226" s="324"/>
      <c r="AH226" s="324"/>
      <c r="AI226" s="324"/>
      <c r="AJ226" s="324"/>
      <c r="AK226" s="324"/>
      <c r="AL226" s="324"/>
      <c r="AM226" s="324"/>
      <c r="AN226" s="324"/>
      <c r="AO226" s="324"/>
      <c r="AP226" s="325">
        <v>2</v>
      </c>
    </row>
    <row r="227" spans="1:42">
      <c r="A227" s="321"/>
      <c r="B227" s="321"/>
      <c r="C227" s="322" t="s">
        <v>354</v>
      </c>
      <c r="D227" s="323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>
        <v>1</v>
      </c>
      <c r="U227" s="324"/>
      <c r="V227" s="324"/>
      <c r="W227" s="324">
        <v>1</v>
      </c>
      <c r="X227" s="324"/>
      <c r="Y227" s="324"/>
      <c r="Z227" s="324"/>
      <c r="AA227" s="324"/>
      <c r="AB227" s="324">
        <v>1</v>
      </c>
      <c r="AC227" s="324"/>
      <c r="AD227" s="324"/>
      <c r="AE227" s="324"/>
      <c r="AF227" s="324"/>
      <c r="AG227" s="324"/>
      <c r="AH227" s="324"/>
      <c r="AI227" s="324"/>
      <c r="AJ227" s="324"/>
      <c r="AK227" s="324"/>
      <c r="AL227" s="324"/>
      <c r="AM227" s="324"/>
      <c r="AN227" s="324"/>
      <c r="AO227" s="324"/>
      <c r="AP227" s="325">
        <v>3</v>
      </c>
    </row>
    <row r="228" spans="1:42">
      <c r="A228" s="321"/>
      <c r="B228" s="321"/>
      <c r="C228" s="322" t="s">
        <v>465</v>
      </c>
      <c r="D228" s="323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>
        <v>1</v>
      </c>
      <c r="AA228" s="324"/>
      <c r="AB228" s="324"/>
      <c r="AC228" s="324"/>
      <c r="AD228" s="324"/>
      <c r="AE228" s="324"/>
      <c r="AF228" s="324"/>
      <c r="AG228" s="324"/>
      <c r="AH228" s="324"/>
      <c r="AI228" s="324"/>
      <c r="AJ228" s="324"/>
      <c r="AK228" s="324"/>
      <c r="AL228" s="324"/>
      <c r="AM228" s="324"/>
      <c r="AN228" s="324"/>
      <c r="AO228" s="324"/>
      <c r="AP228" s="325">
        <v>1</v>
      </c>
    </row>
    <row r="229" spans="1:42">
      <c r="A229" s="321"/>
      <c r="B229" s="321"/>
      <c r="C229" s="322" t="s">
        <v>479</v>
      </c>
      <c r="D229" s="323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>
        <v>1</v>
      </c>
      <c r="AE229" s="324"/>
      <c r="AF229" s="324"/>
      <c r="AG229" s="324"/>
      <c r="AH229" s="324"/>
      <c r="AI229" s="324"/>
      <c r="AJ229" s="324"/>
      <c r="AK229" s="324"/>
      <c r="AL229" s="324"/>
      <c r="AM229" s="324"/>
      <c r="AN229" s="324"/>
      <c r="AO229" s="324"/>
      <c r="AP229" s="325">
        <v>1</v>
      </c>
    </row>
    <row r="230" spans="1:42">
      <c r="A230" s="321"/>
      <c r="B230" s="321"/>
      <c r="C230" s="322" t="s">
        <v>466</v>
      </c>
      <c r="D230" s="323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>
        <v>1</v>
      </c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4"/>
      <c r="AN230" s="324"/>
      <c r="AO230" s="324"/>
      <c r="AP230" s="325">
        <v>1</v>
      </c>
    </row>
    <row r="231" spans="1:42">
      <c r="A231" s="321"/>
      <c r="B231" s="321"/>
      <c r="C231" s="322" t="s">
        <v>405</v>
      </c>
      <c r="D231" s="323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>
        <v>1</v>
      </c>
      <c r="V231" s="324">
        <v>1</v>
      </c>
      <c r="W231" s="324"/>
      <c r="X231" s="324"/>
      <c r="Y231" s="324"/>
      <c r="Z231" s="324"/>
      <c r="AA231" s="324"/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  <c r="AP231" s="325">
        <v>2</v>
      </c>
    </row>
    <row r="232" spans="1:42">
      <c r="A232" s="321"/>
      <c r="B232" s="321"/>
      <c r="C232" s="322" t="s">
        <v>467</v>
      </c>
      <c r="D232" s="323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>
        <v>1</v>
      </c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  <c r="AP232" s="325">
        <v>1</v>
      </c>
    </row>
    <row r="233" spans="1:42">
      <c r="A233" s="321"/>
      <c r="B233" s="321"/>
      <c r="C233" s="322" t="s">
        <v>427</v>
      </c>
      <c r="D233" s="323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>
        <v>1</v>
      </c>
      <c r="W233" s="324">
        <v>1</v>
      </c>
      <c r="X233" s="324"/>
      <c r="Y233" s="324">
        <v>1</v>
      </c>
      <c r="Z233" s="324"/>
      <c r="AA233" s="324"/>
      <c r="AB233" s="324">
        <v>1</v>
      </c>
      <c r="AC233" s="324"/>
      <c r="AD233" s="324"/>
      <c r="AE233" s="324"/>
      <c r="AF233" s="324"/>
      <c r="AG233" s="324"/>
      <c r="AH233" s="324"/>
      <c r="AI233" s="324"/>
      <c r="AJ233" s="324"/>
      <c r="AK233" s="324"/>
      <c r="AL233" s="324"/>
      <c r="AM233" s="324"/>
      <c r="AN233" s="324"/>
      <c r="AO233" s="324"/>
      <c r="AP233" s="325">
        <v>4</v>
      </c>
    </row>
    <row r="234" spans="1:42">
      <c r="A234" s="321"/>
      <c r="B234" s="321"/>
      <c r="C234" s="322" t="s">
        <v>428</v>
      </c>
      <c r="D234" s="323"/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>
        <v>2</v>
      </c>
      <c r="X234" s="324"/>
      <c r="Y234" s="324"/>
      <c r="Z234" s="324"/>
      <c r="AA234" s="324"/>
      <c r="AB234" s="324">
        <v>1</v>
      </c>
      <c r="AC234" s="324"/>
      <c r="AD234" s="324"/>
      <c r="AE234" s="324"/>
      <c r="AF234" s="324"/>
      <c r="AG234" s="324">
        <v>1</v>
      </c>
      <c r="AH234" s="324"/>
      <c r="AI234" s="324"/>
      <c r="AJ234" s="324"/>
      <c r="AK234" s="324"/>
      <c r="AL234" s="324"/>
      <c r="AM234" s="324"/>
      <c r="AN234" s="324"/>
      <c r="AO234" s="324"/>
      <c r="AP234" s="325">
        <v>4</v>
      </c>
    </row>
    <row r="235" spans="1:42">
      <c r="A235" s="321"/>
      <c r="B235" s="321"/>
      <c r="C235" s="322" t="s">
        <v>384</v>
      </c>
      <c r="D235" s="323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>
        <v>1</v>
      </c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/>
      <c r="AF235" s="324"/>
      <c r="AG235" s="324"/>
      <c r="AH235" s="324"/>
      <c r="AI235" s="324"/>
      <c r="AJ235" s="324"/>
      <c r="AK235" s="324"/>
      <c r="AL235" s="324"/>
      <c r="AM235" s="324"/>
      <c r="AN235" s="324"/>
      <c r="AO235" s="324"/>
      <c r="AP235" s="325">
        <v>1</v>
      </c>
    </row>
    <row r="236" spans="1:42">
      <c r="A236" s="321"/>
      <c r="B236" s="338" t="s">
        <v>574</v>
      </c>
      <c r="C236" s="339"/>
      <c r="D236" s="340"/>
      <c r="E236" s="341"/>
      <c r="F236" s="341">
        <v>1</v>
      </c>
      <c r="G236" s="341"/>
      <c r="H236" s="341"/>
      <c r="I236" s="341"/>
      <c r="J236" s="341"/>
      <c r="K236" s="341"/>
      <c r="L236" s="341"/>
      <c r="M236" s="341"/>
      <c r="N236" s="341">
        <v>1</v>
      </c>
      <c r="O236" s="341"/>
      <c r="P236" s="341"/>
      <c r="Q236" s="341">
        <v>1</v>
      </c>
      <c r="R236" s="341"/>
      <c r="S236" s="341">
        <v>1</v>
      </c>
      <c r="T236" s="341">
        <v>2</v>
      </c>
      <c r="U236" s="341">
        <v>1</v>
      </c>
      <c r="V236" s="341">
        <v>2</v>
      </c>
      <c r="W236" s="341">
        <v>4</v>
      </c>
      <c r="X236" s="341"/>
      <c r="Y236" s="341">
        <v>1</v>
      </c>
      <c r="Z236" s="341">
        <v>1</v>
      </c>
      <c r="AA236" s="341">
        <v>1</v>
      </c>
      <c r="AB236" s="341">
        <v>3</v>
      </c>
      <c r="AC236" s="341"/>
      <c r="AD236" s="341">
        <v>3</v>
      </c>
      <c r="AE236" s="341"/>
      <c r="AF236" s="341">
        <v>1</v>
      </c>
      <c r="AG236" s="341">
        <v>1</v>
      </c>
      <c r="AH236" s="341"/>
      <c r="AI236" s="341"/>
      <c r="AJ236" s="341"/>
      <c r="AK236" s="341"/>
      <c r="AL236" s="341">
        <v>1</v>
      </c>
      <c r="AM236" s="341"/>
      <c r="AN236" s="341"/>
      <c r="AO236" s="341"/>
      <c r="AP236" s="342">
        <v>25</v>
      </c>
    </row>
    <row r="237" spans="1:42">
      <c r="A237" s="321"/>
      <c r="B237" s="317" t="s">
        <v>146</v>
      </c>
      <c r="C237" s="317" t="s">
        <v>413</v>
      </c>
      <c r="D237" s="318"/>
      <c r="E237" s="319"/>
      <c r="F237" s="319"/>
      <c r="G237" s="319"/>
      <c r="H237" s="319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>
        <v>1</v>
      </c>
      <c r="W237" s="319"/>
      <c r="X237" s="319"/>
      <c r="Y237" s="319"/>
      <c r="Z237" s="319"/>
      <c r="AA237" s="319"/>
      <c r="AB237" s="319"/>
      <c r="AC237" s="319"/>
      <c r="AD237" s="319"/>
      <c r="AE237" s="319"/>
      <c r="AF237" s="319"/>
      <c r="AG237" s="319"/>
      <c r="AH237" s="319"/>
      <c r="AI237" s="319"/>
      <c r="AJ237" s="319"/>
      <c r="AK237" s="319"/>
      <c r="AL237" s="319"/>
      <c r="AM237" s="319"/>
      <c r="AN237" s="319"/>
      <c r="AO237" s="319"/>
      <c r="AP237" s="320">
        <v>1</v>
      </c>
    </row>
    <row r="238" spans="1:42">
      <c r="A238" s="321"/>
      <c r="B238" s="321"/>
      <c r="C238" s="322" t="s">
        <v>406</v>
      </c>
      <c r="D238" s="323"/>
      <c r="E238" s="324"/>
      <c r="F238" s="324"/>
      <c r="G238" s="324"/>
      <c r="H238" s="324"/>
      <c r="I238" s="324"/>
      <c r="J238" s="324"/>
      <c r="K238" s="324"/>
      <c r="L238" s="324"/>
      <c r="M238" s="324"/>
      <c r="N238" s="324">
        <v>1</v>
      </c>
      <c r="O238" s="324"/>
      <c r="P238" s="324"/>
      <c r="Q238" s="324"/>
      <c r="R238" s="324"/>
      <c r="S238" s="324"/>
      <c r="T238" s="324"/>
      <c r="U238" s="324">
        <v>1</v>
      </c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  <c r="AF238" s="324"/>
      <c r="AG238" s="324"/>
      <c r="AH238" s="324"/>
      <c r="AI238" s="324"/>
      <c r="AJ238" s="324"/>
      <c r="AK238" s="324"/>
      <c r="AL238" s="324"/>
      <c r="AM238" s="324"/>
      <c r="AN238" s="324"/>
      <c r="AO238" s="324"/>
      <c r="AP238" s="325">
        <v>2</v>
      </c>
    </row>
    <row r="239" spans="1:42">
      <c r="A239" s="321"/>
      <c r="B239" s="321"/>
      <c r="C239" s="322" t="s">
        <v>414</v>
      </c>
      <c r="D239" s="323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>
        <v>1</v>
      </c>
      <c r="W239" s="324">
        <v>1</v>
      </c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4"/>
      <c r="AN239" s="324"/>
      <c r="AO239" s="324"/>
      <c r="AP239" s="325">
        <v>2</v>
      </c>
    </row>
    <row r="240" spans="1:42">
      <c r="A240" s="321"/>
      <c r="B240" s="321"/>
      <c r="C240" s="322" t="s">
        <v>373</v>
      </c>
      <c r="D240" s="323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>
        <v>1</v>
      </c>
      <c r="S240" s="324"/>
      <c r="T240" s="324">
        <v>1</v>
      </c>
      <c r="U240" s="324"/>
      <c r="V240" s="324"/>
      <c r="W240" s="324"/>
      <c r="X240" s="324"/>
      <c r="Y240" s="324"/>
      <c r="Z240" s="324"/>
      <c r="AA240" s="324"/>
      <c r="AB240" s="324">
        <v>1</v>
      </c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5">
        <v>3</v>
      </c>
    </row>
    <row r="241" spans="1:42">
      <c r="A241" s="321"/>
      <c r="B241" s="321"/>
      <c r="C241" s="322" t="s">
        <v>392</v>
      </c>
      <c r="D241" s="323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>
        <v>1</v>
      </c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/>
      <c r="AI241" s="324"/>
      <c r="AJ241" s="324"/>
      <c r="AK241" s="324"/>
      <c r="AL241" s="324"/>
      <c r="AM241" s="324"/>
      <c r="AN241" s="324"/>
      <c r="AO241" s="324"/>
      <c r="AP241" s="325">
        <v>1</v>
      </c>
    </row>
    <row r="242" spans="1:42">
      <c r="A242" s="321"/>
      <c r="B242" s="321"/>
      <c r="C242" s="322" t="s">
        <v>480</v>
      </c>
      <c r="D242" s="323"/>
      <c r="E242" s="324"/>
      <c r="F242" s="324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  <c r="AA242" s="324"/>
      <c r="AB242" s="324"/>
      <c r="AC242" s="324"/>
      <c r="AD242" s="324">
        <v>1</v>
      </c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5">
        <v>1</v>
      </c>
    </row>
    <row r="243" spans="1:42">
      <c r="A243" s="321"/>
      <c r="B243" s="321"/>
      <c r="C243" s="322" t="s">
        <v>187</v>
      </c>
      <c r="D243" s="323"/>
      <c r="E243" s="324"/>
      <c r="F243" s="324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  <c r="AF243" s="324"/>
      <c r="AG243" s="324">
        <v>1</v>
      </c>
      <c r="AH243" s="324"/>
      <c r="AI243" s="324"/>
      <c r="AJ243" s="324"/>
      <c r="AK243" s="324"/>
      <c r="AL243" s="324"/>
      <c r="AM243" s="324"/>
      <c r="AN243" s="324"/>
      <c r="AO243" s="324"/>
      <c r="AP243" s="325">
        <v>1</v>
      </c>
    </row>
    <row r="244" spans="1:42">
      <c r="A244" s="321"/>
      <c r="B244" s="321"/>
      <c r="C244" s="322" t="s">
        <v>158</v>
      </c>
      <c r="D244" s="323"/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>
        <v>1</v>
      </c>
      <c r="AF244" s="324"/>
      <c r="AG244" s="324"/>
      <c r="AH244" s="324"/>
      <c r="AI244" s="324"/>
      <c r="AJ244" s="324"/>
      <c r="AK244" s="324"/>
      <c r="AL244" s="324"/>
      <c r="AM244" s="324"/>
      <c r="AN244" s="324"/>
      <c r="AO244" s="324"/>
      <c r="AP244" s="325">
        <v>1</v>
      </c>
    </row>
    <row r="245" spans="1:42">
      <c r="A245" s="321"/>
      <c r="B245" s="321"/>
      <c r="C245" s="322" t="s">
        <v>468</v>
      </c>
      <c r="D245" s="323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>
        <v>1</v>
      </c>
      <c r="AC245" s="324"/>
      <c r="AD245" s="324"/>
      <c r="AE245" s="324"/>
      <c r="AF245" s="324"/>
      <c r="AG245" s="324"/>
      <c r="AH245" s="324">
        <v>1</v>
      </c>
      <c r="AI245" s="324"/>
      <c r="AJ245" s="324"/>
      <c r="AK245" s="324"/>
      <c r="AL245" s="324"/>
      <c r="AM245" s="324"/>
      <c r="AN245" s="324"/>
      <c r="AO245" s="324"/>
      <c r="AP245" s="325">
        <v>2</v>
      </c>
    </row>
    <row r="246" spans="1:42">
      <c r="A246" s="321"/>
      <c r="B246" s="321"/>
      <c r="C246" s="322" t="s">
        <v>671</v>
      </c>
      <c r="D246" s="323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/>
      <c r="AC246" s="324"/>
      <c r="AD246" s="324"/>
      <c r="AE246" s="324"/>
      <c r="AF246" s="324"/>
      <c r="AG246" s="324"/>
      <c r="AH246" s="324"/>
      <c r="AI246" s="324"/>
      <c r="AJ246" s="324"/>
      <c r="AK246" s="324"/>
      <c r="AL246" s="324">
        <v>1</v>
      </c>
      <c r="AM246" s="324"/>
      <c r="AN246" s="324"/>
      <c r="AO246" s="324"/>
      <c r="AP246" s="325">
        <v>1</v>
      </c>
    </row>
    <row r="247" spans="1:42">
      <c r="A247" s="321"/>
      <c r="B247" s="338" t="s">
        <v>575</v>
      </c>
      <c r="C247" s="339"/>
      <c r="D247" s="340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>
        <v>1</v>
      </c>
      <c r="O247" s="341"/>
      <c r="P247" s="341"/>
      <c r="Q247" s="341"/>
      <c r="R247" s="341">
        <v>1</v>
      </c>
      <c r="S247" s="341"/>
      <c r="T247" s="341">
        <v>1</v>
      </c>
      <c r="U247" s="341">
        <v>2</v>
      </c>
      <c r="V247" s="341">
        <v>2</v>
      </c>
      <c r="W247" s="341">
        <v>1</v>
      </c>
      <c r="X247" s="341"/>
      <c r="Y247" s="341"/>
      <c r="Z247" s="341"/>
      <c r="AA247" s="341"/>
      <c r="AB247" s="341">
        <v>2</v>
      </c>
      <c r="AC247" s="341"/>
      <c r="AD247" s="341">
        <v>1</v>
      </c>
      <c r="AE247" s="341">
        <v>1</v>
      </c>
      <c r="AF247" s="341"/>
      <c r="AG247" s="341">
        <v>1</v>
      </c>
      <c r="AH247" s="341">
        <v>1</v>
      </c>
      <c r="AI247" s="341"/>
      <c r="AJ247" s="341"/>
      <c r="AK247" s="341"/>
      <c r="AL247" s="341">
        <v>1</v>
      </c>
      <c r="AM247" s="341"/>
      <c r="AN247" s="341"/>
      <c r="AO247" s="341"/>
      <c r="AP247" s="342">
        <v>15</v>
      </c>
    </row>
    <row r="248" spans="1:42">
      <c r="A248" s="321"/>
      <c r="B248" s="317" t="s">
        <v>171</v>
      </c>
      <c r="C248" s="317" t="s">
        <v>223</v>
      </c>
      <c r="D248" s="318"/>
      <c r="E248" s="319"/>
      <c r="F248" s="319"/>
      <c r="G248" s="319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  <c r="Z248" s="319"/>
      <c r="AA248" s="319"/>
      <c r="AB248" s="319"/>
      <c r="AC248" s="319"/>
      <c r="AD248" s="319"/>
      <c r="AE248" s="319"/>
      <c r="AF248" s="319"/>
      <c r="AG248" s="319"/>
      <c r="AH248" s="319"/>
      <c r="AI248" s="319">
        <v>1</v>
      </c>
      <c r="AJ248" s="319"/>
      <c r="AK248" s="319">
        <v>1</v>
      </c>
      <c r="AL248" s="319"/>
      <c r="AM248" s="319"/>
      <c r="AN248" s="319"/>
      <c r="AO248" s="319"/>
      <c r="AP248" s="320">
        <v>2</v>
      </c>
    </row>
    <row r="249" spans="1:42">
      <c r="A249" s="321"/>
      <c r="B249" s="321"/>
      <c r="C249" s="322" t="s">
        <v>303</v>
      </c>
      <c r="D249" s="323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>
        <v>1</v>
      </c>
      <c r="W249" s="324">
        <v>3</v>
      </c>
      <c r="X249" s="324">
        <v>2</v>
      </c>
      <c r="Y249" s="324">
        <v>1</v>
      </c>
      <c r="Z249" s="324"/>
      <c r="AA249" s="324"/>
      <c r="AB249" s="324"/>
      <c r="AC249" s="324"/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5">
        <v>7</v>
      </c>
    </row>
    <row r="250" spans="1:42">
      <c r="A250" s="321"/>
      <c r="B250" s="321"/>
      <c r="C250" s="322" t="s">
        <v>160</v>
      </c>
      <c r="D250" s="323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/>
      <c r="AB250" s="324"/>
      <c r="AC250" s="324"/>
      <c r="AD250" s="324"/>
      <c r="AE250" s="324"/>
      <c r="AF250" s="324"/>
      <c r="AG250" s="324"/>
      <c r="AH250" s="324"/>
      <c r="AI250" s="324"/>
      <c r="AJ250" s="324">
        <v>1</v>
      </c>
      <c r="AK250" s="324"/>
      <c r="AL250" s="324"/>
      <c r="AM250" s="324"/>
      <c r="AN250" s="324"/>
      <c r="AO250" s="324"/>
      <c r="AP250" s="325">
        <v>1</v>
      </c>
    </row>
    <row r="251" spans="1:42">
      <c r="A251" s="321"/>
      <c r="B251" s="338" t="s">
        <v>576</v>
      </c>
      <c r="C251" s="339"/>
      <c r="D251" s="340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>
        <v>1</v>
      </c>
      <c r="W251" s="341">
        <v>3</v>
      </c>
      <c r="X251" s="341">
        <v>2</v>
      </c>
      <c r="Y251" s="341">
        <v>1</v>
      </c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>
        <v>1</v>
      </c>
      <c r="AJ251" s="341">
        <v>1</v>
      </c>
      <c r="AK251" s="341">
        <v>1</v>
      </c>
      <c r="AL251" s="341"/>
      <c r="AM251" s="341"/>
      <c r="AN251" s="341"/>
      <c r="AO251" s="341"/>
      <c r="AP251" s="342">
        <v>10</v>
      </c>
    </row>
    <row r="252" spans="1:42">
      <c r="A252" s="321"/>
      <c r="B252" s="317" t="s">
        <v>203</v>
      </c>
      <c r="C252" s="317" t="s">
        <v>469</v>
      </c>
      <c r="D252" s="318"/>
      <c r="E252" s="319"/>
      <c r="F252" s="319"/>
      <c r="G252" s="319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19"/>
      <c r="W252" s="319"/>
      <c r="X252" s="319"/>
      <c r="Y252" s="319"/>
      <c r="Z252" s="319"/>
      <c r="AA252" s="319"/>
      <c r="AB252" s="319"/>
      <c r="AC252" s="319">
        <v>1</v>
      </c>
      <c r="AD252" s="319"/>
      <c r="AE252" s="319">
        <v>1</v>
      </c>
      <c r="AF252" s="319"/>
      <c r="AG252" s="319"/>
      <c r="AH252" s="319"/>
      <c r="AI252" s="319"/>
      <c r="AJ252" s="319"/>
      <c r="AK252" s="319"/>
      <c r="AL252" s="319"/>
      <c r="AM252" s="319"/>
      <c r="AN252" s="319"/>
      <c r="AO252" s="319"/>
      <c r="AP252" s="320">
        <v>2</v>
      </c>
    </row>
    <row r="253" spans="1:42">
      <c r="A253" s="321"/>
      <c r="B253" s="321"/>
      <c r="C253" s="322" t="s">
        <v>223</v>
      </c>
      <c r="D253" s="323"/>
      <c r="E253" s="324"/>
      <c r="F253" s="324"/>
      <c r="G253" s="324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  <c r="AA253" s="324"/>
      <c r="AB253" s="324"/>
      <c r="AC253" s="324"/>
      <c r="AD253" s="324"/>
      <c r="AE253" s="324"/>
      <c r="AF253" s="324"/>
      <c r="AG253" s="324">
        <v>1</v>
      </c>
      <c r="AH253" s="324"/>
      <c r="AI253" s="324"/>
      <c r="AJ253" s="324"/>
      <c r="AK253" s="324"/>
      <c r="AL253" s="324"/>
      <c r="AM253" s="324"/>
      <c r="AN253" s="324"/>
      <c r="AO253" s="324"/>
      <c r="AP253" s="325">
        <v>1</v>
      </c>
    </row>
    <row r="254" spans="1:42">
      <c r="A254" s="321"/>
      <c r="B254" s="321"/>
      <c r="C254" s="322" t="s">
        <v>431</v>
      </c>
      <c r="D254" s="323"/>
      <c r="E254" s="324"/>
      <c r="F254" s="324"/>
      <c r="G254" s="32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>
        <v>2</v>
      </c>
      <c r="Y254" s="324"/>
      <c r="Z254" s="324"/>
      <c r="AA254" s="324"/>
      <c r="AB254" s="324"/>
      <c r="AC254" s="324"/>
      <c r="AD254" s="324">
        <v>1</v>
      </c>
      <c r="AE254" s="324"/>
      <c r="AF254" s="324"/>
      <c r="AG254" s="324"/>
      <c r="AH254" s="324"/>
      <c r="AI254" s="324"/>
      <c r="AJ254" s="324"/>
      <c r="AK254" s="324"/>
      <c r="AL254" s="324">
        <v>1</v>
      </c>
      <c r="AM254" s="324"/>
      <c r="AN254" s="324"/>
      <c r="AO254" s="324"/>
      <c r="AP254" s="325">
        <v>4</v>
      </c>
    </row>
    <row r="255" spans="1:42">
      <c r="A255" s="321"/>
      <c r="B255" s="321"/>
      <c r="C255" s="322" t="s">
        <v>203</v>
      </c>
      <c r="D255" s="323"/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  <c r="AA255" s="324"/>
      <c r="AB255" s="324"/>
      <c r="AC255" s="324"/>
      <c r="AD255" s="324"/>
      <c r="AE255" s="324"/>
      <c r="AF255" s="324"/>
      <c r="AG255" s="324"/>
      <c r="AH255" s="324">
        <v>1</v>
      </c>
      <c r="AI255" s="324"/>
      <c r="AJ255" s="324"/>
      <c r="AK255" s="324"/>
      <c r="AL255" s="324"/>
      <c r="AM255" s="324"/>
      <c r="AN255" s="324"/>
      <c r="AO255" s="324"/>
      <c r="AP255" s="325">
        <v>1</v>
      </c>
    </row>
    <row r="256" spans="1:42">
      <c r="A256" s="321"/>
      <c r="B256" s="338" t="s">
        <v>577</v>
      </c>
      <c r="C256" s="339"/>
      <c r="D256" s="340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>
        <v>2</v>
      </c>
      <c r="Y256" s="341"/>
      <c r="Z256" s="341"/>
      <c r="AA256" s="341"/>
      <c r="AB256" s="341"/>
      <c r="AC256" s="341">
        <v>1</v>
      </c>
      <c r="AD256" s="341">
        <v>1</v>
      </c>
      <c r="AE256" s="341">
        <v>1</v>
      </c>
      <c r="AF256" s="341"/>
      <c r="AG256" s="341">
        <v>1</v>
      </c>
      <c r="AH256" s="341">
        <v>1</v>
      </c>
      <c r="AI256" s="341"/>
      <c r="AJ256" s="341"/>
      <c r="AK256" s="341"/>
      <c r="AL256" s="341">
        <v>1</v>
      </c>
      <c r="AM256" s="341"/>
      <c r="AN256" s="341"/>
      <c r="AO256" s="341"/>
      <c r="AP256" s="342">
        <v>8</v>
      </c>
    </row>
    <row r="257" spans="1:42">
      <c r="A257" s="321"/>
      <c r="B257" s="317" t="s">
        <v>170</v>
      </c>
      <c r="C257" s="317" t="s">
        <v>444</v>
      </c>
      <c r="D257" s="318"/>
      <c r="E257" s="319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19">
        <v>2</v>
      </c>
      <c r="AG257" s="319"/>
      <c r="AH257" s="319"/>
      <c r="AI257" s="319"/>
      <c r="AJ257" s="319"/>
      <c r="AK257" s="319"/>
      <c r="AL257" s="319"/>
      <c r="AM257" s="319"/>
      <c r="AN257" s="319"/>
      <c r="AO257" s="319"/>
      <c r="AP257" s="320">
        <v>2</v>
      </c>
    </row>
    <row r="258" spans="1:42">
      <c r="A258" s="321"/>
      <c r="B258" s="321"/>
      <c r="C258" s="322" t="s">
        <v>651</v>
      </c>
      <c r="D258" s="323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/>
      <c r="AC258" s="324"/>
      <c r="AD258" s="324"/>
      <c r="AE258" s="324"/>
      <c r="AF258" s="324"/>
      <c r="AG258" s="324"/>
      <c r="AH258" s="324"/>
      <c r="AI258" s="324"/>
      <c r="AJ258" s="324"/>
      <c r="AK258" s="324">
        <v>1</v>
      </c>
      <c r="AL258" s="324"/>
      <c r="AM258" s="324"/>
      <c r="AN258" s="324"/>
      <c r="AO258" s="324"/>
      <c r="AP258" s="325">
        <v>1</v>
      </c>
    </row>
    <row r="259" spans="1:42">
      <c r="A259" s="321"/>
      <c r="B259" s="321"/>
      <c r="C259" s="322" t="s">
        <v>443</v>
      </c>
      <c r="D259" s="323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>
        <v>1</v>
      </c>
      <c r="AH259" s="324"/>
      <c r="AI259" s="324"/>
      <c r="AJ259" s="324"/>
      <c r="AK259" s="324"/>
      <c r="AL259" s="324"/>
      <c r="AM259" s="324"/>
      <c r="AN259" s="324"/>
      <c r="AO259" s="324"/>
      <c r="AP259" s="325">
        <v>1</v>
      </c>
    </row>
    <row r="260" spans="1:42">
      <c r="A260" s="321"/>
      <c r="B260" s="321"/>
      <c r="C260" s="322" t="s">
        <v>421</v>
      </c>
      <c r="D260" s="323"/>
      <c r="E260" s="324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>
        <v>1</v>
      </c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4"/>
      <c r="AH260" s="324"/>
      <c r="AI260" s="324"/>
      <c r="AJ260" s="324"/>
      <c r="AK260" s="324"/>
      <c r="AL260" s="324"/>
      <c r="AM260" s="324"/>
      <c r="AN260" s="324"/>
      <c r="AO260" s="324"/>
      <c r="AP260" s="325">
        <v>1</v>
      </c>
    </row>
    <row r="261" spans="1:42">
      <c r="A261" s="321"/>
      <c r="B261" s="321"/>
      <c r="C261" s="322" t="s">
        <v>393</v>
      </c>
      <c r="D261" s="323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>
        <v>1</v>
      </c>
      <c r="U261" s="324"/>
      <c r="V261" s="324"/>
      <c r="W261" s="324"/>
      <c r="X261" s="324"/>
      <c r="Y261" s="324"/>
      <c r="Z261" s="324"/>
      <c r="AA261" s="324"/>
      <c r="AB261" s="324"/>
      <c r="AC261" s="324"/>
      <c r="AD261" s="324"/>
      <c r="AE261" s="324"/>
      <c r="AF261" s="324"/>
      <c r="AG261" s="324"/>
      <c r="AH261" s="324"/>
      <c r="AI261" s="324"/>
      <c r="AJ261" s="324"/>
      <c r="AK261" s="324"/>
      <c r="AL261" s="324"/>
      <c r="AM261" s="324"/>
      <c r="AN261" s="324"/>
      <c r="AO261" s="324"/>
      <c r="AP261" s="325">
        <v>1</v>
      </c>
    </row>
    <row r="262" spans="1:42">
      <c r="A262" s="321"/>
      <c r="B262" s="338" t="s">
        <v>578</v>
      </c>
      <c r="C262" s="339"/>
      <c r="D262" s="340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>
        <v>1</v>
      </c>
      <c r="U262" s="341"/>
      <c r="V262" s="341"/>
      <c r="W262" s="341">
        <v>1</v>
      </c>
      <c r="X262" s="341"/>
      <c r="Y262" s="341"/>
      <c r="Z262" s="341"/>
      <c r="AA262" s="341"/>
      <c r="AB262" s="341"/>
      <c r="AC262" s="341"/>
      <c r="AD262" s="341"/>
      <c r="AE262" s="341"/>
      <c r="AF262" s="341">
        <v>2</v>
      </c>
      <c r="AG262" s="341">
        <v>1</v>
      </c>
      <c r="AH262" s="341"/>
      <c r="AI262" s="341"/>
      <c r="AJ262" s="341"/>
      <c r="AK262" s="341">
        <v>1</v>
      </c>
      <c r="AL262" s="341"/>
      <c r="AM262" s="341"/>
      <c r="AN262" s="341"/>
      <c r="AO262" s="341"/>
      <c r="AP262" s="342">
        <v>6</v>
      </c>
    </row>
    <row r="263" spans="1:42">
      <c r="A263" s="321"/>
      <c r="B263" s="317" t="s">
        <v>199</v>
      </c>
      <c r="C263" s="317" t="s">
        <v>687</v>
      </c>
      <c r="D263" s="318"/>
      <c r="E263" s="319"/>
      <c r="F263" s="319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19"/>
      <c r="AI263" s="319"/>
      <c r="AJ263" s="319"/>
      <c r="AK263" s="319"/>
      <c r="AL263" s="319"/>
      <c r="AM263" s="319"/>
      <c r="AN263" s="319"/>
      <c r="AO263" s="319">
        <v>1</v>
      </c>
      <c r="AP263" s="320">
        <v>1</v>
      </c>
    </row>
    <row r="264" spans="1:42">
      <c r="A264" s="321"/>
      <c r="B264" s="321"/>
      <c r="C264" s="322" t="s">
        <v>492</v>
      </c>
      <c r="D264" s="323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>
        <v>1</v>
      </c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5">
        <v>1</v>
      </c>
    </row>
    <row r="265" spans="1:42">
      <c r="A265" s="321"/>
      <c r="B265" s="321"/>
      <c r="C265" s="322" t="s">
        <v>583</v>
      </c>
      <c r="D265" s="323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/>
      <c r="AF265" s="324">
        <v>1</v>
      </c>
      <c r="AG265" s="324"/>
      <c r="AH265" s="324"/>
      <c r="AI265" s="324"/>
      <c r="AJ265" s="324"/>
      <c r="AK265" s="324"/>
      <c r="AL265" s="324"/>
      <c r="AM265" s="324">
        <v>1</v>
      </c>
      <c r="AN265" s="324"/>
      <c r="AO265" s="324"/>
      <c r="AP265" s="325">
        <v>2</v>
      </c>
    </row>
    <row r="266" spans="1:42">
      <c r="A266" s="321"/>
      <c r="B266" s="321"/>
      <c r="C266" s="322" t="s">
        <v>389</v>
      </c>
      <c r="D266" s="323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  <c r="AA266" s="324"/>
      <c r="AB266" s="324"/>
      <c r="AC266" s="324"/>
      <c r="AD266" s="324"/>
      <c r="AE266" s="324"/>
      <c r="AF266" s="324"/>
      <c r="AG266" s="324"/>
      <c r="AH266" s="324"/>
      <c r="AI266" s="324"/>
      <c r="AJ266" s="324"/>
      <c r="AK266" s="324"/>
      <c r="AL266" s="324">
        <v>1</v>
      </c>
      <c r="AM266" s="324"/>
      <c r="AN266" s="324"/>
      <c r="AO266" s="324"/>
      <c r="AP266" s="325">
        <v>1</v>
      </c>
    </row>
    <row r="267" spans="1:42">
      <c r="A267" s="321"/>
      <c r="B267" s="338" t="s">
        <v>584</v>
      </c>
      <c r="C267" s="339"/>
      <c r="D267" s="340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>
        <v>2</v>
      </c>
      <c r="AG267" s="341"/>
      <c r="AH267" s="341"/>
      <c r="AI267" s="341"/>
      <c r="AJ267" s="341"/>
      <c r="AK267" s="341"/>
      <c r="AL267" s="341">
        <v>1</v>
      </c>
      <c r="AM267" s="341">
        <v>1</v>
      </c>
      <c r="AN267" s="341"/>
      <c r="AO267" s="341">
        <v>1</v>
      </c>
      <c r="AP267" s="342">
        <v>5</v>
      </c>
    </row>
    <row r="268" spans="1:42">
      <c r="A268" s="321"/>
      <c r="B268" s="317" t="s">
        <v>206</v>
      </c>
      <c r="C268" s="317" t="s">
        <v>378</v>
      </c>
      <c r="D268" s="318"/>
      <c r="E268" s="319"/>
      <c r="F268" s="319"/>
      <c r="G268" s="319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>
        <v>1</v>
      </c>
      <c r="S268" s="319"/>
      <c r="T268" s="319">
        <v>2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>
        <v>1</v>
      </c>
      <c r="AE268" s="319"/>
      <c r="AF268" s="319"/>
      <c r="AG268" s="319"/>
      <c r="AH268" s="319"/>
      <c r="AI268" s="319"/>
      <c r="AJ268" s="319"/>
      <c r="AK268" s="319"/>
      <c r="AL268" s="319"/>
      <c r="AM268" s="319"/>
      <c r="AN268" s="319"/>
      <c r="AO268" s="319"/>
      <c r="AP268" s="320">
        <v>4</v>
      </c>
    </row>
    <row r="269" spans="1:42">
      <c r="A269" s="321"/>
      <c r="B269" s="321"/>
      <c r="C269" s="322" t="s">
        <v>688</v>
      </c>
      <c r="D269" s="323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/>
      <c r="AL269" s="324"/>
      <c r="AM269" s="324"/>
      <c r="AN269" s="324"/>
      <c r="AO269" s="324">
        <v>1</v>
      </c>
      <c r="AP269" s="325">
        <v>1</v>
      </c>
    </row>
    <row r="270" spans="1:42">
      <c r="A270" s="321"/>
      <c r="B270" s="338" t="s">
        <v>579</v>
      </c>
      <c r="C270" s="339"/>
      <c r="D270" s="340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>
        <v>1</v>
      </c>
      <c r="S270" s="341"/>
      <c r="T270" s="341">
        <v>2</v>
      </c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>
        <v>1</v>
      </c>
      <c r="AE270" s="341"/>
      <c r="AF270" s="341"/>
      <c r="AG270" s="341"/>
      <c r="AH270" s="341"/>
      <c r="AI270" s="341"/>
      <c r="AJ270" s="341"/>
      <c r="AK270" s="341"/>
      <c r="AL270" s="341"/>
      <c r="AM270" s="341"/>
      <c r="AN270" s="341"/>
      <c r="AO270" s="341">
        <v>1</v>
      </c>
      <c r="AP270" s="342">
        <v>5</v>
      </c>
    </row>
    <row r="271" spans="1:42">
      <c r="A271" s="321"/>
      <c r="B271" s="317" t="s">
        <v>207</v>
      </c>
      <c r="C271" s="317" t="s">
        <v>429</v>
      </c>
      <c r="D271" s="318"/>
      <c r="E271" s="319"/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>
        <v>1</v>
      </c>
      <c r="X271" s="319">
        <v>3</v>
      </c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19"/>
      <c r="AI271" s="319"/>
      <c r="AJ271" s="319"/>
      <c r="AK271" s="319"/>
      <c r="AL271" s="319"/>
      <c r="AM271" s="319"/>
      <c r="AN271" s="319"/>
      <c r="AO271" s="319"/>
      <c r="AP271" s="320">
        <v>4</v>
      </c>
    </row>
    <row r="272" spans="1:42">
      <c r="A272" s="321"/>
      <c r="B272" s="338" t="s">
        <v>580</v>
      </c>
      <c r="C272" s="339"/>
      <c r="D272" s="340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>
        <v>1</v>
      </c>
      <c r="X272" s="341">
        <v>3</v>
      </c>
      <c r="Y272" s="341"/>
      <c r="Z272" s="341"/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/>
      <c r="AK272" s="341"/>
      <c r="AL272" s="341"/>
      <c r="AM272" s="341"/>
      <c r="AN272" s="341"/>
      <c r="AO272" s="341"/>
      <c r="AP272" s="342">
        <v>4</v>
      </c>
    </row>
    <row r="273" spans="1:42">
      <c r="A273" s="321"/>
      <c r="B273" s="317" t="s">
        <v>201</v>
      </c>
      <c r="C273" s="317" t="s">
        <v>430</v>
      </c>
      <c r="D273" s="318"/>
      <c r="E273" s="319"/>
      <c r="F273" s="319"/>
      <c r="G273" s="319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>
        <v>1</v>
      </c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19"/>
      <c r="AI273" s="319"/>
      <c r="AJ273" s="319"/>
      <c r="AK273" s="319"/>
      <c r="AL273" s="319"/>
      <c r="AM273" s="319"/>
      <c r="AN273" s="319"/>
      <c r="AO273" s="319"/>
      <c r="AP273" s="320">
        <v>1</v>
      </c>
    </row>
    <row r="274" spans="1:42">
      <c r="A274" s="321"/>
      <c r="B274" s="321"/>
      <c r="C274" s="322" t="s">
        <v>374</v>
      </c>
      <c r="D274" s="323"/>
      <c r="E274" s="324"/>
      <c r="F274" s="324"/>
      <c r="G274" s="32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>
        <v>1</v>
      </c>
      <c r="S274" s="324"/>
      <c r="T274" s="324">
        <v>1</v>
      </c>
      <c r="U274" s="324"/>
      <c r="V274" s="324"/>
      <c r="W274" s="324"/>
      <c r="X274" s="324"/>
      <c r="Y274" s="324">
        <v>1</v>
      </c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/>
      <c r="AL274" s="324"/>
      <c r="AM274" s="324"/>
      <c r="AN274" s="324"/>
      <c r="AO274" s="324"/>
      <c r="AP274" s="325">
        <v>3</v>
      </c>
    </row>
    <row r="275" spans="1:42">
      <c r="A275" s="321"/>
      <c r="B275" s="338" t="s">
        <v>581</v>
      </c>
      <c r="C275" s="339"/>
      <c r="D275" s="340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>
        <v>1</v>
      </c>
      <c r="S275" s="341"/>
      <c r="T275" s="341">
        <v>1</v>
      </c>
      <c r="U275" s="341"/>
      <c r="V275" s="341"/>
      <c r="W275" s="341"/>
      <c r="X275" s="341">
        <v>1</v>
      </c>
      <c r="Y275" s="341">
        <v>1</v>
      </c>
      <c r="Z275" s="341"/>
      <c r="AA275" s="341"/>
      <c r="AB275" s="341"/>
      <c r="AC275" s="341"/>
      <c r="AD275" s="341"/>
      <c r="AE275" s="341"/>
      <c r="AF275" s="341"/>
      <c r="AG275" s="341"/>
      <c r="AH275" s="341"/>
      <c r="AI275" s="341"/>
      <c r="AJ275" s="341"/>
      <c r="AK275" s="341"/>
      <c r="AL275" s="341"/>
      <c r="AM275" s="341"/>
      <c r="AN275" s="341"/>
      <c r="AO275" s="341"/>
      <c r="AP275" s="342">
        <v>4</v>
      </c>
    </row>
    <row r="276" spans="1:42">
      <c r="A276" s="321"/>
      <c r="B276" s="317" t="s">
        <v>208</v>
      </c>
      <c r="C276" s="317" t="s">
        <v>652</v>
      </c>
      <c r="D276" s="318"/>
      <c r="E276" s="319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  <c r="AI276" s="319"/>
      <c r="AJ276" s="319">
        <v>1</v>
      </c>
      <c r="AK276" s="319"/>
      <c r="AL276" s="319"/>
      <c r="AM276" s="319"/>
      <c r="AN276" s="319"/>
      <c r="AO276" s="319"/>
      <c r="AP276" s="320">
        <v>1</v>
      </c>
    </row>
    <row r="277" spans="1:42">
      <c r="A277" s="321"/>
      <c r="B277" s="321"/>
      <c r="C277" s="322" t="s">
        <v>448</v>
      </c>
      <c r="D277" s="323"/>
      <c r="E277" s="324"/>
      <c r="F277" s="324"/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  <c r="AA277" s="324">
        <v>1</v>
      </c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4"/>
      <c r="AO277" s="324"/>
      <c r="AP277" s="325">
        <v>1</v>
      </c>
    </row>
    <row r="278" spans="1:42">
      <c r="A278" s="321"/>
      <c r="B278" s="321"/>
      <c r="C278" s="322" t="s">
        <v>470</v>
      </c>
      <c r="D278" s="323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  <c r="AA278" s="324"/>
      <c r="AB278" s="324">
        <v>1</v>
      </c>
      <c r="AC278" s="324"/>
      <c r="AD278" s="324"/>
      <c r="AE278" s="324"/>
      <c r="AF278" s="324"/>
      <c r="AG278" s="324"/>
      <c r="AH278" s="324"/>
      <c r="AI278" s="324"/>
      <c r="AJ278" s="324"/>
      <c r="AK278" s="324"/>
      <c r="AL278" s="324"/>
      <c r="AM278" s="324"/>
      <c r="AN278" s="324"/>
      <c r="AO278" s="324"/>
      <c r="AP278" s="325">
        <v>1</v>
      </c>
    </row>
    <row r="279" spans="1:42">
      <c r="A279" s="321"/>
      <c r="B279" s="338" t="s">
        <v>585</v>
      </c>
      <c r="C279" s="339"/>
      <c r="D279" s="340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1"/>
      <c r="Z279" s="341"/>
      <c r="AA279" s="341">
        <v>1</v>
      </c>
      <c r="AB279" s="341">
        <v>1</v>
      </c>
      <c r="AC279" s="341"/>
      <c r="AD279" s="341"/>
      <c r="AE279" s="341"/>
      <c r="AF279" s="341"/>
      <c r="AG279" s="341"/>
      <c r="AH279" s="341"/>
      <c r="AI279" s="341"/>
      <c r="AJ279" s="341">
        <v>1</v>
      </c>
      <c r="AK279" s="341"/>
      <c r="AL279" s="341"/>
      <c r="AM279" s="341"/>
      <c r="AN279" s="341"/>
      <c r="AO279" s="341"/>
      <c r="AP279" s="342">
        <v>3</v>
      </c>
    </row>
    <row r="280" spans="1:42">
      <c r="A280" s="321"/>
      <c r="B280" s="317" t="s">
        <v>147</v>
      </c>
      <c r="C280" s="317" t="s">
        <v>491</v>
      </c>
      <c r="D280" s="318"/>
      <c r="E280" s="319"/>
      <c r="F280" s="319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>
        <v>1</v>
      </c>
      <c r="AF280" s="319"/>
      <c r="AG280" s="319"/>
      <c r="AH280" s="319"/>
      <c r="AI280" s="319"/>
      <c r="AJ280" s="319"/>
      <c r="AK280" s="319"/>
      <c r="AL280" s="319"/>
      <c r="AM280" s="319"/>
      <c r="AN280" s="319"/>
      <c r="AO280" s="319"/>
      <c r="AP280" s="320">
        <v>1</v>
      </c>
    </row>
    <row r="281" spans="1:42">
      <c r="A281" s="321"/>
      <c r="B281" s="321"/>
      <c r="C281" s="322" t="s">
        <v>471</v>
      </c>
      <c r="D281" s="323"/>
      <c r="E281" s="324"/>
      <c r="F281" s="324"/>
      <c r="G281" s="324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  <c r="AA281" s="324"/>
      <c r="AB281" s="324">
        <v>1</v>
      </c>
      <c r="AC281" s="324"/>
      <c r="AD281" s="324"/>
      <c r="AE281" s="324"/>
      <c r="AF281" s="324"/>
      <c r="AG281" s="324"/>
      <c r="AH281" s="324"/>
      <c r="AI281" s="324">
        <v>1</v>
      </c>
      <c r="AJ281" s="324"/>
      <c r="AK281" s="324"/>
      <c r="AL281" s="324"/>
      <c r="AM281" s="324"/>
      <c r="AN281" s="324"/>
      <c r="AO281" s="324"/>
      <c r="AP281" s="325">
        <v>2</v>
      </c>
    </row>
    <row r="282" spans="1:42">
      <c r="A282" s="321"/>
      <c r="B282" s="338" t="s">
        <v>582</v>
      </c>
      <c r="C282" s="339"/>
      <c r="D282" s="340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>
        <v>1</v>
      </c>
      <c r="AC282" s="341"/>
      <c r="AD282" s="341"/>
      <c r="AE282" s="341">
        <v>1</v>
      </c>
      <c r="AF282" s="341"/>
      <c r="AG282" s="341"/>
      <c r="AH282" s="341"/>
      <c r="AI282" s="341">
        <v>1</v>
      </c>
      <c r="AJ282" s="341"/>
      <c r="AK282" s="341"/>
      <c r="AL282" s="341"/>
      <c r="AM282" s="341"/>
      <c r="AN282" s="341"/>
      <c r="AO282" s="341"/>
      <c r="AP282" s="342">
        <v>3</v>
      </c>
    </row>
    <row r="283" spans="1:42">
      <c r="A283" s="321"/>
      <c r="B283" s="317" t="s">
        <v>204</v>
      </c>
      <c r="C283" s="317" t="s">
        <v>586</v>
      </c>
      <c r="D283" s="318"/>
      <c r="E283" s="319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  <c r="AA283" s="319"/>
      <c r="AB283" s="319"/>
      <c r="AC283" s="319"/>
      <c r="AD283" s="319"/>
      <c r="AE283" s="319"/>
      <c r="AF283" s="319"/>
      <c r="AG283" s="319">
        <v>1</v>
      </c>
      <c r="AH283" s="319"/>
      <c r="AI283" s="319"/>
      <c r="AJ283" s="319"/>
      <c r="AK283" s="319"/>
      <c r="AL283" s="319">
        <v>1</v>
      </c>
      <c r="AM283" s="319"/>
      <c r="AN283" s="319"/>
      <c r="AO283" s="319"/>
      <c r="AP283" s="320">
        <v>2</v>
      </c>
    </row>
    <row r="284" spans="1:42">
      <c r="A284" s="321"/>
      <c r="B284" s="338" t="s">
        <v>587</v>
      </c>
      <c r="C284" s="339"/>
      <c r="D284" s="340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>
        <v>1</v>
      </c>
      <c r="AH284" s="341"/>
      <c r="AI284" s="341"/>
      <c r="AJ284" s="341"/>
      <c r="AK284" s="341"/>
      <c r="AL284" s="341">
        <v>1</v>
      </c>
      <c r="AM284" s="341"/>
      <c r="AN284" s="341"/>
      <c r="AO284" s="341"/>
      <c r="AP284" s="342">
        <v>2</v>
      </c>
    </row>
    <row r="285" spans="1:42">
      <c r="A285" s="321"/>
      <c r="B285" s="317" t="s">
        <v>168</v>
      </c>
      <c r="C285" s="317" t="s">
        <v>221</v>
      </c>
      <c r="D285" s="318"/>
      <c r="E285" s="319"/>
      <c r="F285" s="319"/>
      <c r="G285" s="319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>
        <v>1</v>
      </c>
      <c r="W285" s="319"/>
      <c r="X285" s="319"/>
      <c r="Y285" s="319"/>
      <c r="Z285" s="319"/>
      <c r="AA285" s="319"/>
      <c r="AB285" s="319"/>
      <c r="AC285" s="319"/>
      <c r="AD285" s="319"/>
      <c r="AE285" s="319"/>
      <c r="AF285" s="319"/>
      <c r="AG285" s="319"/>
      <c r="AH285" s="319"/>
      <c r="AI285" s="319"/>
      <c r="AJ285" s="319"/>
      <c r="AK285" s="319"/>
      <c r="AL285" s="319"/>
      <c r="AM285" s="319"/>
      <c r="AN285" s="319"/>
      <c r="AO285" s="319"/>
      <c r="AP285" s="320">
        <v>1</v>
      </c>
    </row>
    <row r="286" spans="1:42">
      <c r="A286" s="321"/>
      <c r="B286" s="338" t="s">
        <v>588</v>
      </c>
      <c r="C286" s="339"/>
      <c r="D286" s="340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>
        <v>1</v>
      </c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  <c r="AH286" s="341"/>
      <c r="AI286" s="341"/>
      <c r="AJ286" s="341"/>
      <c r="AK286" s="341"/>
      <c r="AL286" s="341"/>
      <c r="AM286" s="341"/>
      <c r="AN286" s="341"/>
      <c r="AO286" s="341"/>
      <c r="AP286" s="342">
        <v>1</v>
      </c>
    </row>
    <row r="287" spans="1:42">
      <c r="A287" s="332" t="s">
        <v>499</v>
      </c>
      <c r="B287" s="333"/>
      <c r="C287" s="333"/>
      <c r="D287" s="334"/>
      <c r="E287" s="335"/>
      <c r="F287" s="335">
        <v>1</v>
      </c>
      <c r="G287" s="335"/>
      <c r="H287" s="335"/>
      <c r="I287" s="335"/>
      <c r="J287" s="335"/>
      <c r="K287" s="335"/>
      <c r="L287" s="335"/>
      <c r="M287" s="335"/>
      <c r="N287" s="335">
        <v>2</v>
      </c>
      <c r="O287" s="335"/>
      <c r="P287" s="335"/>
      <c r="Q287" s="335">
        <v>1</v>
      </c>
      <c r="R287" s="335">
        <v>3</v>
      </c>
      <c r="S287" s="335">
        <v>1</v>
      </c>
      <c r="T287" s="335">
        <v>7</v>
      </c>
      <c r="U287" s="335">
        <v>3</v>
      </c>
      <c r="V287" s="335">
        <v>6</v>
      </c>
      <c r="W287" s="335">
        <v>10</v>
      </c>
      <c r="X287" s="335">
        <v>8</v>
      </c>
      <c r="Y287" s="335">
        <v>3</v>
      </c>
      <c r="Z287" s="335">
        <v>1</v>
      </c>
      <c r="AA287" s="335">
        <v>2</v>
      </c>
      <c r="AB287" s="335">
        <v>7</v>
      </c>
      <c r="AC287" s="335">
        <v>1</v>
      </c>
      <c r="AD287" s="335">
        <v>6</v>
      </c>
      <c r="AE287" s="335">
        <v>3</v>
      </c>
      <c r="AF287" s="335">
        <v>5</v>
      </c>
      <c r="AG287" s="335">
        <v>5</v>
      </c>
      <c r="AH287" s="335">
        <v>2</v>
      </c>
      <c r="AI287" s="335">
        <v>2</v>
      </c>
      <c r="AJ287" s="335">
        <v>2</v>
      </c>
      <c r="AK287" s="335">
        <v>2</v>
      </c>
      <c r="AL287" s="335">
        <v>5</v>
      </c>
      <c r="AM287" s="335">
        <v>1</v>
      </c>
      <c r="AN287" s="335"/>
      <c r="AO287" s="335">
        <v>2</v>
      </c>
      <c r="AP287" s="336">
        <v>91</v>
      </c>
    </row>
    <row r="288" spans="1:42">
      <c r="A288" s="317" t="s">
        <v>59</v>
      </c>
      <c r="B288" s="317" t="s">
        <v>59</v>
      </c>
      <c r="C288" s="317" t="s">
        <v>371</v>
      </c>
      <c r="D288" s="318"/>
      <c r="E288" s="319"/>
      <c r="F288" s="319"/>
      <c r="G288" s="319"/>
      <c r="H288" s="319"/>
      <c r="I288" s="319"/>
      <c r="J288" s="319"/>
      <c r="K288" s="319"/>
      <c r="L288" s="319"/>
      <c r="M288" s="319"/>
      <c r="N288" s="319"/>
      <c r="O288" s="319"/>
      <c r="P288" s="319">
        <v>1</v>
      </c>
      <c r="Q288" s="319"/>
      <c r="R288" s="319"/>
      <c r="S288" s="319"/>
      <c r="T288" s="319"/>
      <c r="U288" s="319"/>
      <c r="V288" s="319"/>
      <c r="W288" s="319"/>
      <c r="X288" s="319"/>
      <c r="Y288" s="319"/>
      <c r="Z288" s="319"/>
      <c r="AA288" s="319"/>
      <c r="AB288" s="319"/>
      <c r="AC288" s="319"/>
      <c r="AD288" s="319"/>
      <c r="AE288" s="319"/>
      <c r="AF288" s="319"/>
      <c r="AG288" s="319"/>
      <c r="AH288" s="319"/>
      <c r="AI288" s="319"/>
      <c r="AJ288" s="319"/>
      <c r="AK288" s="319"/>
      <c r="AL288" s="319"/>
      <c r="AM288" s="319"/>
      <c r="AN288" s="319"/>
      <c r="AO288" s="319"/>
      <c r="AP288" s="320">
        <v>1</v>
      </c>
    </row>
    <row r="289" spans="1:42">
      <c r="A289" s="321"/>
      <c r="B289" s="338" t="s">
        <v>589</v>
      </c>
      <c r="C289" s="339"/>
      <c r="D289" s="340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>
        <v>1</v>
      </c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  <c r="AH289" s="341"/>
      <c r="AI289" s="341"/>
      <c r="AJ289" s="341"/>
      <c r="AK289" s="341"/>
      <c r="AL289" s="341"/>
      <c r="AM289" s="341"/>
      <c r="AN289" s="341"/>
      <c r="AO289" s="341"/>
      <c r="AP289" s="342">
        <v>1</v>
      </c>
    </row>
    <row r="290" spans="1:42">
      <c r="A290" s="321"/>
      <c r="B290" s="317" t="s">
        <v>179</v>
      </c>
      <c r="C290" s="317" t="s">
        <v>449</v>
      </c>
      <c r="D290" s="318"/>
      <c r="E290" s="319"/>
      <c r="F290" s="319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9"/>
      <c r="AA290" s="319">
        <v>1</v>
      </c>
      <c r="AB290" s="319"/>
      <c r="AC290" s="319"/>
      <c r="AD290" s="319"/>
      <c r="AE290" s="319"/>
      <c r="AF290" s="319"/>
      <c r="AG290" s="319"/>
      <c r="AH290" s="319"/>
      <c r="AI290" s="319"/>
      <c r="AJ290" s="319"/>
      <c r="AK290" s="319"/>
      <c r="AL290" s="319"/>
      <c r="AM290" s="319"/>
      <c r="AN290" s="319"/>
      <c r="AO290" s="319"/>
      <c r="AP290" s="320">
        <v>1</v>
      </c>
    </row>
    <row r="291" spans="1:42">
      <c r="A291" s="321"/>
      <c r="B291" s="338" t="s">
        <v>590</v>
      </c>
      <c r="C291" s="339"/>
      <c r="D291" s="340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>
        <v>1</v>
      </c>
      <c r="AB291" s="341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  <c r="AM291" s="341"/>
      <c r="AN291" s="341"/>
      <c r="AO291" s="341"/>
      <c r="AP291" s="342">
        <v>1</v>
      </c>
    </row>
    <row r="292" spans="1:42">
      <c r="A292" s="321"/>
      <c r="B292" s="317" t="s">
        <v>176</v>
      </c>
      <c r="C292" s="317" t="s">
        <v>394</v>
      </c>
      <c r="D292" s="318"/>
      <c r="E292" s="319"/>
      <c r="F292" s="319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>
        <v>1</v>
      </c>
      <c r="V292" s="319"/>
      <c r="W292" s="319"/>
      <c r="X292" s="319"/>
      <c r="Y292" s="319"/>
      <c r="Z292" s="319"/>
      <c r="AA292" s="319"/>
      <c r="AB292" s="319"/>
      <c r="AC292" s="319"/>
      <c r="AD292" s="319"/>
      <c r="AE292" s="319"/>
      <c r="AF292" s="319"/>
      <c r="AG292" s="319"/>
      <c r="AH292" s="319"/>
      <c r="AI292" s="319"/>
      <c r="AJ292" s="319"/>
      <c r="AK292" s="319"/>
      <c r="AL292" s="319"/>
      <c r="AM292" s="319"/>
      <c r="AN292" s="319"/>
      <c r="AO292" s="319"/>
      <c r="AP292" s="320">
        <v>1</v>
      </c>
    </row>
    <row r="293" spans="1:42">
      <c r="A293" s="321"/>
      <c r="B293" s="338" t="s">
        <v>591</v>
      </c>
      <c r="C293" s="339"/>
      <c r="D293" s="340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>
        <v>1</v>
      </c>
      <c r="V293" s="341"/>
      <c r="W293" s="341"/>
      <c r="X293" s="341"/>
      <c r="Y293" s="341"/>
      <c r="Z293" s="341"/>
      <c r="AA293" s="341"/>
      <c r="AB293" s="341"/>
      <c r="AC293" s="341"/>
      <c r="AD293" s="341"/>
      <c r="AE293" s="341"/>
      <c r="AF293" s="341"/>
      <c r="AG293" s="341"/>
      <c r="AH293" s="341"/>
      <c r="AI293" s="341"/>
      <c r="AJ293" s="341"/>
      <c r="AK293" s="341"/>
      <c r="AL293" s="341"/>
      <c r="AM293" s="341"/>
      <c r="AN293" s="341"/>
      <c r="AO293" s="341"/>
      <c r="AP293" s="342">
        <v>1</v>
      </c>
    </row>
    <row r="294" spans="1:42">
      <c r="A294" s="332" t="s">
        <v>589</v>
      </c>
      <c r="B294" s="333"/>
      <c r="C294" s="333"/>
      <c r="D294" s="334"/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>
        <v>1</v>
      </c>
      <c r="Q294" s="335"/>
      <c r="R294" s="335"/>
      <c r="S294" s="335"/>
      <c r="T294" s="335"/>
      <c r="U294" s="335">
        <v>1</v>
      </c>
      <c r="V294" s="335"/>
      <c r="W294" s="335"/>
      <c r="X294" s="335"/>
      <c r="Y294" s="335"/>
      <c r="Z294" s="335"/>
      <c r="AA294" s="335">
        <v>1</v>
      </c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6">
        <v>3</v>
      </c>
    </row>
    <row r="295" spans="1:42">
      <c r="A295" s="317" t="s">
        <v>29</v>
      </c>
      <c r="B295" s="317" t="s">
        <v>288</v>
      </c>
      <c r="C295" s="317" t="s">
        <v>355</v>
      </c>
      <c r="D295" s="318"/>
      <c r="E295" s="319"/>
      <c r="F295" s="319"/>
      <c r="G295" s="319">
        <v>3</v>
      </c>
      <c r="H295" s="319">
        <v>1</v>
      </c>
      <c r="I295" s="319">
        <v>2</v>
      </c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19"/>
      <c r="W295" s="319"/>
      <c r="X295" s="319"/>
      <c r="Y295" s="319"/>
      <c r="Z295" s="319"/>
      <c r="AA295" s="319"/>
      <c r="AB295" s="319"/>
      <c r="AC295" s="319"/>
      <c r="AD295" s="319"/>
      <c r="AE295" s="319"/>
      <c r="AF295" s="319"/>
      <c r="AG295" s="319"/>
      <c r="AH295" s="319"/>
      <c r="AI295" s="319"/>
      <c r="AJ295" s="319"/>
      <c r="AK295" s="319"/>
      <c r="AL295" s="319"/>
      <c r="AM295" s="319"/>
      <c r="AN295" s="319"/>
      <c r="AO295" s="319"/>
      <c r="AP295" s="320">
        <v>6</v>
      </c>
    </row>
    <row r="296" spans="1:42">
      <c r="A296" s="321"/>
      <c r="B296" s="321"/>
      <c r="C296" s="322" t="s">
        <v>653</v>
      </c>
      <c r="D296" s="323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>
        <v>1</v>
      </c>
      <c r="AI296" s="324"/>
      <c r="AJ296" s="324"/>
      <c r="AK296" s="324"/>
      <c r="AL296" s="324"/>
      <c r="AM296" s="324"/>
      <c r="AN296" s="324"/>
      <c r="AO296" s="324"/>
      <c r="AP296" s="325">
        <v>1</v>
      </c>
    </row>
    <row r="297" spans="1:42">
      <c r="A297" s="321"/>
      <c r="B297" s="321"/>
      <c r="C297" s="322" t="s">
        <v>472</v>
      </c>
      <c r="D297" s="323"/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>
        <v>1</v>
      </c>
      <c r="AD297" s="324">
        <v>1</v>
      </c>
      <c r="AE297" s="324">
        <v>2</v>
      </c>
      <c r="AF297" s="324">
        <v>1</v>
      </c>
      <c r="AG297" s="324"/>
      <c r="AH297" s="324"/>
      <c r="AI297" s="324"/>
      <c r="AJ297" s="324"/>
      <c r="AK297" s="324"/>
      <c r="AL297" s="324"/>
      <c r="AM297" s="324"/>
      <c r="AN297" s="324"/>
      <c r="AO297" s="324"/>
      <c r="AP297" s="325">
        <v>5</v>
      </c>
    </row>
    <row r="298" spans="1:42">
      <c r="A298" s="321"/>
      <c r="B298" s="321"/>
      <c r="C298" s="322" t="s">
        <v>364</v>
      </c>
      <c r="D298" s="323"/>
      <c r="E298" s="324"/>
      <c r="F298" s="324"/>
      <c r="G298" s="324"/>
      <c r="H298" s="324"/>
      <c r="I298" s="324"/>
      <c r="J298" s="324">
        <v>1</v>
      </c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  <c r="AA298" s="324"/>
      <c r="AB298" s="324"/>
      <c r="AC298" s="324"/>
      <c r="AD298" s="324"/>
      <c r="AE298" s="324"/>
      <c r="AF298" s="324"/>
      <c r="AG298" s="324"/>
      <c r="AH298" s="324"/>
      <c r="AI298" s="324"/>
      <c r="AJ298" s="324"/>
      <c r="AK298" s="324"/>
      <c r="AL298" s="324"/>
      <c r="AM298" s="324"/>
      <c r="AN298" s="324"/>
      <c r="AO298" s="324"/>
      <c r="AP298" s="325">
        <v>1</v>
      </c>
    </row>
    <row r="299" spans="1:42">
      <c r="A299" s="321"/>
      <c r="B299" s="338" t="s">
        <v>592</v>
      </c>
      <c r="C299" s="339"/>
      <c r="D299" s="340"/>
      <c r="E299" s="341"/>
      <c r="F299" s="341"/>
      <c r="G299" s="341">
        <v>3</v>
      </c>
      <c r="H299" s="341">
        <v>1</v>
      </c>
      <c r="I299" s="341">
        <v>2</v>
      </c>
      <c r="J299" s="341">
        <v>1</v>
      </c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/>
      <c r="Z299" s="341"/>
      <c r="AA299" s="341"/>
      <c r="AB299" s="341"/>
      <c r="AC299" s="341">
        <v>1</v>
      </c>
      <c r="AD299" s="341">
        <v>1</v>
      </c>
      <c r="AE299" s="341">
        <v>2</v>
      </c>
      <c r="AF299" s="341">
        <v>1</v>
      </c>
      <c r="AG299" s="341"/>
      <c r="AH299" s="341">
        <v>1</v>
      </c>
      <c r="AI299" s="341"/>
      <c r="AJ299" s="341"/>
      <c r="AK299" s="341"/>
      <c r="AL299" s="341"/>
      <c r="AM299" s="341"/>
      <c r="AN299" s="341"/>
      <c r="AO299" s="341"/>
      <c r="AP299" s="342">
        <v>13</v>
      </c>
    </row>
    <row r="300" spans="1:42">
      <c r="A300" s="321"/>
      <c r="B300" s="317" t="s">
        <v>286</v>
      </c>
      <c r="C300" s="317" t="s">
        <v>473</v>
      </c>
      <c r="D300" s="318"/>
      <c r="E300" s="319"/>
      <c r="F300" s="319"/>
      <c r="G300" s="319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  <c r="Z300" s="319"/>
      <c r="AA300" s="319">
        <v>1</v>
      </c>
      <c r="AB300" s="319">
        <v>2</v>
      </c>
      <c r="AC300" s="319">
        <v>1</v>
      </c>
      <c r="AD300" s="319"/>
      <c r="AE300" s="319"/>
      <c r="AF300" s="319"/>
      <c r="AG300" s="319"/>
      <c r="AH300" s="319"/>
      <c r="AI300" s="319"/>
      <c r="AJ300" s="319"/>
      <c r="AK300" s="319"/>
      <c r="AL300" s="319"/>
      <c r="AM300" s="319"/>
      <c r="AN300" s="319"/>
      <c r="AO300" s="319"/>
      <c r="AP300" s="320">
        <v>4</v>
      </c>
    </row>
    <row r="301" spans="1:42">
      <c r="A301" s="321"/>
      <c r="B301" s="321"/>
      <c r="C301" s="322" t="s">
        <v>332</v>
      </c>
      <c r="D301" s="323"/>
      <c r="E301" s="324"/>
      <c r="F301" s="324"/>
      <c r="G301" s="324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  <c r="AA301" s="324"/>
      <c r="AB301" s="324">
        <v>3</v>
      </c>
      <c r="AC301" s="324"/>
      <c r="AD301" s="324">
        <v>3</v>
      </c>
      <c r="AE301" s="324"/>
      <c r="AF301" s="324"/>
      <c r="AG301" s="324"/>
      <c r="AH301" s="324"/>
      <c r="AI301" s="324"/>
      <c r="AJ301" s="324"/>
      <c r="AK301" s="324"/>
      <c r="AL301" s="324"/>
      <c r="AM301" s="324"/>
      <c r="AN301" s="324"/>
      <c r="AO301" s="324"/>
      <c r="AP301" s="325">
        <v>6</v>
      </c>
    </row>
    <row r="302" spans="1:42">
      <c r="A302" s="321"/>
      <c r="B302" s="338" t="s">
        <v>593</v>
      </c>
      <c r="C302" s="339"/>
      <c r="D302" s="340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>
        <v>1</v>
      </c>
      <c r="AB302" s="341">
        <v>5</v>
      </c>
      <c r="AC302" s="341">
        <v>1</v>
      </c>
      <c r="AD302" s="341">
        <v>3</v>
      </c>
      <c r="AE302" s="341"/>
      <c r="AF302" s="341"/>
      <c r="AG302" s="341"/>
      <c r="AH302" s="341"/>
      <c r="AI302" s="341"/>
      <c r="AJ302" s="341"/>
      <c r="AK302" s="341"/>
      <c r="AL302" s="341"/>
      <c r="AM302" s="341"/>
      <c r="AN302" s="341"/>
      <c r="AO302" s="341"/>
      <c r="AP302" s="342">
        <v>10</v>
      </c>
    </row>
    <row r="303" spans="1:42">
      <c r="A303" s="321"/>
      <c r="B303" s="317" t="s">
        <v>169</v>
      </c>
      <c r="C303" s="317" t="s">
        <v>634</v>
      </c>
      <c r="D303" s="318"/>
      <c r="E303" s="319"/>
      <c r="F303" s="319"/>
      <c r="G303" s="319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/>
      <c r="Z303" s="319"/>
      <c r="AA303" s="319"/>
      <c r="AB303" s="319"/>
      <c r="AC303" s="319"/>
      <c r="AD303" s="319"/>
      <c r="AE303" s="319">
        <v>1</v>
      </c>
      <c r="AF303" s="319"/>
      <c r="AG303" s="319"/>
      <c r="AH303" s="319"/>
      <c r="AI303" s="319"/>
      <c r="AJ303" s="319"/>
      <c r="AK303" s="319"/>
      <c r="AL303" s="319"/>
      <c r="AM303" s="319"/>
      <c r="AN303" s="319"/>
      <c r="AO303" s="319"/>
      <c r="AP303" s="320">
        <v>1</v>
      </c>
    </row>
    <row r="304" spans="1:42">
      <c r="A304" s="321"/>
      <c r="B304" s="321"/>
      <c r="C304" s="322" t="s">
        <v>451</v>
      </c>
      <c r="D304" s="323"/>
      <c r="E304" s="324"/>
      <c r="F304" s="324"/>
      <c r="G304" s="32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>
        <v>2</v>
      </c>
      <c r="Z304" s="324"/>
      <c r="AA304" s="324"/>
      <c r="AB304" s="324">
        <v>1</v>
      </c>
      <c r="AC304" s="324"/>
      <c r="AD304" s="324">
        <v>1</v>
      </c>
      <c r="AE304" s="324"/>
      <c r="AF304" s="324"/>
      <c r="AG304" s="324">
        <v>1</v>
      </c>
      <c r="AH304" s="324">
        <v>1</v>
      </c>
      <c r="AI304" s="324">
        <v>1</v>
      </c>
      <c r="AJ304" s="324"/>
      <c r="AK304" s="324"/>
      <c r="AL304" s="324"/>
      <c r="AM304" s="324"/>
      <c r="AN304" s="324"/>
      <c r="AO304" s="324"/>
      <c r="AP304" s="325">
        <v>7</v>
      </c>
    </row>
    <row r="305" spans="1:42">
      <c r="A305" s="321"/>
      <c r="B305" s="321"/>
      <c r="C305" s="322" t="s">
        <v>169</v>
      </c>
      <c r="D305" s="323"/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/>
      <c r="AC305" s="324"/>
      <c r="AD305" s="324"/>
      <c r="AE305" s="324"/>
      <c r="AF305" s="324"/>
      <c r="AG305" s="324">
        <v>1</v>
      </c>
      <c r="AH305" s="324"/>
      <c r="AI305" s="324"/>
      <c r="AJ305" s="324"/>
      <c r="AK305" s="324"/>
      <c r="AL305" s="324"/>
      <c r="AM305" s="324"/>
      <c r="AN305" s="324"/>
      <c r="AO305" s="324"/>
      <c r="AP305" s="325">
        <v>1</v>
      </c>
    </row>
    <row r="306" spans="1:42">
      <c r="A306" s="321"/>
      <c r="B306" s="338" t="s">
        <v>594</v>
      </c>
      <c r="C306" s="339"/>
      <c r="D306" s="340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>
        <v>2</v>
      </c>
      <c r="Z306" s="341"/>
      <c r="AA306" s="341"/>
      <c r="AB306" s="341">
        <v>1</v>
      </c>
      <c r="AC306" s="341"/>
      <c r="AD306" s="341">
        <v>1</v>
      </c>
      <c r="AE306" s="341">
        <v>1</v>
      </c>
      <c r="AF306" s="341"/>
      <c r="AG306" s="341">
        <v>2</v>
      </c>
      <c r="AH306" s="341">
        <v>1</v>
      </c>
      <c r="AI306" s="341">
        <v>1</v>
      </c>
      <c r="AJ306" s="341"/>
      <c r="AK306" s="341"/>
      <c r="AL306" s="341"/>
      <c r="AM306" s="341"/>
      <c r="AN306" s="341"/>
      <c r="AO306" s="341"/>
      <c r="AP306" s="342">
        <v>9</v>
      </c>
    </row>
    <row r="307" spans="1:42">
      <c r="A307" s="321"/>
      <c r="B307" s="317" t="s">
        <v>181</v>
      </c>
      <c r="C307" s="317" t="s">
        <v>654</v>
      </c>
      <c r="D307" s="318"/>
      <c r="E307" s="319"/>
      <c r="F307" s="319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  <c r="Z307" s="319"/>
      <c r="AA307" s="319"/>
      <c r="AB307" s="319"/>
      <c r="AC307" s="319"/>
      <c r="AD307" s="319"/>
      <c r="AE307" s="319"/>
      <c r="AF307" s="319"/>
      <c r="AG307" s="319">
        <v>1</v>
      </c>
      <c r="AH307" s="319">
        <v>1</v>
      </c>
      <c r="AI307" s="319"/>
      <c r="AJ307" s="319"/>
      <c r="AK307" s="319"/>
      <c r="AL307" s="319"/>
      <c r="AM307" s="319"/>
      <c r="AN307" s="319"/>
      <c r="AO307" s="319"/>
      <c r="AP307" s="320">
        <v>2</v>
      </c>
    </row>
    <row r="308" spans="1:42">
      <c r="A308" s="321"/>
      <c r="B308" s="321"/>
      <c r="C308" s="322" t="s">
        <v>450</v>
      </c>
      <c r="D308" s="323"/>
      <c r="E308" s="324"/>
      <c r="F308" s="324"/>
      <c r="G308" s="324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>
        <v>1</v>
      </c>
      <c r="Z308" s="324"/>
      <c r="AA308" s="324"/>
      <c r="AB308" s="324"/>
      <c r="AC308" s="324"/>
      <c r="AD308" s="324"/>
      <c r="AE308" s="324"/>
      <c r="AF308" s="324"/>
      <c r="AG308" s="324"/>
      <c r="AH308" s="324"/>
      <c r="AI308" s="324"/>
      <c r="AJ308" s="324"/>
      <c r="AK308" s="324"/>
      <c r="AL308" s="324"/>
      <c r="AM308" s="324"/>
      <c r="AN308" s="324"/>
      <c r="AO308" s="324"/>
      <c r="AP308" s="325">
        <v>1</v>
      </c>
    </row>
    <row r="309" spans="1:42">
      <c r="A309" s="321"/>
      <c r="B309" s="321"/>
      <c r="C309" s="322" t="s">
        <v>407</v>
      </c>
      <c r="D309" s="323"/>
      <c r="E309" s="324"/>
      <c r="F309" s="324"/>
      <c r="G309" s="324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>
        <v>1</v>
      </c>
      <c r="V309" s="324"/>
      <c r="W309" s="324"/>
      <c r="X309" s="324"/>
      <c r="Y309" s="324"/>
      <c r="Z309" s="324"/>
      <c r="AA309" s="324"/>
      <c r="AB309" s="324"/>
      <c r="AC309" s="324"/>
      <c r="AD309" s="324"/>
      <c r="AE309" s="324"/>
      <c r="AF309" s="324"/>
      <c r="AG309" s="324"/>
      <c r="AH309" s="324"/>
      <c r="AI309" s="324"/>
      <c r="AJ309" s="324"/>
      <c r="AK309" s="324"/>
      <c r="AL309" s="324"/>
      <c r="AM309" s="324"/>
      <c r="AN309" s="324"/>
      <c r="AO309" s="324"/>
      <c r="AP309" s="325">
        <v>1</v>
      </c>
    </row>
    <row r="310" spans="1:42">
      <c r="A310" s="321"/>
      <c r="B310" s="321"/>
      <c r="C310" s="322" t="s">
        <v>220</v>
      </c>
      <c r="D310" s="323"/>
      <c r="E310" s="324"/>
      <c r="F310" s="324"/>
      <c r="G310" s="324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  <c r="AA310" s="324"/>
      <c r="AB310" s="324"/>
      <c r="AC310" s="324"/>
      <c r="AD310" s="324"/>
      <c r="AE310" s="324"/>
      <c r="AF310" s="324"/>
      <c r="AG310" s="324"/>
      <c r="AH310" s="324"/>
      <c r="AI310" s="324">
        <v>1</v>
      </c>
      <c r="AJ310" s="324"/>
      <c r="AK310" s="324"/>
      <c r="AL310" s="324"/>
      <c r="AM310" s="324"/>
      <c r="AN310" s="324"/>
      <c r="AO310" s="324"/>
      <c r="AP310" s="325">
        <v>1</v>
      </c>
    </row>
    <row r="311" spans="1:42">
      <c r="A311" s="321"/>
      <c r="B311" s="321"/>
      <c r="C311" s="322" t="s">
        <v>689</v>
      </c>
      <c r="D311" s="323"/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  <c r="AA311" s="324"/>
      <c r="AB311" s="324"/>
      <c r="AC311" s="324"/>
      <c r="AD311" s="324"/>
      <c r="AE311" s="324"/>
      <c r="AF311" s="324"/>
      <c r="AG311" s="324"/>
      <c r="AH311" s="324"/>
      <c r="AI311" s="324"/>
      <c r="AJ311" s="324">
        <v>1</v>
      </c>
      <c r="AK311" s="324"/>
      <c r="AL311" s="324"/>
      <c r="AM311" s="324"/>
      <c r="AN311" s="324"/>
      <c r="AO311" s="324"/>
      <c r="AP311" s="325">
        <v>1</v>
      </c>
    </row>
    <row r="312" spans="1:42">
      <c r="A312" s="321"/>
      <c r="B312" s="338" t="s">
        <v>595</v>
      </c>
      <c r="C312" s="339"/>
      <c r="D312" s="340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>
        <v>1</v>
      </c>
      <c r="V312" s="341"/>
      <c r="W312" s="341"/>
      <c r="X312" s="341"/>
      <c r="Y312" s="341">
        <v>1</v>
      </c>
      <c r="Z312" s="341"/>
      <c r="AA312" s="341"/>
      <c r="AB312" s="341"/>
      <c r="AC312" s="341"/>
      <c r="AD312" s="341"/>
      <c r="AE312" s="341"/>
      <c r="AF312" s="341"/>
      <c r="AG312" s="341">
        <v>1</v>
      </c>
      <c r="AH312" s="341">
        <v>1</v>
      </c>
      <c r="AI312" s="341">
        <v>1</v>
      </c>
      <c r="AJ312" s="341">
        <v>1</v>
      </c>
      <c r="AK312" s="341"/>
      <c r="AL312" s="341"/>
      <c r="AM312" s="341"/>
      <c r="AN312" s="341"/>
      <c r="AO312" s="341"/>
      <c r="AP312" s="342">
        <v>6</v>
      </c>
    </row>
    <row r="313" spans="1:42">
      <c r="A313" s="321"/>
      <c r="B313" s="317" t="s">
        <v>293</v>
      </c>
      <c r="C313" s="317" t="s">
        <v>690</v>
      </c>
      <c r="D313" s="318"/>
      <c r="E313" s="319"/>
      <c r="F313" s="319"/>
      <c r="G313" s="319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  <c r="Z313" s="319"/>
      <c r="AA313" s="319"/>
      <c r="AB313" s="319"/>
      <c r="AC313" s="319"/>
      <c r="AD313" s="319"/>
      <c r="AE313" s="319"/>
      <c r="AF313" s="319"/>
      <c r="AG313" s="319">
        <v>1</v>
      </c>
      <c r="AH313" s="319"/>
      <c r="AI313" s="319"/>
      <c r="AJ313" s="319"/>
      <c r="AK313" s="319"/>
      <c r="AL313" s="319"/>
      <c r="AM313" s="319"/>
      <c r="AN313" s="319"/>
      <c r="AO313" s="319"/>
      <c r="AP313" s="320">
        <v>1</v>
      </c>
    </row>
    <row r="314" spans="1:42">
      <c r="A314" s="321"/>
      <c r="B314" s="321"/>
      <c r="C314" s="322" t="s">
        <v>477</v>
      </c>
      <c r="D314" s="323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  <c r="AA314" s="324"/>
      <c r="AB314" s="324"/>
      <c r="AC314" s="324"/>
      <c r="AD314" s="324">
        <v>2</v>
      </c>
      <c r="AE314" s="324"/>
      <c r="AF314" s="324"/>
      <c r="AG314" s="324"/>
      <c r="AH314" s="324"/>
      <c r="AI314" s="324"/>
      <c r="AJ314" s="324"/>
      <c r="AK314" s="324"/>
      <c r="AL314" s="324"/>
      <c r="AM314" s="324"/>
      <c r="AN314" s="324"/>
      <c r="AO314" s="324"/>
      <c r="AP314" s="325">
        <v>2</v>
      </c>
    </row>
    <row r="315" spans="1:42">
      <c r="A315" s="321"/>
      <c r="B315" s="338" t="s">
        <v>596</v>
      </c>
      <c r="C315" s="339"/>
      <c r="D315" s="340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41"/>
      <c r="AC315" s="341"/>
      <c r="AD315" s="341">
        <v>2</v>
      </c>
      <c r="AE315" s="341"/>
      <c r="AF315" s="341"/>
      <c r="AG315" s="341">
        <v>1</v>
      </c>
      <c r="AH315" s="341"/>
      <c r="AI315" s="341"/>
      <c r="AJ315" s="341"/>
      <c r="AK315" s="341"/>
      <c r="AL315" s="341"/>
      <c r="AM315" s="341"/>
      <c r="AN315" s="341"/>
      <c r="AO315" s="341"/>
      <c r="AP315" s="342">
        <v>3</v>
      </c>
    </row>
    <row r="316" spans="1:42">
      <c r="A316" s="321"/>
      <c r="B316" s="317" t="s">
        <v>292</v>
      </c>
      <c r="C316" s="317" t="s">
        <v>454</v>
      </c>
      <c r="D316" s="318"/>
      <c r="E316" s="319"/>
      <c r="F316" s="319"/>
      <c r="G316" s="319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>
        <v>1</v>
      </c>
      <c r="W316" s="319"/>
      <c r="X316" s="319"/>
      <c r="Y316" s="319"/>
      <c r="Z316" s="319"/>
      <c r="AA316" s="319"/>
      <c r="AB316" s="319"/>
      <c r="AC316" s="319"/>
      <c r="AD316" s="319"/>
      <c r="AE316" s="319"/>
      <c r="AF316" s="319"/>
      <c r="AG316" s="319"/>
      <c r="AH316" s="319"/>
      <c r="AI316" s="319"/>
      <c r="AJ316" s="319"/>
      <c r="AK316" s="319"/>
      <c r="AL316" s="319"/>
      <c r="AM316" s="319"/>
      <c r="AN316" s="319"/>
      <c r="AO316" s="319"/>
      <c r="AP316" s="320">
        <v>1</v>
      </c>
    </row>
    <row r="317" spans="1:42">
      <c r="A317" s="321"/>
      <c r="B317" s="321"/>
      <c r="C317" s="322" t="s">
        <v>481</v>
      </c>
      <c r="D317" s="323"/>
      <c r="E317" s="324"/>
      <c r="F317" s="324"/>
      <c r="G317" s="324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  <c r="AA317" s="324"/>
      <c r="AB317" s="324">
        <v>1</v>
      </c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4"/>
      <c r="AO317" s="324"/>
      <c r="AP317" s="325">
        <v>1</v>
      </c>
    </row>
    <row r="318" spans="1:42">
      <c r="A318" s="321"/>
      <c r="B318" s="338" t="s">
        <v>598</v>
      </c>
      <c r="C318" s="339"/>
      <c r="D318" s="340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>
        <v>1</v>
      </c>
      <c r="W318" s="341"/>
      <c r="X318" s="341"/>
      <c r="Y318" s="341"/>
      <c r="Z318" s="341"/>
      <c r="AA318" s="341"/>
      <c r="AB318" s="341">
        <v>1</v>
      </c>
      <c r="AC318" s="341"/>
      <c r="AD318" s="341"/>
      <c r="AE318" s="341"/>
      <c r="AF318" s="341"/>
      <c r="AG318" s="341"/>
      <c r="AH318" s="341"/>
      <c r="AI318" s="341"/>
      <c r="AJ318" s="341"/>
      <c r="AK318" s="341"/>
      <c r="AL318" s="341"/>
      <c r="AM318" s="341"/>
      <c r="AN318" s="341"/>
      <c r="AO318" s="341"/>
      <c r="AP318" s="342">
        <v>2</v>
      </c>
    </row>
    <row r="319" spans="1:42">
      <c r="A319" s="321"/>
      <c r="B319" s="317" t="s">
        <v>287</v>
      </c>
      <c r="C319" s="317" t="s">
        <v>497</v>
      </c>
      <c r="D319" s="318"/>
      <c r="E319" s="319"/>
      <c r="F319" s="319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9"/>
      <c r="AA319" s="319"/>
      <c r="AB319" s="319"/>
      <c r="AC319" s="319"/>
      <c r="AD319" s="319"/>
      <c r="AE319" s="319"/>
      <c r="AF319" s="319">
        <v>1</v>
      </c>
      <c r="AG319" s="319"/>
      <c r="AH319" s="319"/>
      <c r="AI319" s="319"/>
      <c r="AJ319" s="319"/>
      <c r="AK319" s="319"/>
      <c r="AL319" s="319"/>
      <c r="AM319" s="319"/>
      <c r="AN319" s="319"/>
      <c r="AO319" s="319"/>
      <c r="AP319" s="320">
        <v>1</v>
      </c>
    </row>
    <row r="320" spans="1:42">
      <c r="A320" s="321"/>
      <c r="B320" s="321"/>
      <c r="C320" s="322" t="s">
        <v>453</v>
      </c>
      <c r="D320" s="323"/>
      <c r="E320" s="324"/>
      <c r="F320" s="324"/>
      <c r="G320" s="324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>
        <v>1</v>
      </c>
      <c r="X320" s="324"/>
      <c r="Y320" s="324"/>
      <c r="Z320" s="324"/>
      <c r="AA320" s="324"/>
      <c r="AB320" s="324"/>
      <c r="AC320" s="324"/>
      <c r="AD320" s="324"/>
      <c r="AE320" s="324"/>
      <c r="AF320" s="324"/>
      <c r="AG320" s="324"/>
      <c r="AH320" s="324"/>
      <c r="AI320" s="324"/>
      <c r="AJ320" s="324"/>
      <c r="AK320" s="324"/>
      <c r="AL320" s="324"/>
      <c r="AM320" s="324"/>
      <c r="AN320" s="324"/>
      <c r="AO320" s="324"/>
      <c r="AP320" s="325">
        <v>1</v>
      </c>
    </row>
    <row r="321" spans="1:42">
      <c r="A321" s="321"/>
      <c r="B321" s="338" t="s">
        <v>597</v>
      </c>
      <c r="C321" s="339"/>
      <c r="D321" s="340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>
        <v>1</v>
      </c>
      <c r="X321" s="341"/>
      <c r="Y321" s="341"/>
      <c r="Z321" s="341"/>
      <c r="AA321" s="341"/>
      <c r="AB321" s="341"/>
      <c r="AC321" s="341"/>
      <c r="AD321" s="341"/>
      <c r="AE321" s="341"/>
      <c r="AF321" s="341">
        <v>1</v>
      </c>
      <c r="AG321" s="341"/>
      <c r="AH321" s="341"/>
      <c r="AI321" s="341"/>
      <c r="AJ321" s="341"/>
      <c r="AK321" s="341"/>
      <c r="AL321" s="341"/>
      <c r="AM321" s="341"/>
      <c r="AN321" s="341"/>
      <c r="AO321" s="341"/>
      <c r="AP321" s="342">
        <v>2</v>
      </c>
    </row>
    <row r="322" spans="1:42">
      <c r="A322" s="321"/>
      <c r="B322" s="317" t="s">
        <v>284</v>
      </c>
      <c r="C322" s="317" t="s">
        <v>452</v>
      </c>
      <c r="D322" s="318"/>
      <c r="E322" s="319"/>
      <c r="F322" s="319"/>
      <c r="G322" s="319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/>
      <c r="S322" s="319"/>
      <c r="T322" s="319"/>
      <c r="U322" s="319"/>
      <c r="V322" s="319"/>
      <c r="W322" s="319"/>
      <c r="X322" s="319">
        <v>1</v>
      </c>
      <c r="Y322" s="319"/>
      <c r="Z322" s="319"/>
      <c r="AA322" s="319"/>
      <c r="AB322" s="319"/>
      <c r="AC322" s="319"/>
      <c r="AD322" s="319"/>
      <c r="AE322" s="319"/>
      <c r="AF322" s="319"/>
      <c r="AG322" s="319"/>
      <c r="AH322" s="319"/>
      <c r="AI322" s="319"/>
      <c r="AJ322" s="319"/>
      <c r="AK322" s="319"/>
      <c r="AL322" s="319"/>
      <c r="AM322" s="319"/>
      <c r="AN322" s="319"/>
      <c r="AO322" s="319"/>
      <c r="AP322" s="320">
        <v>1</v>
      </c>
    </row>
    <row r="323" spans="1:42">
      <c r="A323" s="321"/>
      <c r="B323" s="338" t="s">
        <v>599</v>
      </c>
      <c r="C323" s="339"/>
      <c r="D323" s="340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>
        <v>1</v>
      </c>
      <c r="Y323" s="341"/>
      <c r="Z323" s="341"/>
      <c r="AA323" s="341"/>
      <c r="AB323" s="341"/>
      <c r="AC323" s="341"/>
      <c r="AD323" s="341"/>
      <c r="AE323" s="341"/>
      <c r="AF323" s="341"/>
      <c r="AG323" s="341"/>
      <c r="AH323" s="341"/>
      <c r="AI323" s="341"/>
      <c r="AJ323" s="341"/>
      <c r="AK323" s="341"/>
      <c r="AL323" s="341"/>
      <c r="AM323" s="341"/>
      <c r="AN323" s="341"/>
      <c r="AO323" s="341"/>
      <c r="AP323" s="342">
        <v>1</v>
      </c>
    </row>
    <row r="324" spans="1:42">
      <c r="A324" s="321"/>
      <c r="B324" s="317" t="s">
        <v>161</v>
      </c>
      <c r="C324" s="317" t="s">
        <v>635</v>
      </c>
      <c r="D324" s="318"/>
      <c r="E324" s="319"/>
      <c r="F324" s="319"/>
      <c r="G324" s="319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19"/>
      <c r="W324" s="319"/>
      <c r="X324" s="319"/>
      <c r="Y324" s="319"/>
      <c r="Z324" s="319"/>
      <c r="AA324" s="319"/>
      <c r="AB324" s="319"/>
      <c r="AC324" s="319"/>
      <c r="AD324" s="319"/>
      <c r="AE324" s="319">
        <v>1</v>
      </c>
      <c r="AF324" s="319"/>
      <c r="AG324" s="319"/>
      <c r="AH324" s="319"/>
      <c r="AI324" s="319"/>
      <c r="AJ324" s="319"/>
      <c r="AK324" s="319"/>
      <c r="AL324" s="319"/>
      <c r="AM324" s="319"/>
      <c r="AN324" s="319"/>
      <c r="AO324" s="319"/>
      <c r="AP324" s="320">
        <v>1</v>
      </c>
    </row>
    <row r="325" spans="1:42">
      <c r="A325" s="321"/>
      <c r="B325" s="338" t="s">
        <v>636</v>
      </c>
      <c r="C325" s="339"/>
      <c r="D325" s="340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>
        <v>1</v>
      </c>
      <c r="AF325" s="341"/>
      <c r="AG325" s="341"/>
      <c r="AH325" s="341"/>
      <c r="AI325" s="341"/>
      <c r="AJ325" s="341"/>
      <c r="AK325" s="341"/>
      <c r="AL325" s="341"/>
      <c r="AM325" s="341"/>
      <c r="AN325" s="341"/>
      <c r="AO325" s="341"/>
      <c r="AP325" s="342">
        <v>1</v>
      </c>
    </row>
    <row r="326" spans="1:42">
      <c r="A326" s="321"/>
      <c r="B326" s="317" t="s">
        <v>290</v>
      </c>
      <c r="C326" s="317" t="s">
        <v>482</v>
      </c>
      <c r="D326" s="318"/>
      <c r="E326" s="319"/>
      <c r="F326" s="319"/>
      <c r="G326" s="319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  <c r="T326" s="319"/>
      <c r="U326" s="319"/>
      <c r="V326" s="319"/>
      <c r="W326" s="319"/>
      <c r="X326" s="319"/>
      <c r="Y326" s="319"/>
      <c r="Z326" s="319"/>
      <c r="AA326" s="319"/>
      <c r="AB326" s="319">
        <v>1</v>
      </c>
      <c r="AC326" s="319"/>
      <c r="AD326" s="319"/>
      <c r="AE326" s="319"/>
      <c r="AF326" s="319"/>
      <c r="AG326" s="319"/>
      <c r="AH326" s="319"/>
      <c r="AI326" s="319"/>
      <c r="AJ326" s="319"/>
      <c r="AK326" s="319"/>
      <c r="AL326" s="319"/>
      <c r="AM326" s="319"/>
      <c r="AN326" s="319"/>
      <c r="AO326" s="319"/>
      <c r="AP326" s="320">
        <v>1</v>
      </c>
    </row>
    <row r="327" spans="1:42">
      <c r="A327" s="321"/>
      <c r="B327" s="338" t="s">
        <v>601</v>
      </c>
      <c r="C327" s="339"/>
      <c r="D327" s="340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>
        <v>1</v>
      </c>
      <c r="AC327" s="341"/>
      <c r="AD327" s="341"/>
      <c r="AE327" s="341"/>
      <c r="AF327" s="341"/>
      <c r="AG327" s="341"/>
      <c r="AH327" s="341"/>
      <c r="AI327" s="341"/>
      <c r="AJ327" s="341"/>
      <c r="AK327" s="341"/>
      <c r="AL327" s="341"/>
      <c r="AM327" s="341"/>
      <c r="AN327" s="341"/>
      <c r="AO327" s="341"/>
      <c r="AP327" s="342">
        <v>1</v>
      </c>
    </row>
    <row r="328" spans="1:42">
      <c r="A328" s="321"/>
      <c r="B328" s="317" t="s">
        <v>289</v>
      </c>
      <c r="C328" s="317" t="s">
        <v>362</v>
      </c>
      <c r="D328" s="318"/>
      <c r="E328" s="319"/>
      <c r="F328" s="319"/>
      <c r="G328" s="319"/>
      <c r="H328" s="319"/>
      <c r="I328" s="319"/>
      <c r="J328" s="319">
        <v>1</v>
      </c>
      <c r="K328" s="319"/>
      <c r="L328" s="319"/>
      <c r="M328" s="319"/>
      <c r="N328" s="319"/>
      <c r="O328" s="319"/>
      <c r="P328" s="319"/>
      <c r="Q328" s="319"/>
      <c r="R328" s="319"/>
      <c r="S328" s="319"/>
      <c r="T328" s="319"/>
      <c r="U328" s="319"/>
      <c r="V328" s="319"/>
      <c r="W328" s="319"/>
      <c r="X328" s="319"/>
      <c r="Y328" s="319"/>
      <c r="Z328" s="319"/>
      <c r="AA328" s="319"/>
      <c r="AB328" s="319"/>
      <c r="AC328" s="319"/>
      <c r="AD328" s="319"/>
      <c r="AE328" s="319"/>
      <c r="AF328" s="319"/>
      <c r="AG328" s="319"/>
      <c r="AH328" s="319"/>
      <c r="AI328" s="319"/>
      <c r="AJ328" s="319"/>
      <c r="AK328" s="319"/>
      <c r="AL328" s="319"/>
      <c r="AM328" s="319"/>
      <c r="AN328" s="319"/>
      <c r="AO328" s="319"/>
      <c r="AP328" s="320">
        <v>1</v>
      </c>
    </row>
    <row r="329" spans="1:42">
      <c r="A329" s="321"/>
      <c r="B329" s="338" t="s">
        <v>600</v>
      </c>
      <c r="C329" s="339"/>
      <c r="D329" s="340"/>
      <c r="E329" s="341"/>
      <c r="F329" s="341"/>
      <c r="G329" s="341"/>
      <c r="H329" s="341"/>
      <c r="I329" s="341"/>
      <c r="J329" s="341">
        <v>1</v>
      </c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  <c r="AH329" s="341"/>
      <c r="AI329" s="341"/>
      <c r="AJ329" s="341"/>
      <c r="AK329" s="341"/>
      <c r="AL329" s="341"/>
      <c r="AM329" s="341"/>
      <c r="AN329" s="341"/>
      <c r="AO329" s="341"/>
      <c r="AP329" s="342">
        <v>1</v>
      </c>
    </row>
    <row r="330" spans="1:42">
      <c r="A330" s="332" t="s">
        <v>602</v>
      </c>
      <c r="B330" s="333"/>
      <c r="C330" s="333"/>
      <c r="D330" s="334"/>
      <c r="E330" s="335"/>
      <c r="F330" s="335"/>
      <c r="G330" s="335">
        <v>3</v>
      </c>
      <c r="H330" s="335">
        <v>1</v>
      </c>
      <c r="I330" s="335">
        <v>2</v>
      </c>
      <c r="J330" s="335">
        <v>2</v>
      </c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>
        <v>1</v>
      </c>
      <c r="V330" s="335">
        <v>1</v>
      </c>
      <c r="W330" s="335">
        <v>1</v>
      </c>
      <c r="X330" s="335">
        <v>1</v>
      </c>
      <c r="Y330" s="335">
        <v>3</v>
      </c>
      <c r="Z330" s="335"/>
      <c r="AA330" s="335">
        <v>1</v>
      </c>
      <c r="AB330" s="335">
        <v>8</v>
      </c>
      <c r="AC330" s="335">
        <v>2</v>
      </c>
      <c r="AD330" s="335">
        <v>7</v>
      </c>
      <c r="AE330" s="335">
        <v>4</v>
      </c>
      <c r="AF330" s="335">
        <v>2</v>
      </c>
      <c r="AG330" s="335">
        <v>4</v>
      </c>
      <c r="AH330" s="335">
        <v>3</v>
      </c>
      <c r="AI330" s="335">
        <v>2</v>
      </c>
      <c r="AJ330" s="335">
        <v>1</v>
      </c>
      <c r="AK330" s="335"/>
      <c r="AL330" s="335"/>
      <c r="AM330" s="335"/>
      <c r="AN330" s="335"/>
      <c r="AO330" s="335"/>
      <c r="AP330" s="336">
        <v>49</v>
      </c>
    </row>
    <row r="331" spans="1:42">
      <c r="A331" s="317" t="s">
        <v>28</v>
      </c>
      <c r="B331" s="317" t="s">
        <v>277</v>
      </c>
      <c r="C331" s="317" t="s">
        <v>368</v>
      </c>
      <c r="D331" s="318"/>
      <c r="E331" s="319"/>
      <c r="F331" s="319"/>
      <c r="G331" s="319"/>
      <c r="H331" s="319"/>
      <c r="I331" s="319"/>
      <c r="J331" s="319"/>
      <c r="K331" s="319"/>
      <c r="L331" s="319"/>
      <c r="M331" s="319"/>
      <c r="N331" s="319"/>
      <c r="O331" s="319">
        <v>2</v>
      </c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  <c r="Z331" s="319"/>
      <c r="AA331" s="319"/>
      <c r="AB331" s="319"/>
      <c r="AC331" s="319"/>
      <c r="AD331" s="319"/>
      <c r="AE331" s="319"/>
      <c r="AF331" s="319"/>
      <c r="AG331" s="319"/>
      <c r="AH331" s="319"/>
      <c r="AI331" s="319"/>
      <c r="AJ331" s="319"/>
      <c r="AK331" s="319"/>
      <c r="AL331" s="319"/>
      <c r="AM331" s="319"/>
      <c r="AN331" s="319"/>
      <c r="AO331" s="319"/>
      <c r="AP331" s="320">
        <v>2</v>
      </c>
    </row>
    <row r="332" spans="1:42">
      <c r="A332" s="321"/>
      <c r="B332" s="321"/>
      <c r="C332" s="322" t="s">
        <v>408</v>
      </c>
      <c r="D332" s="323"/>
      <c r="E332" s="324"/>
      <c r="F332" s="324"/>
      <c r="G332" s="324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>
        <v>1</v>
      </c>
      <c r="W332" s="324"/>
      <c r="X332" s="324"/>
      <c r="Y332" s="324"/>
      <c r="Z332" s="324"/>
      <c r="AA332" s="324"/>
      <c r="AB332" s="324"/>
      <c r="AC332" s="324"/>
      <c r="AD332" s="324"/>
      <c r="AE332" s="324"/>
      <c r="AF332" s="324"/>
      <c r="AG332" s="324"/>
      <c r="AH332" s="324"/>
      <c r="AI332" s="324"/>
      <c r="AJ332" s="324"/>
      <c r="AK332" s="324"/>
      <c r="AL332" s="324"/>
      <c r="AM332" s="324"/>
      <c r="AN332" s="324"/>
      <c r="AO332" s="324"/>
      <c r="AP332" s="325">
        <v>1</v>
      </c>
    </row>
    <row r="333" spans="1:42">
      <c r="A333" s="321"/>
      <c r="B333" s="321"/>
      <c r="C333" s="322" t="s">
        <v>301</v>
      </c>
      <c r="D333" s="323"/>
      <c r="E333" s="324"/>
      <c r="F333" s="324"/>
      <c r="G333" s="324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  <c r="AA333" s="324"/>
      <c r="AB333" s="324"/>
      <c r="AC333" s="324"/>
      <c r="AD333" s="324"/>
      <c r="AE333" s="324">
        <v>1</v>
      </c>
      <c r="AF333" s="324"/>
      <c r="AG333" s="324"/>
      <c r="AH333" s="324"/>
      <c r="AI333" s="324"/>
      <c r="AJ333" s="324"/>
      <c r="AK333" s="324"/>
      <c r="AL333" s="324"/>
      <c r="AM333" s="324"/>
      <c r="AN333" s="324"/>
      <c r="AO333" s="324"/>
      <c r="AP333" s="325">
        <v>1</v>
      </c>
    </row>
    <row r="334" spans="1:42">
      <c r="A334" s="321"/>
      <c r="B334" s="321"/>
      <c r="C334" s="322" t="s">
        <v>415</v>
      </c>
      <c r="D334" s="323"/>
      <c r="E334" s="324"/>
      <c r="F334" s="324"/>
      <c r="G334" s="32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>
        <v>1</v>
      </c>
      <c r="X334" s="324"/>
      <c r="Y334" s="324"/>
      <c r="Z334" s="324"/>
      <c r="AA334" s="324"/>
      <c r="AB334" s="324"/>
      <c r="AC334" s="324"/>
      <c r="AD334" s="324"/>
      <c r="AE334" s="324"/>
      <c r="AF334" s="324"/>
      <c r="AG334" s="324"/>
      <c r="AH334" s="324"/>
      <c r="AI334" s="324"/>
      <c r="AJ334" s="324"/>
      <c r="AK334" s="324"/>
      <c r="AL334" s="324"/>
      <c r="AM334" s="324"/>
      <c r="AN334" s="324"/>
      <c r="AO334" s="324"/>
      <c r="AP334" s="325">
        <v>1</v>
      </c>
    </row>
    <row r="335" spans="1:42">
      <c r="A335" s="321"/>
      <c r="B335" s="338" t="s">
        <v>603</v>
      </c>
      <c r="C335" s="339"/>
      <c r="D335" s="340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>
        <v>2</v>
      </c>
      <c r="P335" s="341"/>
      <c r="Q335" s="341"/>
      <c r="R335" s="341"/>
      <c r="S335" s="341"/>
      <c r="T335" s="341"/>
      <c r="U335" s="341"/>
      <c r="V335" s="341">
        <v>1</v>
      </c>
      <c r="W335" s="341">
        <v>1</v>
      </c>
      <c r="X335" s="341"/>
      <c r="Y335" s="341"/>
      <c r="Z335" s="341"/>
      <c r="AA335" s="341"/>
      <c r="AB335" s="341"/>
      <c r="AC335" s="341"/>
      <c r="AD335" s="341"/>
      <c r="AE335" s="341">
        <v>1</v>
      </c>
      <c r="AF335" s="341"/>
      <c r="AG335" s="341"/>
      <c r="AH335" s="341"/>
      <c r="AI335" s="341"/>
      <c r="AJ335" s="341"/>
      <c r="AK335" s="341"/>
      <c r="AL335" s="341"/>
      <c r="AM335" s="341"/>
      <c r="AN335" s="341"/>
      <c r="AO335" s="341"/>
      <c r="AP335" s="342">
        <v>5</v>
      </c>
    </row>
    <row r="336" spans="1:42">
      <c r="A336" s="321"/>
      <c r="B336" s="317" t="s">
        <v>251</v>
      </c>
      <c r="C336" s="317" t="s">
        <v>332</v>
      </c>
      <c r="D336" s="318"/>
      <c r="E336" s="319"/>
      <c r="F336" s="319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>
        <v>1</v>
      </c>
      <c r="Z336" s="319">
        <v>1</v>
      </c>
      <c r="AA336" s="319">
        <v>1</v>
      </c>
      <c r="AB336" s="319"/>
      <c r="AC336" s="319">
        <v>1</v>
      </c>
      <c r="AD336" s="319"/>
      <c r="AE336" s="319"/>
      <c r="AF336" s="319"/>
      <c r="AG336" s="319"/>
      <c r="AH336" s="319"/>
      <c r="AI336" s="319"/>
      <c r="AJ336" s="319"/>
      <c r="AK336" s="319"/>
      <c r="AL336" s="319"/>
      <c r="AM336" s="319"/>
      <c r="AN336" s="319"/>
      <c r="AO336" s="319"/>
      <c r="AP336" s="320">
        <v>4</v>
      </c>
    </row>
    <row r="337" spans="1:42">
      <c r="A337" s="321"/>
      <c r="B337" s="338" t="s">
        <v>604</v>
      </c>
      <c r="C337" s="339"/>
      <c r="D337" s="340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>
        <v>1</v>
      </c>
      <c r="Z337" s="341">
        <v>1</v>
      </c>
      <c r="AA337" s="341">
        <v>1</v>
      </c>
      <c r="AB337" s="341"/>
      <c r="AC337" s="341">
        <v>1</v>
      </c>
      <c r="AD337" s="341"/>
      <c r="AE337" s="341"/>
      <c r="AF337" s="341"/>
      <c r="AG337" s="341"/>
      <c r="AH337" s="341"/>
      <c r="AI337" s="341"/>
      <c r="AJ337" s="341"/>
      <c r="AK337" s="341"/>
      <c r="AL337" s="341"/>
      <c r="AM337" s="341"/>
      <c r="AN337" s="341"/>
      <c r="AO337" s="341"/>
      <c r="AP337" s="342">
        <v>4</v>
      </c>
    </row>
    <row r="338" spans="1:42">
      <c r="A338" s="321"/>
      <c r="B338" s="317" t="s">
        <v>280</v>
      </c>
      <c r="C338" s="317" t="s">
        <v>379</v>
      </c>
      <c r="D338" s="318"/>
      <c r="E338" s="319"/>
      <c r="F338" s="319"/>
      <c r="G338" s="319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>
        <v>1</v>
      </c>
      <c r="T338" s="319"/>
      <c r="U338" s="319"/>
      <c r="V338" s="319"/>
      <c r="W338" s="319"/>
      <c r="X338" s="319"/>
      <c r="Y338" s="319"/>
      <c r="Z338" s="319"/>
      <c r="AA338" s="319"/>
      <c r="AB338" s="319"/>
      <c r="AC338" s="319"/>
      <c r="AD338" s="319"/>
      <c r="AE338" s="319"/>
      <c r="AF338" s="319"/>
      <c r="AG338" s="319"/>
      <c r="AH338" s="319"/>
      <c r="AI338" s="319"/>
      <c r="AJ338" s="319"/>
      <c r="AK338" s="319"/>
      <c r="AL338" s="319"/>
      <c r="AM338" s="319"/>
      <c r="AN338" s="319"/>
      <c r="AO338" s="319"/>
      <c r="AP338" s="320">
        <v>1</v>
      </c>
    </row>
    <row r="339" spans="1:42">
      <c r="A339" s="321"/>
      <c r="B339" s="321"/>
      <c r="C339" s="322" t="s">
        <v>190</v>
      </c>
      <c r="D339" s="323"/>
      <c r="E339" s="324"/>
      <c r="F339" s="324"/>
      <c r="G339" s="324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  <c r="T339" s="324"/>
      <c r="U339" s="324"/>
      <c r="V339" s="324"/>
      <c r="W339" s="324"/>
      <c r="X339" s="324"/>
      <c r="Y339" s="324"/>
      <c r="Z339" s="324"/>
      <c r="AA339" s="324"/>
      <c r="AB339" s="324"/>
      <c r="AC339" s="324"/>
      <c r="AD339" s="324"/>
      <c r="AE339" s="324"/>
      <c r="AF339" s="324"/>
      <c r="AG339" s="324"/>
      <c r="AH339" s="324"/>
      <c r="AI339" s="324">
        <v>1</v>
      </c>
      <c r="AJ339" s="324"/>
      <c r="AK339" s="324"/>
      <c r="AL339" s="324"/>
      <c r="AM339" s="324"/>
      <c r="AN339" s="324"/>
      <c r="AO339" s="324"/>
      <c r="AP339" s="325">
        <v>1</v>
      </c>
    </row>
    <row r="340" spans="1:42">
      <c r="A340" s="321"/>
      <c r="B340" s="321"/>
      <c r="C340" s="322" t="s">
        <v>655</v>
      </c>
      <c r="D340" s="323"/>
      <c r="E340" s="324"/>
      <c r="F340" s="324"/>
      <c r="G340" s="324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  <c r="AA340" s="324"/>
      <c r="AB340" s="324"/>
      <c r="AC340" s="324"/>
      <c r="AD340" s="324"/>
      <c r="AE340" s="324"/>
      <c r="AF340" s="324"/>
      <c r="AG340" s="324"/>
      <c r="AH340" s="324"/>
      <c r="AI340" s="324"/>
      <c r="AJ340" s="324"/>
      <c r="AK340" s="324">
        <v>1</v>
      </c>
      <c r="AL340" s="324"/>
      <c r="AM340" s="324"/>
      <c r="AN340" s="324"/>
      <c r="AO340" s="324"/>
      <c r="AP340" s="325">
        <v>1</v>
      </c>
    </row>
    <row r="341" spans="1:42">
      <c r="A341" s="321"/>
      <c r="B341" s="338" t="s">
        <v>612</v>
      </c>
      <c r="C341" s="339"/>
      <c r="D341" s="340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>
        <v>1</v>
      </c>
      <c r="T341" s="341"/>
      <c r="U341" s="341"/>
      <c r="V341" s="341"/>
      <c r="W341" s="341"/>
      <c r="X341" s="341"/>
      <c r="Y341" s="341"/>
      <c r="Z341" s="341"/>
      <c r="AA341" s="341"/>
      <c r="AB341" s="341"/>
      <c r="AC341" s="341"/>
      <c r="AD341" s="341"/>
      <c r="AE341" s="341"/>
      <c r="AF341" s="341"/>
      <c r="AG341" s="341"/>
      <c r="AH341" s="341"/>
      <c r="AI341" s="341">
        <v>1</v>
      </c>
      <c r="AJ341" s="341"/>
      <c r="AK341" s="341">
        <v>1</v>
      </c>
      <c r="AL341" s="341"/>
      <c r="AM341" s="341"/>
      <c r="AN341" s="341"/>
      <c r="AO341" s="341"/>
      <c r="AP341" s="342">
        <v>3</v>
      </c>
    </row>
    <row r="342" spans="1:42">
      <c r="A342" s="321"/>
      <c r="B342" s="317" t="s">
        <v>283</v>
      </c>
      <c r="C342" s="317" t="s">
        <v>409</v>
      </c>
      <c r="D342" s="318"/>
      <c r="E342" s="319"/>
      <c r="F342" s="319"/>
      <c r="G342" s="319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>
        <v>1</v>
      </c>
      <c r="W342" s="319">
        <v>1</v>
      </c>
      <c r="X342" s="319">
        <v>1</v>
      </c>
      <c r="Y342" s="319"/>
      <c r="Z342" s="319"/>
      <c r="AA342" s="319"/>
      <c r="AB342" s="319"/>
      <c r="AC342" s="319"/>
      <c r="AD342" s="319"/>
      <c r="AE342" s="319"/>
      <c r="AF342" s="319"/>
      <c r="AG342" s="319"/>
      <c r="AH342" s="319"/>
      <c r="AI342" s="319"/>
      <c r="AJ342" s="319"/>
      <c r="AK342" s="319"/>
      <c r="AL342" s="319"/>
      <c r="AM342" s="319"/>
      <c r="AN342" s="319"/>
      <c r="AO342" s="319"/>
      <c r="AP342" s="320">
        <v>3</v>
      </c>
    </row>
    <row r="343" spans="1:42">
      <c r="A343" s="321"/>
      <c r="B343" s="338" t="s">
        <v>605</v>
      </c>
      <c r="C343" s="339"/>
      <c r="D343" s="340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>
        <v>1</v>
      </c>
      <c r="W343" s="341">
        <v>1</v>
      </c>
      <c r="X343" s="341">
        <v>1</v>
      </c>
      <c r="Y343" s="341"/>
      <c r="Z343" s="341"/>
      <c r="AA343" s="341"/>
      <c r="AB343" s="341"/>
      <c r="AC343" s="341"/>
      <c r="AD343" s="341"/>
      <c r="AE343" s="341"/>
      <c r="AF343" s="341"/>
      <c r="AG343" s="341"/>
      <c r="AH343" s="341"/>
      <c r="AI343" s="341"/>
      <c r="AJ343" s="341"/>
      <c r="AK343" s="341"/>
      <c r="AL343" s="341"/>
      <c r="AM343" s="341"/>
      <c r="AN343" s="341"/>
      <c r="AO343" s="341"/>
      <c r="AP343" s="342">
        <v>3</v>
      </c>
    </row>
    <row r="344" spans="1:42">
      <c r="A344" s="321"/>
      <c r="B344" s="317" t="s">
        <v>167</v>
      </c>
      <c r="C344" s="317" t="s">
        <v>167</v>
      </c>
      <c r="D344" s="318"/>
      <c r="E344" s="319"/>
      <c r="F344" s="319"/>
      <c r="G344" s="319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  <c r="Z344" s="319"/>
      <c r="AA344" s="319"/>
      <c r="AB344" s="319"/>
      <c r="AC344" s="319"/>
      <c r="AD344" s="319"/>
      <c r="AE344" s="319"/>
      <c r="AF344" s="319"/>
      <c r="AG344" s="319"/>
      <c r="AH344" s="319"/>
      <c r="AI344" s="319"/>
      <c r="AJ344" s="319"/>
      <c r="AK344" s="319"/>
      <c r="AL344" s="319"/>
      <c r="AM344" s="319"/>
      <c r="AN344" s="319">
        <v>1</v>
      </c>
      <c r="AO344" s="319">
        <v>1</v>
      </c>
      <c r="AP344" s="320">
        <v>2</v>
      </c>
    </row>
    <row r="345" spans="1:42">
      <c r="A345" s="321"/>
      <c r="B345" s="338" t="s">
        <v>691</v>
      </c>
      <c r="C345" s="339"/>
      <c r="D345" s="340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41"/>
      <c r="AC345" s="341"/>
      <c r="AD345" s="341"/>
      <c r="AE345" s="341"/>
      <c r="AF345" s="341"/>
      <c r="AG345" s="341"/>
      <c r="AH345" s="341"/>
      <c r="AI345" s="341"/>
      <c r="AJ345" s="341"/>
      <c r="AK345" s="341"/>
      <c r="AL345" s="341"/>
      <c r="AM345" s="341"/>
      <c r="AN345" s="341">
        <v>1</v>
      </c>
      <c r="AO345" s="341">
        <v>1</v>
      </c>
      <c r="AP345" s="342">
        <v>2</v>
      </c>
    </row>
    <row r="346" spans="1:42">
      <c r="A346" s="321"/>
      <c r="B346" s="317" t="s">
        <v>276</v>
      </c>
      <c r="C346" s="317" t="s">
        <v>276</v>
      </c>
      <c r="D346" s="318"/>
      <c r="E346" s="319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>
        <v>1</v>
      </c>
      <c r="AA346" s="319"/>
      <c r="AB346" s="319"/>
      <c r="AC346" s="319"/>
      <c r="AD346" s="319"/>
      <c r="AE346" s="319"/>
      <c r="AF346" s="319"/>
      <c r="AG346" s="319"/>
      <c r="AH346" s="319"/>
      <c r="AI346" s="319"/>
      <c r="AJ346" s="319"/>
      <c r="AK346" s="319"/>
      <c r="AL346" s="319"/>
      <c r="AM346" s="319"/>
      <c r="AN346" s="319"/>
      <c r="AO346" s="319"/>
      <c r="AP346" s="320">
        <v>1</v>
      </c>
    </row>
    <row r="347" spans="1:42">
      <c r="A347" s="321"/>
      <c r="B347" s="321"/>
      <c r="C347" s="322" t="s">
        <v>186</v>
      </c>
      <c r="D347" s="323"/>
      <c r="E347" s="324"/>
      <c r="F347" s="324"/>
      <c r="G347" s="324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>
        <v>1</v>
      </c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/>
      <c r="AL347" s="324"/>
      <c r="AM347" s="324"/>
      <c r="AN347" s="324"/>
      <c r="AO347" s="324"/>
      <c r="AP347" s="325">
        <v>1</v>
      </c>
    </row>
    <row r="348" spans="1:42">
      <c r="A348" s="321"/>
      <c r="B348" s="338" t="s">
        <v>608</v>
      </c>
      <c r="C348" s="339"/>
      <c r="D348" s="340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>
        <v>2</v>
      </c>
      <c r="AA348" s="341"/>
      <c r="AB348" s="341"/>
      <c r="AC348" s="341"/>
      <c r="AD348" s="341"/>
      <c r="AE348" s="341"/>
      <c r="AF348" s="341"/>
      <c r="AG348" s="341"/>
      <c r="AH348" s="341"/>
      <c r="AI348" s="341"/>
      <c r="AJ348" s="341"/>
      <c r="AK348" s="341"/>
      <c r="AL348" s="341"/>
      <c r="AM348" s="341"/>
      <c r="AN348" s="341"/>
      <c r="AO348" s="341"/>
      <c r="AP348" s="342">
        <v>2</v>
      </c>
    </row>
    <row r="349" spans="1:42">
      <c r="A349" s="321"/>
      <c r="B349" s="317" t="s">
        <v>273</v>
      </c>
      <c r="C349" s="317" t="s">
        <v>416</v>
      </c>
      <c r="D349" s="318"/>
      <c r="E349" s="319"/>
      <c r="F349" s="319"/>
      <c r="G349" s="31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>
        <v>1</v>
      </c>
      <c r="X349" s="319"/>
      <c r="Y349" s="319"/>
      <c r="Z349" s="319"/>
      <c r="AA349" s="319"/>
      <c r="AB349" s="319"/>
      <c r="AC349" s="319">
        <v>1</v>
      </c>
      <c r="AD349" s="319"/>
      <c r="AE349" s="319"/>
      <c r="AF349" s="319"/>
      <c r="AG349" s="319"/>
      <c r="AH349" s="319"/>
      <c r="AI349" s="319"/>
      <c r="AJ349" s="319"/>
      <c r="AK349" s="319"/>
      <c r="AL349" s="319"/>
      <c r="AM349" s="319"/>
      <c r="AN349" s="319"/>
      <c r="AO349" s="319"/>
      <c r="AP349" s="320">
        <v>2</v>
      </c>
    </row>
    <row r="350" spans="1:42">
      <c r="A350" s="321"/>
      <c r="B350" s="338" t="s">
        <v>606</v>
      </c>
      <c r="C350" s="339"/>
      <c r="D350" s="340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>
        <v>1</v>
      </c>
      <c r="X350" s="341"/>
      <c r="Y350" s="341"/>
      <c r="Z350" s="341"/>
      <c r="AA350" s="341"/>
      <c r="AB350" s="341"/>
      <c r="AC350" s="341">
        <v>1</v>
      </c>
      <c r="AD350" s="341"/>
      <c r="AE350" s="341"/>
      <c r="AF350" s="341"/>
      <c r="AG350" s="341"/>
      <c r="AH350" s="341"/>
      <c r="AI350" s="341"/>
      <c r="AJ350" s="341"/>
      <c r="AK350" s="341"/>
      <c r="AL350" s="341"/>
      <c r="AM350" s="341"/>
      <c r="AN350" s="341"/>
      <c r="AO350" s="341"/>
      <c r="AP350" s="342">
        <v>2</v>
      </c>
    </row>
    <row r="351" spans="1:42">
      <c r="A351" s="321"/>
      <c r="B351" s="317" t="s">
        <v>279</v>
      </c>
      <c r="C351" s="317" t="s">
        <v>498</v>
      </c>
      <c r="D351" s="318"/>
      <c r="E351" s="319"/>
      <c r="F351" s="319"/>
      <c r="G351" s="319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  <c r="Z351" s="319"/>
      <c r="AA351" s="319"/>
      <c r="AB351" s="319"/>
      <c r="AC351" s="319"/>
      <c r="AD351" s="319"/>
      <c r="AE351" s="319"/>
      <c r="AF351" s="319"/>
      <c r="AG351" s="319">
        <v>1</v>
      </c>
      <c r="AH351" s="319">
        <v>1</v>
      </c>
      <c r="AI351" s="319"/>
      <c r="AJ351" s="319"/>
      <c r="AK351" s="319"/>
      <c r="AL351" s="319"/>
      <c r="AM351" s="319"/>
      <c r="AN351" s="319"/>
      <c r="AO351" s="319"/>
      <c r="AP351" s="320">
        <v>2</v>
      </c>
    </row>
    <row r="352" spans="1:42">
      <c r="A352" s="321"/>
      <c r="B352" s="338" t="s">
        <v>607</v>
      </c>
      <c r="C352" s="339"/>
      <c r="D352" s="340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/>
      <c r="AG352" s="341">
        <v>1</v>
      </c>
      <c r="AH352" s="341">
        <v>1</v>
      </c>
      <c r="AI352" s="341"/>
      <c r="AJ352" s="341"/>
      <c r="AK352" s="341"/>
      <c r="AL352" s="341"/>
      <c r="AM352" s="341"/>
      <c r="AN352" s="341"/>
      <c r="AO352" s="341"/>
      <c r="AP352" s="342">
        <v>2</v>
      </c>
    </row>
    <row r="353" spans="1:42">
      <c r="A353" s="321"/>
      <c r="B353" s="317" t="s">
        <v>275</v>
      </c>
      <c r="C353" s="317" t="s">
        <v>332</v>
      </c>
      <c r="D353" s="318"/>
      <c r="E353" s="319"/>
      <c r="F353" s="319">
        <v>1</v>
      </c>
      <c r="G353" s="319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/>
      <c r="Z353" s="319"/>
      <c r="AA353" s="319"/>
      <c r="AB353" s="319"/>
      <c r="AC353" s="319"/>
      <c r="AD353" s="319"/>
      <c r="AE353" s="319"/>
      <c r="AF353" s="319"/>
      <c r="AG353" s="319"/>
      <c r="AH353" s="319"/>
      <c r="AI353" s="319"/>
      <c r="AJ353" s="319"/>
      <c r="AK353" s="319"/>
      <c r="AL353" s="319"/>
      <c r="AM353" s="319"/>
      <c r="AN353" s="319"/>
      <c r="AO353" s="319"/>
      <c r="AP353" s="320">
        <v>1</v>
      </c>
    </row>
    <row r="354" spans="1:42">
      <c r="A354" s="321"/>
      <c r="B354" s="338" t="s">
        <v>610</v>
      </c>
      <c r="C354" s="339"/>
      <c r="D354" s="340"/>
      <c r="E354" s="341"/>
      <c r="F354" s="341">
        <v>1</v>
      </c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/>
      <c r="AD354" s="341"/>
      <c r="AE354" s="341"/>
      <c r="AF354" s="341"/>
      <c r="AG354" s="341"/>
      <c r="AH354" s="341"/>
      <c r="AI354" s="341"/>
      <c r="AJ354" s="341"/>
      <c r="AK354" s="341"/>
      <c r="AL354" s="341"/>
      <c r="AM354" s="341"/>
      <c r="AN354" s="341"/>
      <c r="AO354" s="341"/>
      <c r="AP354" s="342">
        <v>1</v>
      </c>
    </row>
    <row r="355" spans="1:42">
      <c r="A355" s="321"/>
      <c r="B355" s="317" t="s">
        <v>157</v>
      </c>
      <c r="C355" s="317" t="s">
        <v>422</v>
      </c>
      <c r="D355" s="318"/>
      <c r="E355" s="319"/>
      <c r="F355" s="319"/>
      <c r="G355" s="319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>
        <v>1</v>
      </c>
      <c r="X355" s="319"/>
      <c r="Y355" s="319"/>
      <c r="Z355" s="319"/>
      <c r="AA355" s="319"/>
      <c r="AB355" s="319"/>
      <c r="AC355" s="319"/>
      <c r="AD355" s="319"/>
      <c r="AE355" s="319"/>
      <c r="AF355" s="319"/>
      <c r="AG355" s="319"/>
      <c r="AH355" s="319"/>
      <c r="AI355" s="319"/>
      <c r="AJ355" s="319"/>
      <c r="AK355" s="319"/>
      <c r="AL355" s="319"/>
      <c r="AM355" s="319"/>
      <c r="AN355" s="319"/>
      <c r="AO355" s="319"/>
      <c r="AP355" s="320">
        <v>1</v>
      </c>
    </row>
    <row r="356" spans="1:42">
      <c r="A356" s="321"/>
      <c r="B356" s="338" t="s">
        <v>611</v>
      </c>
      <c r="C356" s="339"/>
      <c r="D356" s="340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>
        <v>1</v>
      </c>
      <c r="X356" s="341"/>
      <c r="Y356" s="341"/>
      <c r="Z356" s="341"/>
      <c r="AA356" s="341"/>
      <c r="AB356" s="341"/>
      <c r="AC356" s="341"/>
      <c r="AD356" s="341"/>
      <c r="AE356" s="341"/>
      <c r="AF356" s="341"/>
      <c r="AG356" s="341"/>
      <c r="AH356" s="341"/>
      <c r="AI356" s="341"/>
      <c r="AJ356" s="341"/>
      <c r="AK356" s="341"/>
      <c r="AL356" s="341"/>
      <c r="AM356" s="341"/>
      <c r="AN356" s="341"/>
      <c r="AO356" s="341"/>
      <c r="AP356" s="342">
        <v>1</v>
      </c>
    </row>
    <row r="357" spans="1:42">
      <c r="A357" s="321"/>
      <c r="B357" s="317" t="s">
        <v>174</v>
      </c>
      <c r="C357" s="317" t="s">
        <v>692</v>
      </c>
      <c r="D357" s="318"/>
      <c r="E357" s="319"/>
      <c r="F357" s="319"/>
      <c r="G357" s="319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  <c r="Z357" s="319"/>
      <c r="AA357" s="319"/>
      <c r="AB357" s="319"/>
      <c r="AC357" s="319"/>
      <c r="AD357" s="319"/>
      <c r="AE357" s="319"/>
      <c r="AF357" s="319"/>
      <c r="AG357" s="319"/>
      <c r="AH357" s="319"/>
      <c r="AI357" s="319"/>
      <c r="AJ357" s="319"/>
      <c r="AK357" s="319"/>
      <c r="AL357" s="319"/>
      <c r="AM357" s="319"/>
      <c r="AN357" s="319">
        <v>1</v>
      </c>
      <c r="AO357" s="319"/>
      <c r="AP357" s="320">
        <v>1</v>
      </c>
    </row>
    <row r="358" spans="1:42">
      <c r="A358" s="321"/>
      <c r="B358" s="338" t="s">
        <v>693</v>
      </c>
      <c r="C358" s="339"/>
      <c r="D358" s="340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/>
      <c r="AK358" s="341"/>
      <c r="AL358" s="341"/>
      <c r="AM358" s="341"/>
      <c r="AN358" s="341">
        <v>1</v>
      </c>
      <c r="AO358" s="341"/>
      <c r="AP358" s="342">
        <v>1</v>
      </c>
    </row>
    <row r="359" spans="1:42">
      <c r="A359" s="321"/>
      <c r="B359" s="317" t="s">
        <v>151</v>
      </c>
      <c r="C359" s="317" t="s">
        <v>151</v>
      </c>
      <c r="D359" s="318"/>
      <c r="E359" s="319"/>
      <c r="F359" s="319"/>
      <c r="G359" s="31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/>
      <c r="X359" s="319"/>
      <c r="Y359" s="319"/>
      <c r="Z359" s="319"/>
      <c r="AA359" s="319"/>
      <c r="AB359" s="319"/>
      <c r="AC359" s="319"/>
      <c r="AD359" s="319"/>
      <c r="AE359" s="319"/>
      <c r="AF359" s="319"/>
      <c r="AG359" s="319"/>
      <c r="AH359" s="319">
        <v>1</v>
      </c>
      <c r="AI359" s="319"/>
      <c r="AJ359" s="319"/>
      <c r="AK359" s="319"/>
      <c r="AL359" s="319"/>
      <c r="AM359" s="319"/>
      <c r="AN359" s="319"/>
      <c r="AO359" s="319"/>
      <c r="AP359" s="320">
        <v>1</v>
      </c>
    </row>
    <row r="360" spans="1:42">
      <c r="A360" s="321"/>
      <c r="B360" s="338" t="s">
        <v>609</v>
      </c>
      <c r="C360" s="339"/>
      <c r="D360" s="340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  <c r="AH360" s="341">
        <v>1</v>
      </c>
      <c r="AI360" s="341"/>
      <c r="AJ360" s="341"/>
      <c r="AK360" s="341"/>
      <c r="AL360" s="341"/>
      <c r="AM360" s="341"/>
      <c r="AN360" s="341"/>
      <c r="AO360" s="341"/>
      <c r="AP360" s="342">
        <v>1</v>
      </c>
    </row>
    <row r="361" spans="1:42">
      <c r="A361" s="321"/>
      <c r="B361" s="317" t="s">
        <v>182</v>
      </c>
      <c r="C361" s="317" t="s">
        <v>656</v>
      </c>
      <c r="D361" s="318"/>
      <c r="E361" s="319"/>
      <c r="F361" s="319"/>
      <c r="G361" s="319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  <c r="Z361" s="319"/>
      <c r="AA361" s="319"/>
      <c r="AB361" s="319"/>
      <c r="AC361" s="319"/>
      <c r="AD361" s="319"/>
      <c r="AE361" s="319"/>
      <c r="AF361" s="319"/>
      <c r="AG361" s="319"/>
      <c r="AH361" s="319"/>
      <c r="AI361" s="319"/>
      <c r="AJ361" s="319">
        <v>1</v>
      </c>
      <c r="AK361" s="319"/>
      <c r="AL361" s="319"/>
      <c r="AM361" s="319"/>
      <c r="AN361" s="319"/>
      <c r="AO361" s="319"/>
      <c r="AP361" s="320">
        <v>1</v>
      </c>
    </row>
    <row r="362" spans="1:42">
      <c r="A362" s="321"/>
      <c r="B362" s="338" t="s">
        <v>657</v>
      </c>
      <c r="C362" s="339"/>
      <c r="D362" s="340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>
        <v>1</v>
      </c>
      <c r="AK362" s="341"/>
      <c r="AL362" s="341"/>
      <c r="AM362" s="341"/>
      <c r="AN362" s="341"/>
      <c r="AO362" s="341"/>
      <c r="AP362" s="342">
        <v>1</v>
      </c>
    </row>
    <row r="363" spans="1:42">
      <c r="A363" s="332" t="s">
        <v>613</v>
      </c>
      <c r="B363" s="333"/>
      <c r="C363" s="333"/>
      <c r="D363" s="334"/>
      <c r="E363" s="335"/>
      <c r="F363" s="335">
        <v>1</v>
      </c>
      <c r="G363" s="335"/>
      <c r="H363" s="335"/>
      <c r="I363" s="335"/>
      <c r="J363" s="335"/>
      <c r="K363" s="335"/>
      <c r="L363" s="335"/>
      <c r="M363" s="335"/>
      <c r="N363" s="335"/>
      <c r="O363" s="335">
        <v>2</v>
      </c>
      <c r="P363" s="335"/>
      <c r="Q363" s="335"/>
      <c r="R363" s="335"/>
      <c r="S363" s="335">
        <v>1</v>
      </c>
      <c r="T363" s="335"/>
      <c r="U363" s="335"/>
      <c r="V363" s="335">
        <v>2</v>
      </c>
      <c r="W363" s="335">
        <v>4</v>
      </c>
      <c r="X363" s="335">
        <v>1</v>
      </c>
      <c r="Y363" s="335">
        <v>1</v>
      </c>
      <c r="Z363" s="335">
        <v>3</v>
      </c>
      <c r="AA363" s="335">
        <v>1</v>
      </c>
      <c r="AB363" s="335"/>
      <c r="AC363" s="335">
        <v>2</v>
      </c>
      <c r="AD363" s="335"/>
      <c r="AE363" s="335">
        <v>1</v>
      </c>
      <c r="AF363" s="335"/>
      <c r="AG363" s="335">
        <v>1</v>
      </c>
      <c r="AH363" s="335">
        <v>2</v>
      </c>
      <c r="AI363" s="335">
        <v>1</v>
      </c>
      <c r="AJ363" s="335">
        <v>1</v>
      </c>
      <c r="AK363" s="335">
        <v>1</v>
      </c>
      <c r="AL363" s="335"/>
      <c r="AM363" s="335"/>
      <c r="AN363" s="335">
        <v>2</v>
      </c>
      <c r="AO363" s="335">
        <v>1</v>
      </c>
      <c r="AP363" s="336">
        <v>28</v>
      </c>
    </row>
    <row r="364" spans="1:42">
      <c r="A364" s="317" t="s">
        <v>32</v>
      </c>
      <c r="B364" s="317" t="s">
        <v>268</v>
      </c>
      <c r="C364" s="317" t="s">
        <v>432</v>
      </c>
      <c r="D364" s="318"/>
      <c r="E364" s="319"/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>
        <v>1</v>
      </c>
      <c r="Z364" s="319"/>
      <c r="AA364" s="319"/>
      <c r="AB364" s="319"/>
      <c r="AC364" s="319"/>
      <c r="AD364" s="319"/>
      <c r="AE364" s="319"/>
      <c r="AF364" s="319"/>
      <c r="AG364" s="319"/>
      <c r="AH364" s="319"/>
      <c r="AI364" s="319"/>
      <c r="AJ364" s="319"/>
      <c r="AK364" s="319"/>
      <c r="AL364" s="319"/>
      <c r="AM364" s="319"/>
      <c r="AN364" s="319"/>
      <c r="AO364" s="319"/>
      <c r="AP364" s="320">
        <v>1</v>
      </c>
    </row>
    <row r="365" spans="1:42">
      <c r="A365" s="321"/>
      <c r="B365" s="321"/>
      <c r="C365" s="322" t="s">
        <v>423</v>
      </c>
      <c r="D365" s="323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>
        <v>1</v>
      </c>
      <c r="Y365" s="324"/>
      <c r="Z365" s="324"/>
      <c r="AA365" s="324"/>
      <c r="AB365" s="324"/>
      <c r="AC365" s="324"/>
      <c r="AD365" s="324"/>
      <c r="AE365" s="324"/>
      <c r="AF365" s="324"/>
      <c r="AG365" s="324"/>
      <c r="AH365" s="324"/>
      <c r="AI365" s="324"/>
      <c r="AJ365" s="324"/>
      <c r="AK365" s="324"/>
      <c r="AL365" s="324"/>
      <c r="AM365" s="324"/>
      <c r="AN365" s="324"/>
      <c r="AO365" s="324"/>
      <c r="AP365" s="325">
        <v>1</v>
      </c>
    </row>
    <row r="366" spans="1:42">
      <c r="A366" s="321"/>
      <c r="B366" s="338" t="s">
        <v>614</v>
      </c>
      <c r="C366" s="339"/>
      <c r="D366" s="340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>
        <v>1</v>
      </c>
      <c r="Y366" s="341">
        <v>1</v>
      </c>
      <c r="Z366" s="341"/>
      <c r="AA366" s="341"/>
      <c r="AB366" s="341"/>
      <c r="AC366" s="341"/>
      <c r="AD366" s="341"/>
      <c r="AE366" s="341"/>
      <c r="AF366" s="341"/>
      <c r="AG366" s="341"/>
      <c r="AH366" s="341"/>
      <c r="AI366" s="341"/>
      <c r="AJ366" s="341"/>
      <c r="AK366" s="341"/>
      <c r="AL366" s="341"/>
      <c r="AM366" s="341"/>
      <c r="AN366" s="341"/>
      <c r="AO366" s="341"/>
      <c r="AP366" s="342">
        <v>2</v>
      </c>
    </row>
    <row r="367" spans="1:42">
      <c r="A367" s="321"/>
      <c r="B367" s="317" t="s">
        <v>272</v>
      </c>
      <c r="C367" s="317" t="s">
        <v>272</v>
      </c>
      <c r="D367" s="318"/>
      <c r="E367" s="319"/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  <c r="Z367" s="319"/>
      <c r="AA367" s="319"/>
      <c r="AB367" s="319"/>
      <c r="AC367" s="319"/>
      <c r="AD367" s="319">
        <v>1</v>
      </c>
      <c r="AE367" s="319"/>
      <c r="AF367" s="319">
        <v>1</v>
      </c>
      <c r="AG367" s="319"/>
      <c r="AH367" s="319"/>
      <c r="AI367" s="319"/>
      <c r="AJ367" s="319"/>
      <c r="AK367" s="319"/>
      <c r="AL367" s="319"/>
      <c r="AM367" s="319"/>
      <c r="AN367" s="319"/>
      <c r="AO367" s="319"/>
      <c r="AP367" s="320">
        <v>2</v>
      </c>
    </row>
    <row r="368" spans="1:42">
      <c r="A368" s="321"/>
      <c r="B368" s="338" t="s">
        <v>615</v>
      </c>
      <c r="C368" s="339"/>
      <c r="D368" s="340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>
        <v>1</v>
      </c>
      <c r="AE368" s="341"/>
      <c r="AF368" s="341">
        <v>1</v>
      </c>
      <c r="AG368" s="341"/>
      <c r="AH368" s="341"/>
      <c r="AI368" s="341"/>
      <c r="AJ368" s="341"/>
      <c r="AK368" s="341"/>
      <c r="AL368" s="341"/>
      <c r="AM368" s="341"/>
      <c r="AN368" s="341"/>
      <c r="AO368" s="341"/>
      <c r="AP368" s="342">
        <v>2</v>
      </c>
    </row>
    <row r="369" spans="1:42">
      <c r="A369" s="321"/>
      <c r="B369" s="317" t="s">
        <v>271</v>
      </c>
      <c r="C369" s="317" t="s">
        <v>398</v>
      </c>
      <c r="D369" s="318"/>
      <c r="E369" s="319"/>
      <c r="F369" s="319"/>
      <c r="G369" s="31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/>
      <c r="X369" s="319"/>
      <c r="Y369" s="319"/>
      <c r="Z369" s="319">
        <v>1</v>
      </c>
      <c r="AA369" s="319"/>
      <c r="AB369" s="319"/>
      <c r="AC369" s="319"/>
      <c r="AD369" s="319"/>
      <c r="AE369" s="319"/>
      <c r="AF369" s="319"/>
      <c r="AG369" s="319"/>
      <c r="AH369" s="319"/>
      <c r="AI369" s="319"/>
      <c r="AJ369" s="319"/>
      <c r="AK369" s="319"/>
      <c r="AL369" s="319"/>
      <c r="AM369" s="319"/>
      <c r="AN369" s="319"/>
      <c r="AO369" s="319"/>
      <c r="AP369" s="320">
        <v>1</v>
      </c>
    </row>
    <row r="370" spans="1:42">
      <c r="A370" s="321"/>
      <c r="B370" s="321"/>
      <c r="C370" s="322" t="s">
        <v>616</v>
      </c>
      <c r="D370" s="323"/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  <c r="AA370" s="324"/>
      <c r="AB370" s="324"/>
      <c r="AC370" s="324"/>
      <c r="AD370" s="324"/>
      <c r="AE370" s="324"/>
      <c r="AF370" s="324"/>
      <c r="AG370" s="324">
        <v>1</v>
      </c>
      <c r="AH370" s="324"/>
      <c r="AI370" s="324"/>
      <c r="AJ370" s="324"/>
      <c r="AK370" s="324"/>
      <c r="AL370" s="324"/>
      <c r="AM370" s="324"/>
      <c r="AN370" s="324"/>
      <c r="AO370" s="324"/>
      <c r="AP370" s="325">
        <v>1</v>
      </c>
    </row>
    <row r="371" spans="1:42">
      <c r="A371" s="321"/>
      <c r="B371" s="338" t="s">
        <v>617</v>
      </c>
      <c r="C371" s="339"/>
      <c r="D371" s="340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>
        <v>1</v>
      </c>
      <c r="AA371" s="341"/>
      <c r="AB371" s="341"/>
      <c r="AC371" s="341"/>
      <c r="AD371" s="341"/>
      <c r="AE371" s="341"/>
      <c r="AF371" s="341"/>
      <c r="AG371" s="341">
        <v>1</v>
      </c>
      <c r="AH371" s="341"/>
      <c r="AI371" s="341"/>
      <c r="AJ371" s="341"/>
      <c r="AK371" s="341"/>
      <c r="AL371" s="341"/>
      <c r="AM371" s="341"/>
      <c r="AN371" s="341"/>
      <c r="AO371" s="341"/>
      <c r="AP371" s="342">
        <v>2</v>
      </c>
    </row>
    <row r="372" spans="1:42">
      <c r="A372" s="321"/>
      <c r="B372" s="317" t="s">
        <v>32</v>
      </c>
      <c r="C372" s="317" t="s">
        <v>436</v>
      </c>
      <c r="D372" s="318"/>
      <c r="E372" s="319"/>
      <c r="F372" s="319"/>
      <c r="G372" s="319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>
        <v>1</v>
      </c>
      <c r="Z372" s="319"/>
      <c r="AA372" s="319"/>
      <c r="AB372" s="319"/>
      <c r="AC372" s="319"/>
      <c r="AD372" s="319"/>
      <c r="AE372" s="319"/>
      <c r="AF372" s="319"/>
      <c r="AG372" s="319"/>
      <c r="AH372" s="319"/>
      <c r="AI372" s="319"/>
      <c r="AJ372" s="319"/>
      <c r="AK372" s="319"/>
      <c r="AL372" s="319"/>
      <c r="AM372" s="319"/>
      <c r="AN372" s="319"/>
      <c r="AO372" s="319"/>
      <c r="AP372" s="320">
        <v>1</v>
      </c>
    </row>
    <row r="373" spans="1:42">
      <c r="A373" s="321"/>
      <c r="B373" s="338" t="s">
        <v>618</v>
      </c>
      <c r="C373" s="339"/>
      <c r="D373" s="340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>
        <v>1</v>
      </c>
      <c r="Z373" s="341"/>
      <c r="AA373" s="341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1"/>
      <c r="AL373" s="341"/>
      <c r="AM373" s="341"/>
      <c r="AN373" s="341"/>
      <c r="AO373" s="341"/>
      <c r="AP373" s="342">
        <v>1</v>
      </c>
    </row>
    <row r="374" spans="1:42">
      <c r="A374" s="332" t="s">
        <v>618</v>
      </c>
      <c r="B374" s="333"/>
      <c r="C374" s="333"/>
      <c r="D374" s="334"/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>
        <v>1</v>
      </c>
      <c r="Y374" s="335">
        <v>2</v>
      </c>
      <c r="Z374" s="335">
        <v>1</v>
      </c>
      <c r="AA374" s="335"/>
      <c r="AB374" s="335"/>
      <c r="AC374" s="335"/>
      <c r="AD374" s="335">
        <v>1</v>
      </c>
      <c r="AE374" s="335"/>
      <c r="AF374" s="335">
        <v>1</v>
      </c>
      <c r="AG374" s="335">
        <v>1</v>
      </c>
      <c r="AH374" s="335"/>
      <c r="AI374" s="335"/>
      <c r="AJ374" s="335"/>
      <c r="AK374" s="335"/>
      <c r="AL374" s="335"/>
      <c r="AM374" s="335"/>
      <c r="AN374" s="335"/>
      <c r="AO374" s="335"/>
      <c r="AP374" s="336">
        <v>7</v>
      </c>
    </row>
    <row r="375" spans="1:42">
      <c r="A375" s="317" t="s">
        <v>62</v>
      </c>
      <c r="B375" s="317" t="s">
        <v>321</v>
      </c>
      <c r="C375" s="317" t="s">
        <v>385</v>
      </c>
      <c r="D375" s="318"/>
      <c r="E375" s="319"/>
      <c r="F375" s="319"/>
      <c r="G375" s="319"/>
      <c r="H375" s="319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>
        <v>1</v>
      </c>
      <c r="T375" s="319">
        <v>2</v>
      </c>
      <c r="U375" s="319"/>
      <c r="V375" s="319"/>
      <c r="W375" s="319">
        <v>1</v>
      </c>
      <c r="X375" s="319"/>
      <c r="Y375" s="319"/>
      <c r="Z375" s="319"/>
      <c r="AA375" s="319"/>
      <c r="AB375" s="319"/>
      <c r="AC375" s="319"/>
      <c r="AD375" s="319">
        <v>1</v>
      </c>
      <c r="AE375" s="319"/>
      <c r="AF375" s="319"/>
      <c r="AG375" s="319"/>
      <c r="AH375" s="319"/>
      <c r="AI375" s="319"/>
      <c r="AJ375" s="319"/>
      <c r="AK375" s="319"/>
      <c r="AL375" s="319"/>
      <c r="AM375" s="319"/>
      <c r="AN375" s="319"/>
      <c r="AO375" s="319"/>
      <c r="AP375" s="320">
        <v>5</v>
      </c>
    </row>
    <row r="376" spans="1:42">
      <c r="A376" s="321"/>
      <c r="B376" s="321"/>
      <c r="C376" s="322" t="s">
        <v>386</v>
      </c>
      <c r="D376" s="323"/>
      <c r="E376" s="324"/>
      <c r="F376" s="324"/>
      <c r="G376" s="324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>
        <v>1</v>
      </c>
      <c r="T376" s="324">
        <v>1</v>
      </c>
      <c r="U376" s="324">
        <v>3</v>
      </c>
      <c r="V376" s="324">
        <v>2</v>
      </c>
      <c r="W376" s="324">
        <v>1</v>
      </c>
      <c r="X376" s="324"/>
      <c r="Y376" s="324">
        <v>1</v>
      </c>
      <c r="Z376" s="324"/>
      <c r="AA376" s="324"/>
      <c r="AB376" s="324"/>
      <c r="AC376" s="324"/>
      <c r="AD376" s="324"/>
      <c r="AE376" s="324"/>
      <c r="AF376" s="324"/>
      <c r="AG376" s="324"/>
      <c r="AH376" s="324"/>
      <c r="AI376" s="324"/>
      <c r="AJ376" s="324"/>
      <c r="AK376" s="324"/>
      <c r="AL376" s="324"/>
      <c r="AM376" s="324"/>
      <c r="AN376" s="324"/>
      <c r="AO376" s="324"/>
      <c r="AP376" s="325">
        <v>9</v>
      </c>
    </row>
    <row r="377" spans="1:42">
      <c r="A377" s="321"/>
      <c r="B377" s="321"/>
      <c r="C377" s="322" t="s">
        <v>395</v>
      </c>
      <c r="D377" s="323"/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>
        <v>1</v>
      </c>
      <c r="U377" s="324"/>
      <c r="V377" s="324">
        <v>2</v>
      </c>
      <c r="W377" s="324"/>
      <c r="X377" s="324"/>
      <c r="Y377" s="324"/>
      <c r="Z377" s="324"/>
      <c r="AA377" s="324"/>
      <c r="AB377" s="324"/>
      <c r="AC377" s="324"/>
      <c r="AD377" s="324"/>
      <c r="AE377" s="324"/>
      <c r="AF377" s="324"/>
      <c r="AG377" s="324"/>
      <c r="AH377" s="324"/>
      <c r="AI377" s="324"/>
      <c r="AJ377" s="324"/>
      <c r="AK377" s="324"/>
      <c r="AL377" s="324"/>
      <c r="AM377" s="324"/>
      <c r="AN377" s="324"/>
      <c r="AO377" s="324"/>
      <c r="AP377" s="325">
        <v>3</v>
      </c>
    </row>
    <row r="378" spans="1:42">
      <c r="A378" s="321"/>
      <c r="B378" s="321"/>
      <c r="C378" s="322" t="s">
        <v>321</v>
      </c>
      <c r="D378" s="323"/>
      <c r="E378" s="324"/>
      <c r="F378" s="324"/>
      <c r="G378" s="324"/>
      <c r="H378" s="324"/>
      <c r="I378" s="324"/>
      <c r="J378" s="324"/>
      <c r="K378" s="324"/>
      <c r="L378" s="324"/>
      <c r="M378" s="324"/>
      <c r="N378" s="324"/>
      <c r="O378" s="324">
        <v>2</v>
      </c>
      <c r="P378" s="324"/>
      <c r="Q378" s="324">
        <v>3</v>
      </c>
      <c r="R378" s="324">
        <v>7</v>
      </c>
      <c r="S378" s="324">
        <v>9</v>
      </c>
      <c r="T378" s="324">
        <v>19</v>
      </c>
      <c r="U378" s="324">
        <v>19</v>
      </c>
      <c r="V378" s="324">
        <v>3</v>
      </c>
      <c r="W378" s="324">
        <v>3</v>
      </c>
      <c r="X378" s="324">
        <v>2</v>
      </c>
      <c r="Y378" s="324"/>
      <c r="Z378" s="324"/>
      <c r="AA378" s="324"/>
      <c r="AB378" s="324"/>
      <c r="AC378" s="324"/>
      <c r="AD378" s="324"/>
      <c r="AE378" s="324"/>
      <c r="AF378" s="324"/>
      <c r="AG378" s="324"/>
      <c r="AH378" s="324"/>
      <c r="AI378" s="324"/>
      <c r="AJ378" s="324"/>
      <c r="AK378" s="324"/>
      <c r="AL378" s="324"/>
      <c r="AM378" s="324"/>
      <c r="AN378" s="324"/>
      <c r="AO378" s="324"/>
      <c r="AP378" s="325">
        <v>67</v>
      </c>
    </row>
    <row r="379" spans="1:42">
      <c r="A379" s="321"/>
      <c r="B379" s="321"/>
      <c r="C379" s="322" t="s">
        <v>387</v>
      </c>
      <c r="D379" s="323"/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>
        <v>6</v>
      </c>
      <c r="U379" s="324">
        <v>3</v>
      </c>
      <c r="V379" s="324"/>
      <c r="W379" s="324">
        <v>1</v>
      </c>
      <c r="X379" s="324"/>
      <c r="Y379" s="324"/>
      <c r="Z379" s="324"/>
      <c r="AA379" s="324"/>
      <c r="AB379" s="324"/>
      <c r="AC379" s="324">
        <v>1</v>
      </c>
      <c r="AD379" s="324"/>
      <c r="AE379" s="324">
        <v>1</v>
      </c>
      <c r="AF379" s="324"/>
      <c r="AG379" s="324"/>
      <c r="AH379" s="324"/>
      <c r="AI379" s="324"/>
      <c r="AJ379" s="324"/>
      <c r="AK379" s="324"/>
      <c r="AL379" s="324"/>
      <c r="AM379" s="324"/>
      <c r="AN379" s="324"/>
      <c r="AO379" s="324"/>
      <c r="AP379" s="325">
        <v>12</v>
      </c>
    </row>
    <row r="380" spans="1:42">
      <c r="A380" s="321"/>
      <c r="B380" s="321"/>
      <c r="C380" s="322" t="s">
        <v>380</v>
      </c>
      <c r="D380" s="323"/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>
        <v>1</v>
      </c>
      <c r="S380" s="324"/>
      <c r="T380" s="324"/>
      <c r="U380" s="324"/>
      <c r="V380" s="324"/>
      <c r="W380" s="324"/>
      <c r="X380" s="324">
        <v>1</v>
      </c>
      <c r="Y380" s="324">
        <v>1</v>
      </c>
      <c r="Z380" s="324"/>
      <c r="AA380" s="324"/>
      <c r="AB380" s="324">
        <v>1</v>
      </c>
      <c r="AC380" s="324"/>
      <c r="AD380" s="324"/>
      <c r="AE380" s="324">
        <v>2</v>
      </c>
      <c r="AF380" s="324"/>
      <c r="AG380" s="324"/>
      <c r="AH380" s="324"/>
      <c r="AI380" s="324"/>
      <c r="AJ380" s="324"/>
      <c r="AK380" s="324"/>
      <c r="AL380" s="324"/>
      <c r="AM380" s="324"/>
      <c r="AN380" s="324"/>
      <c r="AO380" s="324"/>
      <c r="AP380" s="325">
        <v>6</v>
      </c>
    </row>
    <row r="381" spans="1:42">
      <c r="A381" s="321"/>
      <c r="B381" s="321"/>
      <c r="C381" s="322" t="s">
        <v>410</v>
      </c>
      <c r="D381" s="323"/>
      <c r="E381" s="324"/>
      <c r="F381" s="324"/>
      <c r="G381" s="324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>
        <v>2</v>
      </c>
      <c r="W381" s="324">
        <v>2</v>
      </c>
      <c r="X381" s="324">
        <v>4</v>
      </c>
      <c r="Y381" s="324"/>
      <c r="Z381" s="324"/>
      <c r="AA381" s="324"/>
      <c r="AB381" s="324"/>
      <c r="AC381" s="324"/>
      <c r="AD381" s="324"/>
      <c r="AE381" s="324"/>
      <c r="AF381" s="324"/>
      <c r="AG381" s="324"/>
      <c r="AH381" s="324"/>
      <c r="AI381" s="324"/>
      <c r="AJ381" s="324"/>
      <c r="AK381" s="324"/>
      <c r="AL381" s="324"/>
      <c r="AM381" s="324"/>
      <c r="AN381" s="324"/>
      <c r="AO381" s="324"/>
      <c r="AP381" s="325">
        <v>8</v>
      </c>
    </row>
    <row r="382" spans="1:42">
      <c r="A382" s="321"/>
      <c r="B382" s="338" t="s">
        <v>619</v>
      </c>
      <c r="C382" s="339"/>
      <c r="D382" s="340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>
        <v>2</v>
      </c>
      <c r="P382" s="341"/>
      <c r="Q382" s="341">
        <v>3</v>
      </c>
      <c r="R382" s="341">
        <v>8</v>
      </c>
      <c r="S382" s="341">
        <v>11</v>
      </c>
      <c r="T382" s="341">
        <v>29</v>
      </c>
      <c r="U382" s="341">
        <v>25</v>
      </c>
      <c r="V382" s="341">
        <v>9</v>
      </c>
      <c r="W382" s="341">
        <v>8</v>
      </c>
      <c r="X382" s="341">
        <v>7</v>
      </c>
      <c r="Y382" s="341">
        <v>2</v>
      </c>
      <c r="Z382" s="341"/>
      <c r="AA382" s="341"/>
      <c r="AB382" s="341">
        <v>1</v>
      </c>
      <c r="AC382" s="341">
        <v>1</v>
      </c>
      <c r="AD382" s="341">
        <v>1</v>
      </c>
      <c r="AE382" s="341">
        <v>3</v>
      </c>
      <c r="AF382" s="341"/>
      <c r="AG382" s="341"/>
      <c r="AH382" s="341"/>
      <c r="AI382" s="341"/>
      <c r="AJ382" s="341"/>
      <c r="AK382" s="341"/>
      <c r="AL382" s="341"/>
      <c r="AM382" s="341"/>
      <c r="AN382" s="341"/>
      <c r="AO382" s="341"/>
      <c r="AP382" s="342">
        <v>110</v>
      </c>
    </row>
    <row r="383" spans="1:42">
      <c r="A383" s="321"/>
      <c r="B383" s="317" t="s">
        <v>62</v>
      </c>
      <c r="C383" s="317" t="s">
        <v>151</v>
      </c>
      <c r="D383" s="318"/>
      <c r="E383" s="319"/>
      <c r="F383" s="319"/>
      <c r="G383" s="319"/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19"/>
      <c r="W383" s="319">
        <v>1</v>
      </c>
      <c r="X383" s="319"/>
      <c r="Y383" s="319"/>
      <c r="Z383" s="319"/>
      <c r="AA383" s="319"/>
      <c r="AB383" s="319"/>
      <c r="AC383" s="319"/>
      <c r="AD383" s="319"/>
      <c r="AE383" s="319"/>
      <c r="AF383" s="319"/>
      <c r="AG383" s="319">
        <v>1</v>
      </c>
      <c r="AH383" s="319"/>
      <c r="AI383" s="319"/>
      <c r="AJ383" s="319"/>
      <c r="AK383" s="319"/>
      <c r="AL383" s="319"/>
      <c r="AM383" s="319"/>
      <c r="AN383" s="319"/>
      <c r="AO383" s="319"/>
      <c r="AP383" s="320">
        <v>2</v>
      </c>
    </row>
    <row r="384" spans="1:42">
      <c r="A384" s="321"/>
      <c r="B384" s="321"/>
      <c r="C384" s="322" t="s">
        <v>620</v>
      </c>
      <c r="D384" s="323"/>
      <c r="E384" s="324"/>
      <c r="F384" s="324"/>
      <c r="G384" s="32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  <c r="U384" s="324"/>
      <c r="V384" s="324"/>
      <c r="W384" s="324"/>
      <c r="X384" s="324"/>
      <c r="Y384" s="324"/>
      <c r="Z384" s="324"/>
      <c r="AA384" s="324"/>
      <c r="AB384" s="324"/>
      <c r="AC384" s="324"/>
      <c r="AD384" s="324"/>
      <c r="AE384" s="324"/>
      <c r="AF384" s="324"/>
      <c r="AG384" s="324"/>
      <c r="AH384" s="324"/>
      <c r="AI384" s="324">
        <v>1</v>
      </c>
      <c r="AJ384" s="324"/>
      <c r="AK384" s="324"/>
      <c r="AL384" s="324"/>
      <c r="AM384" s="324"/>
      <c r="AN384" s="324"/>
      <c r="AO384" s="324"/>
      <c r="AP384" s="325">
        <v>1</v>
      </c>
    </row>
    <row r="385" spans="1:42">
      <c r="A385" s="321"/>
      <c r="B385" s="321"/>
      <c r="C385" s="322" t="s">
        <v>658</v>
      </c>
      <c r="D385" s="323"/>
      <c r="E385" s="324"/>
      <c r="F385" s="324"/>
      <c r="G385" s="324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  <c r="AA385" s="324"/>
      <c r="AB385" s="324"/>
      <c r="AC385" s="324"/>
      <c r="AD385" s="324"/>
      <c r="AE385" s="324"/>
      <c r="AF385" s="324"/>
      <c r="AG385" s="324"/>
      <c r="AH385" s="324"/>
      <c r="AI385" s="324"/>
      <c r="AJ385" s="324"/>
      <c r="AK385" s="324">
        <v>1</v>
      </c>
      <c r="AL385" s="324"/>
      <c r="AM385" s="324"/>
      <c r="AN385" s="324"/>
      <c r="AO385" s="324"/>
      <c r="AP385" s="325">
        <v>1</v>
      </c>
    </row>
    <row r="386" spans="1:42">
      <c r="A386" s="321"/>
      <c r="B386" s="321"/>
      <c r="C386" s="322" t="s">
        <v>442</v>
      </c>
      <c r="D386" s="323"/>
      <c r="E386" s="324"/>
      <c r="F386" s="324"/>
      <c r="G386" s="324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>
        <v>1</v>
      </c>
      <c r="AA386" s="324"/>
      <c r="AB386" s="324"/>
      <c r="AC386" s="324"/>
      <c r="AD386" s="324"/>
      <c r="AE386" s="324"/>
      <c r="AF386" s="324"/>
      <c r="AG386" s="324"/>
      <c r="AH386" s="324"/>
      <c r="AI386" s="324"/>
      <c r="AJ386" s="324"/>
      <c r="AK386" s="324"/>
      <c r="AL386" s="324"/>
      <c r="AM386" s="324"/>
      <c r="AN386" s="324"/>
      <c r="AO386" s="324"/>
      <c r="AP386" s="325">
        <v>1</v>
      </c>
    </row>
    <row r="387" spans="1:42">
      <c r="A387" s="321"/>
      <c r="B387" s="321"/>
      <c r="C387" s="322" t="s">
        <v>62</v>
      </c>
      <c r="D387" s="323"/>
      <c r="E387" s="324"/>
      <c r="F387" s="324"/>
      <c r="G387" s="324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  <c r="U387" s="324"/>
      <c r="V387" s="324"/>
      <c r="W387" s="324"/>
      <c r="X387" s="324"/>
      <c r="Y387" s="324"/>
      <c r="Z387" s="324"/>
      <c r="AA387" s="324">
        <v>2</v>
      </c>
      <c r="AB387" s="324"/>
      <c r="AC387" s="324"/>
      <c r="AD387" s="324"/>
      <c r="AE387" s="324"/>
      <c r="AF387" s="324">
        <v>2</v>
      </c>
      <c r="AG387" s="324">
        <v>1</v>
      </c>
      <c r="AH387" s="324"/>
      <c r="AI387" s="324"/>
      <c r="AJ387" s="324"/>
      <c r="AK387" s="324"/>
      <c r="AL387" s="324"/>
      <c r="AM387" s="324"/>
      <c r="AN387" s="324"/>
      <c r="AO387" s="324"/>
      <c r="AP387" s="325">
        <v>5</v>
      </c>
    </row>
    <row r="388" spans="1:42">
      <c r="A388" s="321"/>
      <c r="B388" s="321"/>
      <c r="C388" s="322" t="s">
        <v>224</v>
      </c>
      <c r="D388" s="323"/>
      <c r="E388" s="324"/>
      <c r="F388" s="324"/>
      <c r="G388" s="324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  <c r="AA388" s="324"/>
      <c r="AB388" s="324"/>
      <c r="AC388" s="324"/>
      <c r="AD388" s="324"/>
      <c r="AE388" s="324"/>
      <c r="AF388" s="324">
        <v>1</v>
      </c>
      <c r="AG388" s="324"/>
      <c r="AH388" s="324"/>
      <c r="AI388" s="324"/>
      <c r="AJ388" s="324"/>
      <c r="AK388" s="324"/>
      <c r="AL388" s="324"/>
      <c r="AM388" s="324"/>
      <c r="AN388" s="324"/>
      <c r="AO388" s="324"/>
      <c r="AP388" s="325">
        <v>1</v>
      </c>
    </row>
    <row r="389" spans="1:42">
      <c r="A389" s="321"/>
      <c r="B389" s="321"/>
      <c r="C389" s="322" t="s">
        <v>388</v>
      </c>
      <c r="D389" s="323"/>
      <c r="E389" s="324"/>
      <c r="F389" s="324"/>
      <c r="G389" s="324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>
        <v>1</v>
      </c>
      <c r="T389" s="324"/>
      <c r="U389" s="324"/>
      <c r="V389" s="324"/>
      <c r="W389" s="324"/>
      <c r="X389" s="324"/>
      <c r="Y389" s="324"/>
      <c r="Z389" s="324"/>
      <c r="AA389" s="324"/>
      <c r="AB389" s="324"/>
      <c r="AC389" s="324"/>
      <c r="AD389" s="324">
        <v>1</v>
      </c>
      <c r="AE389" s="324"/>
      <c r="AF389" s="324"/>
      <c r="AG389" s="324"/>
      <c r="AH389" s="324"/>
      <c r="AI389" s="324"/>
      <c r="AJ389" s="324"/>
      <c r="AK389" s="324"/>
      <c r="AL389" s="324"/>
      <c r="AM389" s="324"/>
      <c r="AN389" s="324"/>
      <c r="AO389" s="324"/>
      <c r="AP389" s="325">
        <v>2</v>
      </c>
    </row>
    <row r="390" spans="1:42">
      <c r="A390" s="321"/>
      <c r="B390" s="338" t="s">
        <v>621</v>
      </c>
      <c r="C390" s="339"/>
      <c r="D390" s="340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>
        <v>1</v>
      </c>
      <c r="T390" s="341"/>
      <c r="U390" s="341"/>
      <c r="V390" s="341"/>
      <c r="W390" s="341">
        <v>1</v>
      </c>
      <c r="X390" s="341"/>
      <c r="Y390" s="341"/>
      <c r="Z390" s="341">
        <v>1</v>
      </c>
      <c r="AA390" s="341">
        <v>2</v>
      </c>
      <c r="AB390" s="341"/>
      <c r="AC390" s="341"/>
      <c r="AD390" s="341">
        <v>1</v>
      </c>
      <c r="AE390" s="341"/>
      <c r="AF390" s="341">
        <v>3</v>
      </c>
      <c r="AG390" s="341">
        <v>2</v>
      </c>
      <c r="AH390" s="341"/>
      <c r="AI390" s="341">
        <v>1</v>
      </c>
      <c r="AJ390" s="341"/>
      <c r="AK390" s="341">
        <v>1</v>
      </c>
      <c r="AL390" s="341"/>
      <c r="AM390" s="341"/>
      <c r="AN390" s="341"/>
      <c r="AO390" s="341"/>
      <c r="AP390" s="342">
        <v>13</v>
      </c>
    </row>
    <row r="391" spans="1:42">
      <c r="A391" s="321"/>
      <c r="B391" s="317" t="s">
        <v>320</v>
      </c>
      <c r="C391" s="317" t="s">
        <v>320</v>
      </c>
      <c r="D391" s="318"/>
      <c r="E391" s="319"/>
      <c r="F391" s="319"/>
      <c r="G391" s="319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  <c r="V391" s="319"/>
      <c r="W391" s="319">
        <v>1</v>
      </c>
      <c r="X391" s="319"/>
      <c r="Y391" s="319"/>
      <c r="Z391" s="319"/>
      <c r="AA391" s="319"/>
      <c r="AB391" s="319"/>
      <c r="AC391" s="319"/>
      <c r="AD391" s="319"/>
      <c r="AE391" s="319"/>
      <c r="AF391" s="319"/>
      <c r="AG391" s="319"/>
      <c r="AH391" s="319"/>
      <c r="AI391" s="319"/>
      <c r="AJ391" s="319"/>
      <c r="AK391" s="319"/>
      <c r="AL391" s="319">
        <v>1</v>
      </c>
      <c r="AM391" s="319"/>
      <c r="AN391" s="319"/>
      <c r="AO391" s="319"/>
      <c r="AP391" s="320">
        <v>2</v>
      </c>
    </row>
    <row r="392" spans="1:42">
      <c r="A392" s="321"/>
      <c r="B392" s="338" t="s">
        <v>623</v>
      </c>
      <c r="C392" s="339"/>
      <c r="D392" s="340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>
        <v>1</v>
      </c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  <c r="AH392" s="341"/>
      <c r="AI392" s="341"/>
      <c r="AJ392" s="341"/>
      <c r="AK392" s="341"/>
      <c r="AL392" s="341">
        <v>1</v>
      </c>
      <c r="AM392" s="341"/>
      <c r="AN392" s="341"/>
      <c r="AO392" s="341"/>
      <c r="AP392" s="342">
        <v>2</v>
      </c>
    </row>
    <row r="393" spans="1:42">
      <c r="A393" s="321"/>
      <c r="B393" s="317" t="s">
        <v>319</v>
      </c>
      <c r="C393" s="317" t="s">
        <v>319</v>
      </c>
      <c r="D393" s="318"/>
      <c r="E393" s="319"/>
      <c r="F393" s="319"/>
      <c r="G393" s="319"/>
      <c r="H393" s="319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  <c r="T393" s="319"/>
      <c r="U393" s="319"/>
      <c r="V393" s="319"/>
      <c r="W393" s="319"/>
      <c r="X393" s="319"/>
      <c r="Y393" s="319"/>
      <c r="Z393" s="319"/>
      <c r="AA393" s="319"/>
      <c r="AB393" s="319"/>
      <c r="AC393" s="319"/>
      <c r="AD393" s="319">
        <v>1</v>
      </c>
      <c r="AE393" s="319"/>
      <c r="AF393" s="319"/>
      <c r="AG393" s="319"/>
      <c r="AH393" s="319"/>
      <c r="AI393" s="319"/>
      <c r="AJ393" s="319"/>
      <c r="AK393" s="319"/>
      <c r="AL393" s="319"/>
      <c r="AM393" s="319"/>
      <c r="AN393" s="319"/>
      <c r="AO393" s="319"/>
      <c r="AP393" s="320">
        <v>1</v>
      </c>
    </row>
    <row r="394" spans="1:42">
      <c r="A394" s="321"/>
      <c r="B394" s="338" t="s">
        <v>622</v>
      </c>
      <c r="C394" s="339"/>
      <c r="D394" s="340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>
        <v>1</v>
      </c>
      <c r="AE394" s="341"/>
      <c r="AF394" s="341"/>
      <c r="AG394" s="341"/>
      <c r="AH394" s="341"/>
      <c r="AI394" s="341"/>
      <c r="AJ394" s="341"/>
      <c r="AK394" s="341"/>
      <c r="AL394" s="341"/>
      <c r="AM394" s="341"/>
      <c r="AN394" s="341"/>
      <c r="AO394" s="341"/>
      <c r="AP394" s="342">
        <v>1</v>
      </c>
    </row>
    <row r="395" spans="1:42">
      <c r="A395" s="332" t="s">
        <v>621</v>
      </c>
      <c r="B395" s="333"/>
      <c r="C395" s="333"/>
      <c r="D395" s="334"/>
      <c r="E395" s="335"/>
      <c r="F395" s="335"/>
      <c r="G395" s="335"/>
      <c r="H395" s="335"/>
      <c r="I395" s="335"/>
      <c r="J395" s="335"/>
      <c r="K395" s="335"/>
      <c r="L395" s="335"/>
      <c r="M395" s="335"/>
      <c r="N395" s="335"/>
      <c r="O395" s="335">
        <v>2</v>
      </c>
      <c r="P395" s="335"/>
      <c r="Q395" s="335">
        <v>3</v>
      </c>
      <c r="R395" s="335">
        <v>8</v>
      </c>
      <c r="S395" s="335">
        <v>12</v>
      </c>
      <c r="T395" s="335">
        <v>29</v>
      </c>
      <c r="U395" s="335">
        <v>25</v>
      </c>
      <c r="V395" s="335">
        <v>9</v>
      </c>
      <c r="W395" s="335">
        <v>10</v>
      </c>
      <c r="X395" s="335">
        <v>7</v>
      </c>
      <c r="Y395" s="335">
        <v>2</v>
      </c>
      <c r="Z395" s="335">
        <v>1</v>
      </c>
      <c r="AA395" s="335">
        <v>2</v>
      </c>
      <c r="AB395" s="335">
        <v>1</v>
      </c>
      <c r="AC395" s="335">
        <v>1</v>
      </c>
      <c r="AD395" s="335">
        <v>3</v>
      </c>
      <c r="AE395" s="335">
        <v>3</v>
      </c>
      <c r="AF395" s="335">
        <v>3</v>
      </c>
      <c r="AG395" s="335">
        <v>2</v>
      </c>
      <c r="AH395" s="335"/>
      <c r="AI395" s="335">
        <v>1</v>
      </c>
      <c r="AJ395" s="335"/>
      <c r="AK395" s="335">
        <v>1</v>
      </c>
      <c r="AL395" s="335">
        <v>1</v>
      </c>
      <c r="AM395" s="335"/>
      <c r="AN395" s="335"/>
      <c r="AO395" s="335"/>
      <c r="AP395" s="336">
        <v>126</v>
      </c>
    </row>
    <row r="396" spans="1:42">
      <c r="A396" s="317" t="s">
        <v>30</v>
      </c>
      <c r="B396" s="317" t="s">
        <v>301</v>
      </c>
      <c r="C396" s="317" t="s">
        <v>228</v>
      </c>
      <c r="D396" s="318"/>
      <c r="E396" s="319"/>
      <c r="F396" s="319"/>
      <c r="G396" s="319"/>
      <c r="H396" s="319"/>
      <c r="I396" s="319">
        <v>2</v>
      </c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19"/>
      <c r="W396" s="319"/>
      <c r="X396" s="319"/>
      <c r="Y396" s="319"/>
      <c r="Z396" s="319"/>
      <c r="AA396" s="319"/>
      <c r="AB396" s="319"/>
      <c r="AC396" s="319"/>
      <c r="AD396" s="319"/>
      <c r="AE396" s="319"/>
      <c r="AF396" s="319"/>
      <c r="AG396" s="319"/>
      <c r="AH396" s="319"/>
      <c r="AI396" s="319"/>
      <c r="AJ396" s="319"/>
      <c r="AK396" s="319"/>
      <c r="AL396" s="319"/>
      <c r="AM396" s="319"/>
      <c r="AN396" s="319"/>
      <c r="AO396" s="319"/>
      <c r="AP396" s="320">
        <v>2</v>
      </c>
    </row>
    <row r="397" spans="1:42">
      <c r="A397" s="321"/>
      <c r="B397" s="321"/>
      <c r="C397" s="322" t="s">
        <v>381</v>
      </c>
      <c r="D397" s="323"/>
      <c r="E397" s="324"/>
      <c r="F397" s="324"/>
      <c r="G397" s="324"/>
      <c r="H397" s="324"/>
      <c r="I397" s="324"/>
      <c r="J397" s="324"/>
      <c r="K397" s="324"/>
      <c r="L397" s="324"/>
      <c r="M397" s="324"/>
      <c r="N397" s="324">
        <v>1</v>
      </c>
      <c r="O397" s="324"/>
      <c r="P397" s="324"/>
      <c r="Q397" s="324"/>
      <c r="R397" s="324"/>
      <c r="S397" s="324"/>
      <c r="T397" s="324"/>
      <c r="U397" s="324"/>
      <c r="V397" s="324"/>
      <c r="W397" s="324"/>
      <c r="X397" s="324"/>
      <c r="Y397" s="324"/>
      <c r="Z397" s="324"/>
      <c r="AA397" s="324"/>
      <c r="AB397" s="324"/>
      <c r="AC397" s="324"/>
      <c r="AD397" s="324"/>
      <c r="AE397" s="324"/>
      <c r="AF397" s="324"/>
      <c r="AG397" s="324">
        <v>1</v>
      </c>
      <c r="AH397" s="324">
        <v>1</v>
      </c>
      <c r="AI397" s="324"/>
      <c r="AJ397" s="324"/>
      <c r="AK397" s="324"/>
      <c r="AL397" s="324"/>
      <c r="AM397" s="324"/>
      <c r="AN397" s="324"/>
      <c r="AO397" s="324"/>
      <c r="AP397" s="325">
        <v>3</v>
      </c>
    </row>
    <row r="398" spans="1:42">
      <c r="A398" s="321"/>
      <c r="B398" s="338" t="s">
        <v>624</v>
      </c>
      <c r="C398" s="339"/>
      <c r="D398" s="340"/>
      <c r="E398" s="341"/>
      <c r="F398" s="341"/>
      <c r="G398" s="341"/>
      <c r="H398" s="341"/>
      <c r="I398" s="341">
        <v>2</v>
      </c>
      <c r="J398" s="341"/>
      <c r="K398" s="341"/>
      <c r="L398" s="341"/>
      <c r="M398" s="341"/>
      <c r="N398" s="341">
        <v>1</v>
      </c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>
        <v>1</v>
      </c>
      <c r="AH398" s="341">
        <v>1</v>
      </c>
      <c r="AI398" s="341"/>
      <c r="AJ398" s="341"/>
      <c r="AK398" s="341"/>
      <c r="AL398" s="341"/>
      <c r="AM398" s="341"/>
      <c r="AN398" s="341"/>
      <c r="AO398" s="341"/>
      <c r="AP398" s="342">
        <v>5</v>
      </c>
    </row>
    <row r="399" spans="1:42">
      <c r="A399" s="321"/>
      <c r="B399" s="317" t="s">
        <v>172</v>
      </c>
      <c r="C399" s="317" t="s">
        <v>625</v>
      </c>
      <c r="D399" s="318"/>
      <c r="E399" s="319"/>
      <c r="F399" s="319"/>
      <c r="G399" s="319"/>
      <c r="H399" s="319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19"/>
      <c r="W399" s="319"/>
      <c r="X399" s="319"/>
      <c r="Y399" s="319"/>
      <c r="Z399" s="319"/>
      <c r="AA399" s="319"/>
      <c r="AB399" s="319"/>
      <c r="AC399" s="319"/>
      <c r="AD399" s="319">
        <v>1</v>
      </c>
      <c r="AE399" s="319"/>
      <c r="AF399" s="319"/>
      <c r="AG399" s="319">
        <v>1</v>
      </c>
      <c r="AH399" s="319"/>
      <c r="AI399" s="319"/>
      <c r="AJ399" s="319">
        <v>1</v>
      </c>
      <c r="AK399" s="319"/>
      <c r="AL399" s="319"/>
      <c r="AM399" s="319"/>
      <c r="AN399" s="319"/>
      <c r="AO399" s="319"/>
      <c r="AP399" s="320">
        <v>3</v>
      </c>
    </row>
    <row r="400" spans="1:42">
      <c r="A400" s="321"/>
      <c r="B400" s="338" t="s">
        <v>626</v>
      </c>
      <c r="C400" s="339"/>
      <c r="D400" s="340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>
        <v>1</v>
      </c>
      <c r="AE400" s="341"/>
      <c r="AF400" s="341"/>
      <c r="AG400" s="341">
        <v>1</v>
      </c>
      <c r="AH400" s="341"/>
      <c r="AI400" s="341"/>
      <c r="AJ400" s="341">
        <v>1</v>
      </c>
      <c r="AK400" s="341"/>
      <c r="AL400" s="341"/>
      <c r="AM400" s="341"/>
      <c r="AN400" s="341"/>
      <c r="AO400" s="341"/>
      <c r="AP400" s="342">
        <v>3</v>
      </c>
    </row>
    <row r="401" spans="1:42">
      <c r="A401" s="321"/>
      <c r="B401" s="317" t="s">
        <v>298</v>
      </c>
      <c r="C401" s="317" t="s">
        <v>437</v>
      </c>
      <c r="D401" s="318"/>
      <c r="E401" s="319"/>
      <c r="F401" s="319"/>
      <c r="G401" s="319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>
        <v>1</v>
      </c>
      <c r="X401" s="319"/>
      <c r="Y401" s="319"/>
      <c r="Z401" s="319"/>
      <c r="AA401" s="319"/>
      <c r="AB401" s="319"/>
      <c r="AC401" s="319"/>
      <c r="AD401" s="319"/>
      <c r="AE401" s="319"/>
      <c r="AF401" s="319"/>
      <c r="AG401" s="319"/>
      <c r="AH401" s="319"/>
      <c r="AI401" s="319"/>
      <c r="AJ401" s="319"/>
      <c r="AK401" s="319"/>
      <c r="AL401" s="319"/>
      <c r="AM401" s="319"/>
      <c r="AN401" s="319"/>
      <c r="AO401" s="319"/>
      <c r="AP401" s="320">
        <v>1</v>
      </c>
    </row>
    <row r="402" spans="1:42">
      <c r="A402" s="321"/>
      <c r="B402" s="321"/>
      <c r="C402" s="322" t="s">
        <v>664</v>
      </c>
      <c r="D402" s="323"/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  <c r="AA402" s="324"/>
      <c r="AB402" s="324"/>
      <c r="AC402" s="324"/>
      <c r="AD402" s="324"/>
      <c r="AE402" s="324"/>
      <c r="AF402" s="324"/>
      <c r="AG402" s="324">
        <v>1</v>
      </c>
      <c r="AH402" s="324"/>
      <c r="AI402" s="324"/>
      <c r="AJ402" s="324"/>
      <c r="AK402" s="324"/>
      <c r="AL402" s="324"/>
      <c r="AM402" s="324"/>
      <c r="AN402" s="324"/>
      <c r="AO402" s="324"/>
      <c r="AP402" s="325">
        <v>1</v>
      </c>
    </row>
    <row r="403" spans="1:42">
      <c r="A403" s="321"/>
      <c r="B403" s="338" t="s">
        <v>628</v>
      </c>
      <c r="C403" s="339"/>
      <c r="D403" s="340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>
        <v>1</v>
      </c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>
        <v>1</v>
      </c>
      <c r="AH403" s="341"/>
      <c r="AI403" s="341"/>
      <c r="AJ403" s="341"/>
      <c r="AK403" s="341"/>
      <c r="AL403" s="341"/>
      <c r="AM403" s="341"/>
      <c r="AN403" s="341"/>
      <c r="AO403" s="341"/>
      <c r="AP403" s="342">
        <v>2</v>
      </c>
    </row>
    <row r="404" spans="1:42">
      <c r="A404" s="321"/>
      <c r="B404" s="317" t="s">
        <v>299</v>
      </c>
      <c r="C404" s="317" t="s">
        <v>443</v>
      </c>
      <c r="D404" s="318"/>
      <c r="E404" s="319"/>
      <c r="F404" s="319"/>
      <c r="G404" s="319"/>
      <c r="H404" s="319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  <c r="T404" s="319"/>
      <c r="U404" s="319"/>
      <c r="V404" s="319"/>
      <c r="W404" s="319"/>
      <c r="X404" s="319"/>
      <c r="Y404" s="319"/>
      <c r="Z404" s="319"/>
      <c r="AA404" s="319"/>
      <c r="AB404" s="319"/>
      <c r="AC404" s="319"/>
      <c r="AD404" s="319"/>
      <c r="AE404" s="319"/>
      <c r="AF404" s="319">
        <v>1</v>
      </c>
      <c r="AG404" s="319"/>
      <c r="AH404" s="319">
        <v>1</v>
      </c>
      <c r="AI404" s="319"/>
      <c r="AJ404" s="319"/>
      <c r="AK404" s="319"/>
      <c r="AL404" s="319"/>
      <c r="AM404" s="319"/>
      <c r="AN404" s="319"/>
      <c r="AO404" s="319"/>
      <c r="AP404" s="320">
        <v>2</v>
      </c>
    </row>
    <row r="405" spans="1:42">
      <c r="A405" s="321"/>
      <c r="B405" s="338" t="s">
        <v>674</v>
      </c>
      <c r="C405" s="339"/>
      <c r="D405" s="340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>
        <v>1</v>
      </c>
      <c r="AG405" s="341"/>
      <c r="AH405" s="341">
        <v>1</v>
      </c>
      <c r="AI405" s="341"/>
      <c r="AJ405" s="341"/>
      <c r="AK405" s="341"/>
      <c r="AL405" s="341"/>
      <c r="AM405" s="341"/>
      <c r="AN405" s="341"/>
      <c r="AO405" s="341"/>
      <c r="AP405" s="342">
        <v>2</v>
      </c>
    </row>
    <row r="406" spans="1:42">
      <c r="A406" s="321"/>
      <c r="B406" s="317" t="s">
        <v>30</v>
      </c>
      <c r="C406" s="317" t="s">
        <v>433</v>
      </c>
      <c r="D406" s="318"/>
      <c r="E406" s="319"/>
      <c r="F406" s="319"/>
      <c r="G406" s="319"/>
      <c r="H406" s="319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  <c r="T406" s="319">
        <v>1</v>
      </c>
      <c r="U406" s="319"/>
      <c r="V406" s="319"/>
      <c r="W406" s="319"/>
      <c r="X406" s="319"/>
      <c r="Y406" s="319"/>
      <c r="Z406" s="319"/>
      <c r="AA406" s="319"/>
      <c r="AB406" s="319"/>
      <c r="AC406" s="319"/>
      <c r="AD406" s="319"/>
      <c r="AE406" s="319"/>
      <c r="AF406" s="319"/>
      <c r="AG406" s="319"/>
      <c r="AH406" s="319"/>
      <c r="AI406" s="319"/>
      <c r="AJ406" s="319"/>
      <c r="AK406" s="319"/>
      <c r="AL406" s="319"/>
      <c r="AM406" s="319"/>
      <c r="AN406" s="319"/>
      <c r="AO406" s="319"/>
      <c r="AP406" s="320">
        <v>1</v>
      </c>
    </row>
    <row r="407" spans="1:42">
      <c r="A407" s="321"/>
      <c r="B407" s="338" t="s">
        <v>627</v>
      </c>
      <c r="C407" s="339"/>
      <c r="D407" s="340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>
        <v>1</v>
      </c>
      <c r="U407" s="341"/>
      <c r="V407" s="341"/>
      <c r="W407" s="341"/>
      <c r="X407" s="341"/>
      <c r="Y407" s="341"/>
      <c r="Z407" s="341"/>
      <c r="AA407" s="341"/>
      <c r="AB407" s="341"/>
      <c r="AC407" s="341"/>
      <c r="AD407" s="341"/>
      <c r="AE407" s="341"/>
      <c r="AF407" s="341"/>
      <c r="AG407" s="341"/>
      <c r="AH407" s="341"/>
      <c r="AI407" s="341"/>
      <c r="AJ407" s="341"/>
      <c r="AK407" s="341"/>
      <c r="AL407" s="341"/>
      <c r="AM407" s="341"/>
      <c r="AN407" s="341"/>
      <c r="AO407" s="341"/>
      <c r="AP407" s="342">
        <v>1</v>
      </c>
    </row>
    <row r="408" spans="1:42">
      <c r="A408" s="321"/>
      <c r="B408" s="317" t="s">
        <v>302</v>
      </c>
      <c r="C408" s="317" t="s">
        <v>672</v>
      </c>
      <c r="D408" s="318"/>
      <c r="E408" s="319"/>
      <c r="F408" s="319"/>
      <c r="G408" s="319"/>
      <c r="H408" s="319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  <c r="T408" s="319"/>
      <c r="U408" s="319"/>
      <c r="V408" s="319"/>
      <c r="W408" s="319"/>
      <c r="X408" s="319"/>
      <c r="Y408" s="319"/>
      <c r="Z408" s="319"/>
      <c r="AA408" s="319"/>
      <c r="AB408" s="319"/>
      <c r="AC408" s="319"/>
      <c r="AD408" s="319">
        <v>1</v>
      </c>
      <c r="AE408" s="319"/>
      <c r="AF408" s="319"/>
      <c r="AG408" s="319"/>
      <c r="AH408" s="319"/>
      <c r="AI408" s="319"/>
      <c r="AJ408" s="319"/>
      <c r="AK408" s="319"/>
      <c r="AL408" s="319"/>
      <c r="AM408" s="319"/>
      <c r="AN408" s="319"/>
      <c r="AO408" s="319"/>
      <c r="AP408" s="320">
        <v>1</v>
      </c>
    </row>
    <row r="409" spans="1:42">
      <c r="A409" s="321"/>
      <c r="B409" s="338" t="s">
        <v>673</v>
      </c>
      <c r="C409" s="339"/>
      <c r="D409" s="340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>
        <v>1</v>
      </c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2">
        <v>1</v>
      </c>
    </row>
    <row r="410" spans="1:42">
      <c r="A410" s="321"/>
      <c r="B410" s="317" t="s">
        <v>223</v>
      </c>
      <c r="C410" s="317" t="s">
        <v>443</v>
      </c>
      <c r="D410" s="318"/>
      <c r="E410" s="319"/>
      <c r="F410" s="319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>
        <v>1</v>
      </c>
      <c r="V410" s="319"/>
      <c r="W410" s="319"/>
      <c r="X410" s="319"/>
      <c r="Y410" s="319"/>
      <c r="Z410" s="319"/>
      <c r="AA410" s="319"/>
      <c r="AB410" s="319"/>
      <c r="AC410" s="319"/>
      <c r="AD410" s="319"/>
      <c r="AE410" s="319"/>
      <c r="AF410" s="319"/>
      <c r="AG410" s="319"/>
      <c r="AH410" s="319"/>
      <c r="AI410" s="319"/>
      <c r="AJ410" s="319"/>
      <c r="AK410" s="319"/>
      <c r="AL410" s="319"/>
      <c r="AM410" s="319"/>
      <c r="AN410" s="319"/>
      <c r="AO410" s="319"/>
      <c r="AP410" s="320">
        <v>1</v>
      </c>
    </row>
    <row r="411" spans="1:42">
      <c r="A411" s="321"/>
      <c r="B411" s="338" t="s">
        <v>545</v>
      </c>
      <c r="C411" s="339"/>
      <c r="D411" s="340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>
        <v>1</v>
      </c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/>
      <c r="AI411" s="341"/>
      <c r="AJ411" s="341"/>
      <c r="AK411" s="341"/>
      <c r="AL411" s="341"/>
      <c r="AM411" s="341"/>
      <c r="AN411" s="341"/>
      <c r="AO411" s="341"/>
      <c r="AP411" s="342">
        <v>1</v>
      </c>
    </row>
    <row r="412" spans="1:42">
      <c r="A412" s="321"/>
      <c r="B412" s="317" t="s">
        <v>303</v>
      </c>
      <c r="C412" s="317" t="s">
        <v>228</v>
      </c>
      <c r="D412" s="318"/>
      <c r="E412" s="319"/>
      <c r="F412" s="319"/>
      <c r="G412" s="319"/>
      <c r="H412" s="319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  <c r="V412" s="319"/>
      <c r="W412" s="319"/>
      <c r="X412" s="319"/>
      <c r="Y412" s="319"/>
      <c r="Z412" s="319">
        <v>1</v>
      </c>
      <c r="AA412" s="319"/>
      <c r="AB412" s="319"/>
      <c r="AC412" s="319"/>
      <c r="AD412" s="319"/>
      <c r="AE412" s="319"/>
      <c r="AF412" s="319"/>
      <c r="AG412" s="319"/>
      <c r="AH412" s="319"/>
      <c r="AI412" s="319"/>
      <c r="AJ412" s="319"/>
      <c r="AK412" s="319"/>
      <c r="AL412" s="319"/>
      <c r="AM412" s="319"/>
      <c r="AN412" s="319"/>
      <c r="AO412" s="319"/>
      <c r="AP412" s="320">
        <v>1</v>
      </c>
    </row>
    <row r="413" spans="1:42">
      <c r="A413" s="321"/>
      <c r="B413" s="338" t="s">
        <v>694</v>
      </c>
      <c r="C413" s="339"/>
      <c r="D413" s="340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  <c r="Y413" s="341"/>
      <c r="Z413" s="341">
        <v>1</v>
      </c>
      <c r="AA413" s="341"/>
      <c r="AB413" s="341"/>
      <c r="AC413" s="341"/>
      <c r="AD413" s="341"/>
      <c r="AE413" s="341"/>
      <c r="AF413" s="341"/>
      <c r="AG413" s="341"/>
      <c r="AH413" s="341"/>
      <c r="AI413" s="341"/>
      <c r="AJ413" s="341"/>
      <c r="AK413" s="341"/>
      <c r="AL413" s="341"/>
      <c r="AM413" s="341"/>
      <c r="AN413" s="341"/>
      <c r="AO413" s="341"/>
      <c r="AP413" s="342">
        <v>1</v>
      </c>
    </row>
    <row r="414" spans="1:42">
      <c r="A414" s="332" t="s">
        <v>627</v>
      </c>
      <c r="B414" s="333"/>
      <c r="C414" s="333"/>
      <c r="D414" s="334"/>
      <c r="E414" s="335"/>
      <c r="F414" s="335"/>
      <c r="G414" s="335"/>
      <c r="H414" s="335"/>
      <c r="I414" s="335">
        <v>2</v>
      </c>
      <c r="J414" s="335"/>
      <c r="K414" s="335"/>
      <c r="L414" s="335"/>
      <c r="M414" s="335"/>
      <c r="N414" s="335">
        <v>1</v>
      </c>
      <c r="O414" s="335"/>
      <c r="P414" s="335"/>
      <c r="Q414" s="335"/>
      <c r="R414" s="335"/>
      <c r="S414" s="335"/>
      <c r="T414" s="335">
        <v>1</v>
      </c>
      <c r="U414" s="335">
        <v>1</v>
      </c>
      <c r="V414" s="335"/>
      <c r="W414" s="335">
        <v>1</v>
      </c>
      <c r="X414" s="335"/>
      <c r="Y414" s="335"/>
      <c r="Z414" s="335">
        <v>1</v>
      </c>
      <c r="AA414" s="335"/>
      <c r="AB414" s="335"/>
      <c r="AC414" s="335"/>
      <c r="AD414" s="335">
        <v>2</v>
      </c>
      <c r="AE414" s="335"/>
      <c r="AF414" s="335">
        <v>1</v>
      </c>
      <c r="AG414" s="335">
        <v>3</v>
      </c>
      <c r="AH414" s="335">
        <v>2</v>
      </c>
      <c r="AI414" s="335"/>
      <c r="AJ414" s="335">
        <v>1</v>
      </c>
      <c r="AK414" s="335"/>
      <c r="AL414" s="335"/>
      <c r="AM414" s="335"/>
      <c r="AN414" s="335"/>
      <c r="AO414" s="335"/>
      <c r="AP414" s="336">
        <v>16</v>
      </c>
    </row>
    <row r="415" spans="1:42">
      <c r="A415" s="326" t="s">
        <v>637</v>
      </c>
      <c r="B415" s="327"/>
      <c r="C415" s="327"/>
      <c r="D415" s="314">
        <v>1</v>
      </c>
      <c r="E415" s="315">
        <v>1</v>
      </c>
      <c r="F415" s="315">
        <v>6</v>
      </c>
      <c r="G415" s="315">
        <v>6</v>
      </c>
      <c r="H415" s="315">
        <v>2</v>
      </c>
      <c r="I415" s="315">
        <v>5</v>
      </c>
      <c r="J415" s="315">
        <v>2</v>
      </c>
      <c r="K415" s="315">
        <v>2</v>
      </c>
      <c r="L415" s="315">
        <v>1</v>
      </c>
      <c r="M415" s="315">
        <v>2</v>
      </c>
      <c r="N415" s="315">
        <v>4</v>
      </c>
      <c r="O415" s="315">
        <v>6</v>
      </c>
      <c r="P415" s="315">
        <v>1</v>
      </c>
      <c r="Q415" s="315">
        <v>7</v>
      </c>
      <c r="R415" s="315">
        <v>11</v>
      </c>
      <c r="S415" s="315">
        <v>19</v>
      </c>
      <c r="T415" s="315">
        <v>45</v>
      </c>
      <c r="U415" s="315">
        <v>38</v>
      </c>
      <c r="V415" s="315">
        <v>34</v>
      </c>
      <c r="W415" s="315">
        <v>39</v>
      </c>
      <c r="X415" s="315">
        <v>35</v>
      </c>
      <c r="Y415" s="315">
        <v>18</v>
      </c>
      <c r="Z415" s="315">
        <v>15</v>
      </c>
      <c r="AA415" s="315">
        <v>20</v>
      </c>
      <c r="AB415" s="315">
        <v>26</v>
      </c>
      <c r="AC415" s="315">
        <v>18</v>
      </c>
      <c r="AD415" s="315">
        <v>31</v>
      </c>
      <c r="AE415" s="315">
        <v>23</v>
      </c>
      <c r="AF415" s="315">
        <v>28</v>
      </c>
      <c r="AG415" s="315">
        <v>26</v>
      </c>
      <c r="AH415" s="315">
        <v>19</v>
      </c>
      <c r="AI415" s="315">
        <v>17</v>
      </c>
      <c r="AJ415" s="315">
        <v>9</v>
      </c>
      <c r="AK415" s="315">
        <v>10</v>
      </c>
      <c r="AL415" s="315">
        <v>12</v>
      </c>
      <c r="AM415" s="315">
        <v>6</v>
      </c>
      <c r="AN415" s="315">
        <v>4</v>
      </c>
      <c r="AO415" s="315">
        <v>5</v>
      </c>
      <c r="AP415" s="316">
        <v>554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52" customWidth="1"/>
    <col min="2" max="2" width="18.59765625" style="310" customWidth="1"/>
    <col min="3" max="3" width="5.09765625" style="30" customWidth="1"/>
    <col min="4" max="5" width="4.8984375" style="30" customWidth="1"/>
    <col min="6" max="6" width="5" style="30" customWidth="1"/>
    <col min="7" max="8" width="5.09765625" style="30" customWidth="1"/>
    <col min="9" max="9" width="4.69921875" style="30" customWidth="1"/>
    <col min="10" max="10" width="5" style="30" customWidth="1"/>
    <col min="11" max="13" width="5.296875" style="30" customWidth="1"/>
    <col min="14" max="14" width="5" style="30" customWidth="1"/>
    <col min="15" max="15" width="6.59765625" style="187" customWidth="1"/>
    <col min="16" max="16" width="18.09765625" style="188" customWidth="1"/>
    <col min="17" max="18" width="9.09765625" style="30"/>
    <col min="19" max="19" width="9.296875" style="30" bestFit="1" customWidth="1"/>
    <col min="20" max="16384" width="9.09765625" style="30"/>
  </cols>
  <sheetData>
    <row r="1" spans="1:19">
      <c r="B1" s="253" t="s">
        <v>344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9">
      <c r="A2" s="254"/>
      <c r="B2" s="255" t="s">
        <v>695</v>
      </c>
      <c r="C2" s="254"/>
      <c r="D2" s="254"/>
      <c r="E2" s="254"/>
      <c r="F2" s="254"/>
      <c r="G2" s="254"/>
      <c r="H2" s="254"/>
    </row>
    <row r="3" spans="1:19">
      <c r="A3" s="256" t="s">
        <v>9</v>
      </c>
      <c r="B3" s="257" t="s">
        <v>72</v>
      </c>
      <c r="C3" s="256" t="s">
        <v>65</v>
      </c>
      <c r="D3" s="256" t="s">
        <v>66</v>
      </c>
      <c r="E3" s="256" t="s">
        <v>47</v>
      </c>
      <c r="F3" s="256" t="s">
        <v>48</v>
      </c>
      <c r="G3" s="256" t="s">
        <v>49</v>
      </c>
      <c r="H3" s="256" t="s">
        <v>50</v>
      </c>
      <c r="I3" s="256" t="s">
        <v>51</v>
      </c>
      <c r="J3" s="256" t="s">
        <v>52</v>
      </c>
      <c r="K3" s="256" t="s">
        <v>53</v>
      </c>
      <c r="L3" s="256" t="s">
        <v>54</v>
      </c>
      <c r="M3" s="256" t="s">
        <v>55</v>
      </c>
      <c r="N3" s="256" t="s">
        <v>56</v>
      </c>
      <c r="O3" s="256" t="s">
        <v>41</v>
      </c>
      <c r="P3" s="258" t="s">
        <v>365</v>
      </c>
    </row>
    <row r="4" spans="1:19">
      <c r="A4" s="259"/>
      <c r="B4" s="260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1" t="s">
        <v>1</v>
      </c>
    </row>
    <row r="5" spans="1:19">
      <c r="A5" s="262" t="s">
        <v>73</v>
      </c>
      <c r="B5" s="263" t="s">
        <v>330</v>
      </c>
      <c r="C5" s="264">
        <v>8</v>
      </c>
      <c r="D5" s="264">
        <v>4</v>
      </c>
      <c r="E5" s="264">
        <v>2</v>
      </c>
      <c r="F5" s="264">
        <v>4</v>
      </c>
      <c r="G5" s="264">
        <v>9</v>
      </c>
      <c r="H5" s="264">
        <v>32</v>
      </c>
      <c r="I5" s="264">
        <v>29</v>
      </c>
      <c r="J5" s="264">
        <v>16</v>
      </c>
      <c r="K5" s="264">
        <v>10</v>
      </c>
      <c r="L5" s="264">
        <v>1</v>
      </c>
      <c r="M5" s="264">
        <v>2</v>
      </c>
      <c r="N5" s="264">
        <v>0</v>
      </c>
      <c r="O5" s="265">
        <v>71</v>
      </c>
      <c r="S5" s="266"/>
    </row>
    <row r="6" spans="1:19">
      <c r="A6" s="262"/>
      <c r="B6" s="263" t="s">
        <v>152</v>
      </c>
      <c r="C6" s="264">
        <v>0</v>
      </c>
      <c r="D6" s="264">
        <v>1</v>
      </c>
      <c r="E6" s="264">
        <v>0</v>
      </c>
      <c r="F6" s="264">
        <v>0</v>
      </c>
      <c r="G6" s="264">
        <v>10</v>
      </c>
      <c r="H6" s="264">
        <v>51</v>
      </c>
      <c r="I6" s="264">
        <v>41</v>
      </c>
      <c r="J6" s="264">
        <v>37</v>
      </c>
      <c r="K6" s="264">
        <v>14</v>
      </c>
      <c r="L6" s="264">
        <v>11</v>
      </c>
      <c r="M6" s="264">
        <v>5</v>
      </c>
      <c r="N6" s="264">
        <v>4</v>
      </c>
      <c r="O6" s="265">
        <v>288</v>
      </c>
    </row>
    <row r="7" spans="1:19">
      <c r="A7" s="262"/>
      <c r="B7" s="263" t="s">
        <v>153</v>
      </c>
      <c r="C7" s="264">
        <v>4</v>
      </c>
      <c r="D7" s="264">
        <v>14</v>
      </c>
      <c r="E7" s="264">
        <v>17</v>
      </c>
      <c r="F7" s="264">
        <v>21</v>
      </c>
      <c r="G7" s="264">
        <v>44</v>
      </c>
      <c r="H7" s="264">
        <v>213</v>
      </c>
      <c r="I7" s="264">
        <v>255</v>
      </c>
      <c r="J7" s="264">
        <v>158</v>
      </c>
      <c r="K7" s="264">
        <v>117</v>
      </c>
      <c r="L7" s="264">
        <v>70</v>
      </c>
      <c r="M7" s="264">
        <v>23</v>
      </c>
      <c r="N7" s="264">
        <v>12</v>
      </c>
      <c r="O7" s="265">
        <f t="shared" ref="O7:O12" si="0">SUM(C7:N7)</f>
        <v>948</v>
      </c>
    </row>
    <row r="8" spans="1:19">
      <c r="A8" s="262"/>
      <c r="B8" s="263" t="s">
        <v>189</v>
      </c>
      <c r="C8" s="264">
        <v>13</v>
      </c>
      <c r="D8" s="264">
        <v>11</v>
      </c>
      <c r="E8" s="264">
        <v>15</v>
      </c>
      <c r="F8" s="264">
        <v>35</v>
      </c>
      <c r="G8" s="264">
        <v>32</v>
      </c>
      <c r="H8" s="264">
        <v>30</v>
      </c>
      <c r="I8" s="264">
        <v>60</v>
      </c>
      <c r="J8" s="264">
        <v>46</v>
      </c>
      <c r="K8" s="264">
        <v>23</v>
      </c>
      <c r="L8" s="264">
        <v>16</v>
      </c>
      <c r="M8" s="264">
        <v>5</v>
      </c>
      <c r="N8" s="264">
        <v>0</v>
      </c>
      <c r="O8" s="265">
        <f t="shared" si="0"/>
        <v>286</v>
      </c>
    </row>
    <row r="9" spans="1:19">
      <c r="A9" s="262"/>
      <c r="B9" s="263" t="s">
        <v>329</v>
      </c>
      <c r="C9" s="264">
        <v>1</v>
      </c>
      <c r="D9" s="264">
        <v>2</v>
      </c>
      <c r="E9" s="264">
        <v>0</v>
      </c>
      <c r="F9" s="264">
        <v>1</v>
      </c>
      <c r="G9" s="264">
        <v>1</v>
      </c>
      <c r="H9" s="264">
        <v>7</v>
      </c>
      <c r="I9" s="264">
        <v>4</v>
      </c>
      <c r="J9" s="264">
        <v>2</v>
      </c>
      <c r="K9" s="264">
        <v>4</v>
      </c>
      <c r="L9" s="264">
        <v>3</v>
      </c>
      <c r="M9" s="264">
        <v>1</v>
      </c>
      <c r="N9" s="264">
        <v>4</v>
      </c>
      <c r="O9" s="265">
        <f t="shared" si="0"/>
        <v>30</v>
      </c>
    </row>
    <row r="10" spans="1:19">
      <c r="A10" s="267"/>
      <c r="B10" s="268" t="s">
        <v>345</v>
      </c>
      <c r="C10" s="269">
        <f>MEDIAN(C5:C9)</f>
        <v>4</v>
      </c>
      <c r="D10" s="269">
        <f t="shared" ref="D10:N10" si="1">MEDIAN(D5:D9)</f>
        <v>4</v>
      </c>
      <c r="E10" s="269">
        <f t="shared" si="1"/>
        <v>2</v>
      </c>
      <c r="F10" s="269">
        <f t="shared" si="1"/>
        <v>4</v>
      </c>
      <c r="G10" s="269">
        <f t="shared" si="1"/>
        <v>10</v>
      </c>
      <c r="H10" s="269">
        <f t="shared" si="1"/>
        <v>32</v>
      </c>
      <c r="I10" s="269">
        <f t="shared" si="1"/>
        <v>41</v>
      </c>
      <c r="J10" s="269">
        <f t="shared" si="1"/>
        <v>37</v>
      </c>
      <c r="K10" s="269">
        <f t="shared" si="1"/>
        <v>14</v>
      </c>
      <c r="L10" s="269">
        <f t="shared" si="1"/>
        <v>11</v>
      </c>
      <c r="M10" s="269">
        <f t="shared" si="1"/>
        <v>5</v>
      </c>
      <c r="N10" s="269">
        <f t="shared" si="1"/>
        <v>4</v>
      </c>
      <c r="O10" s="269">
        <f t="shared" si="0"/>
        <v>168</v>
      </c>
    </row>
    <row r="11" spans="1:19">
      <c r="A11" s="262"/>
      <c r="B11" s="270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271">
        <f>O10*80/100</f>
        <v>134.4</v>
      </c>
    </row>
    <row r="12" spans="1:19">
      <c r="A12" s="262"/>
      <c r="B12" s="272" t="s">
        <v>342</v>
      </c>
      <c r="C12" s="273">
        <f>รายเดือน65!B5</f>
        <v>1</v>
      </c>
      <c r="D12" s="273">
        <f>รายเดือน65!C5</f>
        <v>0</v>
      </c>
      <c r="E12" s="273">
        <f>รายเดือน65!D5</f>
        <v>0</v>
      </c>
      <c r="F12" s="273">
        <f>รายเดือน65!E5</f>
        <v>2</v>
      </c>
      <c r="G12" s="273">
        <f>รายเดือน65!F5</f>
        <v>4</v>
      </c>
      <c r="H12" s="273">
        <f>รายเดือน65!G5</f>
        <v>28</v>
      </c>
      <c r="I12" s="273">
        <f>รายเดือน65!H5</f>
        <v>16</v>
      </c>
      <c r="J12" s="273">
        <f>รายเดือน65!I5</f>
        <v>21</v>
      </c>
      <c r="K12" s="273">
        <f>รายเดือน65!J5</f>
        <v>9</v>
      </c>
      <c r="L12" s="273">
        <f>รายเดือน65!K5</f>
        <v>10</v>
      </c>
      <c r="M12" s="273">
        <f>รายเดือน65!L5</f>
        <v>0</v>
      </c>
      <c r="N12" s="273">
        <f>รายเดือน65!M5</f>
        <v>0</v>
      </c>
      <c r="O12" s="274">
        <f t="shared" si="0"/>
        <v>91</v>
      </c>
      <c r="P12" s="275"/>
    </row>
    <row r="13" spans="1:19">
      <c r="A13" s="262"/>
      <c r="B13" s="276" t="s">
        <v>346</v>
      </c>
      <c r="C13" s="277">
        <f>C12</f>
        <v>1</v>
      </c>
      <c r="D13" s="277">
        <f>C12+D12</f>
        <v>1</v>
      </c>
      <c r="E13" s="277">
        <f>C12+D12+E12</f>
        <v>1</v>
      </c>
      <c r="F13" s="277">
        <f>C12+D12+E12+F12</f>
        <v>3</v>
      </c>
      <c r="G13" s="277">
        <f>C12+D12+E12+F12+G12</f>
        <v>7</v>
      </c>
      <c r="H13" s="277">
        <f>C12+D12+E12+F12+G12+H12</f>
        <v>35</v>
      </c>
      <c r="I13" s="277">
        <f>C12+D12+E12+F12+G12+H12+I12</f>
        <v>51</v>
      </c>
      <c r="J13" s="277">
        <f>C12+D12+E12+F12+G12+H12+I12+J12</f>
        <v>72</v>
      </c>
      <c r="K13" s="277">
        <f>C12+D12+E12+F12+G12+H12+I12+J12+K12</f>
        <v>81</v>
      </c>
      <c r="L13" s="277">
        <f>C12+D12+E12+F12+G12+H12+I12+J12+K12+L12</f>
        <v>91</v>
      </c>
      <c r="M13" s="277">
        <f>C12+D12+E12+F12+G12+H12+I12+J12+K12+L12+M12</f>
        <v>91</v>
      </c>
      <c r="N13" s="277">
        <f>C12+D12+E12+F12+G12+H12+I12+J12+K12+L12+M12+N12</f>
        <v>91</v>
      </c>
      <c r="O13" s="278"/>
      <c r="P13" s="275"/>
    </row>
    <row r="14" spans="1:19">
      <c r="A14" s="279"/>
      <c r="B14" s="280" t="s">
        <v>72</v>
      </c>
      <c r="C14" s="281" t="s">
        <v>65</v>
      </c>
      <c r="D14" s="281" t="s">
        <v>66</v>
      </c>
      <c r="E14" s="281" t="s">
        <v>47</v>
      </c>
      <c r="F14" s="281" t="s">
        <v>48</v>
      </c>
      <c r="G14" s="281" t="s">
        <v>49</v>
      </c>
      <c r="H14" s="281" t="s">
        <v>50</v>
      </c>
      <c r="I14" s="281" t="s">
        <v>51</v>
      </c>
      <c r="J14" s="281" t="s">
        <v>52</v>
      </c>
      <c r="K14" s="281" t="s">
        <v>53</v>
      </c>
      <c r="L14" s="281" t="s">
        <v>54</v>
      </c>
      <c r="M14" s="281" t="s">
        <v>55</v>
      </c>
      <c r="N14" s="281" t="s">
        <v>56</v>
      </c>
      <c r="O14" s="278" t="s">
        <v>41</v>
      </c>
      <c r="P14" s="275"/>
    </row>
    <row r="15" spans="1:19">
      <c r="A15" s="262" t="s">
        <v>75</v>
      </c>
      <c r="B15" s="263" t="s">
        <v>330</v>
      </c>
      <c r="C15" s="282">
        <v>3</v>
      </c>
      <c r="D15" s="282">
        <v>0</v>
      </c>
      <c r="E15" s="282">
        <v>1</v>
      </c>
      <c r="F15" s="282">
        <v>1</v>
      </c>
      <c r="G15" s="282">
        <v>0</v>
      </c>
      <c r="H15" s="282">
        <v>6</v>
      </c>
      <c r="I15" s="282">
        <v>7</v>
      </c>
      <c r="J15" s="282">
        <v>7</v>
      </c>
      <c r="K15" s="282">
        <v>2</v>
      </c>
      <c r="L15" s="282">
        <v>0</v>
      </c>
      <c r="M15" s="282">
        <v>0</v>
      </c>
      <c r="N15" s="282">
        <v>0</v>
      </c>
      <c r="O15" s="265">
        <f t="shared" ref="O15:O22" si="2">SUM(C15:N15)</f>
        <v>27</v>
      </c>
    </row>
    <row r="16" spans="1:19" ht="21.75" customHeight="1">
      <c r="A16" s="262" t="s">
        <v>21</v>
      </c>
      <c r="B16" s="263" t="s">
        <v>152</v>
      </c>
      <c r="C16" s="282">
        <v>0</v>
      </c>
      <c r="D16" s="282">
        <v>0</v>
      </c>
      <c r="E16" s="282">
        <v>0</v>
      </c>
      <c r="F16" s="282">
        <v>0</v>
      </c>
      <c r="G16" s="282">
        <v>1</v>
      </c>
      <c r="H16" s="282">
        <v>9</v>
      </c>
      <c r="I16" s="282">
        <v>8</v>
      </c>
      <c r="J16" s="282">
        <v>11</v>
      </c>
      <c r="K16" s="282">
        <v>5</v>
      </c>
      <c r="L16" s="282">
        <v>1</v>
      </c>
      <c r="M16" s="282">
        <v>1</v>
      </c>
      <c r="N16" s="282">
        <v>3</v>
      </c>
      <c r="O16" s="265">
        <f t="shared" si="2"/>
        <v>39</v>
      </c>
    </row>
    <row r="17" spans="1:18">
      <c r="A17" s="262"/>
      <c r="B17" s="263" t="s">
        <v>153</v>
      </c>
      <c r="C17" s="282">
        <v>2</v>
      </c>
      <c r="D17" s="282">
        <v>2</v>
      </c>
      <c r="E17" s="282">
        <v>1</v>
      </c>
      <c r="F17" s="282">
        <v>3</v>
      </c>
      <c r="G17" s="282">
        <v>5</v>
      </c>
      <c r="H17" s="282">
        <v>17</v>
      </c>
      <c r="I17" s="282">
        <v>39</v>
      </c>
      <c r="J17" s="282">
        <v>31</v>
      </c>
      <c r="K17" s="282">
        <v>19</v>
      </c>
      <c r="L17" s="282">
        <v>10</v>
      </c>
      <c r="M17" s="282">
        <v>3</v>
      </c>
      <c r="N17" s="282">
        <v>1</v>
      </c>
      <c r="O17" s="265">
        <f t="shared" si="2"/>
        <v>133</v>
      </c>
    </row>
    <row r="18" spans="1:18">
      <c r="A18" s="262"/>
      <c r="B18" s="263" t="s">
        <v>189</v>
      </c>
      <c r="C18" s="282">
        <v>4</v>
      </c>
      <c r="D18" s="282">
        <v>2</v>
      </c>
      <c r="E18" s="282">
        <v>3</v>
      </c>
      <c r="F18" s="282">
        <v>3</v>
      </c>
      <c r="G18" s="282">
        <v>3</v>
      </c>
      <c r="H18" s="282">
        <v>4</v>
      </c>
      <c r="I18" s="282">
        <v>17</v>
      </c>
      <c r="J18" s="282">
        <v>11</v>
      </c>
      <c r="K18" s="282">
        <v>7</v>
      </c>
      <c r="L18" s="282">
        <v>2</v>
      </c>
      <c r="M18" s="282">
        <v>3</v>
      </c>
      <c r="N18" s="282">
        <v>0</v>
      </c>
      <c r="O18" s="265">
        <f t="shared" si="2"/>
        <v>59</v>
      </c>
    </row>
    <row r="19" spans="1:18">
      <c r="A19" s="262"/>
      <c r="B19" s="263" t="s">
        <v>329</v>
      </c>
      <c r="C19" s="282">
        <v>1</v>
      </c>
      <c r="D19" s="282">
        <v>2</v>
      </c>
      <c r="E19" s="282">
        <v>0</v>
      </c>
      <c r="F19" s="282">
        <v>0</v>
      </c>
      <c r="G19" s="282">
        <v>1</v>
      </c>
      <c r="H19" s="282">
        <v>1</v>
      </c>
      <c r="I19" s="282">
        <v>0</v>
      </c>
      <c r="J19" s="282">
        <v>0</v>
      </c>
      <c r="K19" s="282">
        <v>1</v>
      </c>
      <c r="L19" s="282">
        <v>1</v>
      </c>
      <c r="M19" s="282">
        <v>1</v>
      </c>
      <c r="N19" s="282">
        <v>0</v>
      </c>
      <c r="O19" s="265">
        <f t="shared" si="2"/>
        <v>8</v>
      </c>
    </row>
    <row r="20" spans="1:18">
      <c r="A20" s="267"/>
      <c r="B20" s="268" t="s">
        <v>345</v>
      </c>
      <c r="C20" s="283">
        <f>MEDIAN(C15:C19)</f>
        <v>2</v>
      </c>
      <c r="D20" s="283">
        <f t="shared" ref="D20:N20" si="3">MEDIAN(D15:D19)</f>
        <v>2</v>
      </c>
      <c r="E20" s="283">
        <f t="shared" si="3"/>
        <v>1</v>
      </c>
      <c r="F20" s="283">
        <f t="shared" si="3"/>
        <v>1</v>
      </c>
      <c r="G20" s="283">
        <f t="shared" si="3"/>
        <v>1</v>
      </c>
      <c r="H20" s="283">
        <f t="shared" si="3"/>
        <v>6</v>
      </c>
      <c r="I20" s="283">
        <f t="shared" si="3"/>
        <v>8</v>
      </c>
      <c r="J20" s="283">
        <f t="shared" si="3"/>
        <v>11</v>
      </c>
      <c r="K20" s="283">
        <f t="shared" si="3"/>
        <v>5</v>
      </c>
      <c r="L20" s="283">
        <f t="shared" si="3"/>
        <v>1</v>
      </c>
      <c r="M20" s="283">
        <f t="shared" si="3"/>
        <v>1</v>
      </c>
      <c r="N20" s="283">
        <f t="shared" si="3"/>
        <v>0</v>
      </c>
      <c r="O20" s="269">
        <f t="shared" si="2"/>
        <v>39</v>
      </c>
      <c r="R20" s="266"/>
    </row>
    <row r="21" spans="1:18">
      <c r="A21" s="262"/>
      <c r="B21" s="270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271">
        <f>O20*80/100</f>
        <v>31.2</v>
      </c>
    </row>
    <row r="22" spans="1:18">
      <c r="A22" s="262"/>
      <c r="B22" s="272" t="s">
        <v>342</v>
      </c>
      <c r="C22" s="273">
        <f>รายเดือน65!B6</f>
        <v>1</v>
      </c>
      <c r="D22" s="273">
        <f>รายเดือน65!C6</f>
        <v>0</v>
      </c>
      <c r="E22" s="273">
        <f>รายเดือน65!D6</f>
        <v>0</v>
      </c>
      <c r="F22" s="273">
        <f>รายเดือน65!E6</f>
        <v>1</v>
      </c>
      <c r="G22" s="273">
        <f>รายเดือน65!F6</f>
        <v>1</v>
      </c>
      <c r="H22" s="273">
        <f>รายเดือน65!G6</f>
        <v>9</v>
      </c>
      <c r="I22" s="273">
        <f>รายเดือน65!H6</f>
        <v>6</v>
      </c>
      <c r="J22" s="273">
        <f>รายเดือน65!I6</f>
        <v>5</v>
      </c>
      <c r="K22" s="273">
        <f>รายเดือน65!J6</f>
        <v>1</v>
      </c>
      <c r="L22" s="273">
        <f>รายเดือน65!K6</f>
        <v>1</v>
      </c>
      <c r="M22" s="273">
        <f>รายเดือน65!L6</f>
        <v>0</v>
      </c>
      <c r="N22" s="273">
        <f>รายเดือน65!M6</f>
        <v>0</v>
      </c>
      <c r="O22" s="274">
        <f t="shared" si="2"/>
        <v>25</v>
      </c>
    </row>
    <row r="23" spans="1:18">
      <c r="A23" s="284"/>
      <c r="B23" s="276" t="s">
        <v>346</v>
      </c>
      <c r="C23" s="277">
        <v>1</v>
      </c>
      <c r="D23" s="277">
        <f>C22+D22</f>
        <v>1</v>
      </c>
      <c r="E23" s="277">
        <f>C22+D22+E22</f>
        <v>1</v>
      </c>
      <c r="F23" s="277">
        <f>C22+D22+E22+F22</f>
        <v>2</v>
      </c>
      <c r="G23" s="277">
        <f>C22+D22+E22+F22+G22</f>
        <v>3</v>
      </c>
      <c r="H23" s="277">
        <f>C22+D22+E22+F22+G22+H22</f>
        <v>12</v>
      </c>
      <c r="I23" s="277">
        <f>C22+D22+E22+F22+G22+H22+I22</f>
        <v>18</v>
      </c>
      <c r="J23" s="277">
        <f>C22+D22+E22+F22+G22+H22+I22+J22</f>
        <v>23</v>
      </c>
      <c r="K23" s="277">
        <f>C22+D22+E22+F22+G22+H22+I22+J22+K22</f>
        <v>24</v>
      </c>
      <c r="L23" s="277">
        <f>C22+D22+E22+F22+G22+H22+I22+J22+K22+L22</f>
        <v>25</v>
      </c>
      <c r="M23" s="277">
        <f>C22+D22+E22+F22+G22+H22+I22+J22+K22+L22+M22</f>
        <v>25</v>
      </c>
      <c r="N23" s="277">
        <f>C22+D22+E22+F22+G22+H22+I22+J22+K22+L22+M22+N22</f>
        <v>25</v>
      </c>
      <c r="O23" s="278"/>
    </row>
    <row r="24" spans="1:18">
      <c r="A24" s="262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62" t="s">
        <v>77</v>
      </c>
      <c r="B25" s="263" t="s">
        <v>330</v>
      </c>
      <c r="C25" s="285">
        <f>C5-C15</f>
        <v>5</v>
      </c>
      <c r="D25" s="285">
        <f t="shared" ref="D25:N25" si="4">D5-D15</f>
        <v>4</v>
      </c>
      <c r="E25" s="285">
        <f t="shared" si="4"/>
        <v>1</v>
      </c>
      <c r="F25" s="285">
        <f t="shared" si="4"/>
        <v>3</v>
      </c>
      <c r="G25" s="285">
        <f t="shared" si="4"/>
        <v>9</v>
      </c>
      <c r="H25" s="285">
        <f t="shared" si="4"/>
        <v>26</v>
      </c>
      <c r="I25" s="285">
        <f t="shared" si="4"/>
        <v>22</v>
      </c>
      <c r="J25" s="285">
        <f t="shared" si="4"/>
        <v>9</v>
      </c>
      <c r="K25" s="285">
        <f t="shared" si="4"/>
        <v>8</v>
      </c>
      <c r="L25" s="285">
        <f t="shared" si="4"/>
        <v>1</v>
      </c>
      <c r="M25" s="285">
        <f t="shared" si="4"/>
        <v>2</v>
      </c>
      <c r="N25" s="285">
        <f t="shared" si="4"/>
        <v>0</v>
      </c>
      <c r="O25" s="265">
        <f t="shared" ref="O25:O32" si="5">SUM(C25:N25)</f>
        <v>90</v>
      </c>
    </row>
    <row r="26" spans="1:18">
      <c r="A26" s="262"/>
      <c r="B26" s="263" t="s">
        <v>152</v>
      </c>
      <c r="C26" s="285">
        <f t="shared" ref="C26:N29" si="6">C6-C16</f>
        <v>0</v>
      </c>
      <c r="D26" s="285">
        <f t="shared" si="6"/>
        <v>1</v>
      </c>
      <c r="E26" s="285">
        <f t="shared" si="6"/>
        <v>0</v>
      </c>
      <c r="F26" s="285">
        <f t="shared" si="6"/>
        <v>0</v>
      </c>
      <c r="G26" s="285">
        <f t="shared" si="6"/>
        <v>9</v>
      </c>
      <c r="H26" s="285">
        <f t="shared" si="6"/>
        <v>42</v>
      </c>
      <c r="I26" s="285">
        <f t="shared" si="6"/>
        <v>33</v>
      </c>
      <c r="J26" s="285">
        <f t="shared" si="6"/>
        <v>26</v>
      </c>
      <c r="K26" s="285">
        <f t="shared" si="6"/>
        <v>9</v>
      </c>
      <c r="L26" s="285">
        <f t="shared" si="6"/>
        <v>10</v>
      </c>
      <c r="M26" s="285">
        <f t="shared" si="6"/>
        <v>4</v>
      </c>
      <c r="N26" s="285">
        <f t="shared" si="6"/>
        <v>1</v>
      </c>
      <c r="O26" s="265">
        <f t="shared" si="5"/>
        <v>135</v>
      </c>
    </row>
    <row r="27" spans="1:18">
      <c r="A27" s="262"/>
      <c r="B27" s="263" t="s">
        <v>153</v>
      </c>
      <c r="C27" s="285">
        <f t="shared" si="6"/>
        <v>2</v>
      </c>
      <c r="D27" s="285">
        <f t="shared" si="6"/>
        <v>12</v>
      </c>
      <c r="E27" s="285">
        <f t="shared" si="6"/>
        <v>16</v>
      </c>
      <c r="F27" s="285">
        <f t="shared" si="6"/>
        <v>18</v>
      </c>
      <c r="G27" s="285">
        <f t="shared" si="6"/>
        <v>39</v>
      </c>
      <c r="H27" s="285">
        <f t="shared" si="6"/>
        <v>196</v>
      </c>
      <c r="I27" s="285">
        <f t="shared" si="6"/>
        <v>216</v>
      </c>
      <c r="J27" s="285">
        <f t="shared" si="6"/>
        <v>127</v>
      </c>
      <c r="K27" s="285">
        <f t="shared" si="6"/>
        <v>98</v>
      </c>
      <c r="L27" s="285">
        <f t="shared" si="6"/>
        <v>60</v>
      </c>
      <c r="M27" s="285">
        <f t="shared" si="6"/>
        <v>20</v>
      </c>
      <c r="N27" s="285">
        <f t="shared" si="6"/>
        <v>11</v>
      </c>
      <c r="O27" s="265">
        <f t="shared" si="5"/>
        <v>815</v>
      </c>
    </row>
    <row r="28" spans="1:18">
      <c r="A28" s="262"/>
      <c r="B28" s="263" t="s">
        <v>189</v>
      </c>
      <c r="C28" s="285">
        <f t="shared" si="6"/>
        <v>9</v>
      </c>
      <c r="D28" s="285">
        <f t="shared" si="6"/>
        <v>9</v>
      </c>
      <c r="E28" s="285">
        <f t="shared" si="6"/>
        <v>12</v>
      </c>
      <c r="F28" s="285">
        <f t="shared" si="6"/>
        <v>32</v>
      </c>
      <c r="G28" s="285">
        <f t="shared" si="6"/>
        <v>29</v>
      </c>
      <c r="H28" s="285">
        <f t="shared" si="6"/>
        <v>26</v>
      </c>
      <c r="I28" s="285">
        <f t="shared" si="6"/>
        <v>43</v>
      </c>
      <c r="J28" s="285">
        <f t="shared" si="6"/>
        <v>35</v>
      </c>
      <c r="K28" s="285">
        <f t="shared" si="6"/>
        <v>16</v>
      </c>
      <c r="L28" s="285">
        <f t="shared" si="6"/>
        <v>14</v>
      </c>
      <c r="M28" s="285">
        <f t="shared" si="6"/>
        <v>2</v>
      </c>
      <c r="N28" s="285">
        <f t="shared" si="6"/>
        <v>0</v>
      </c>
      <c r="O28" s="265">
        <f t="shared" si="5"/>
        <v>227</v>
      </c>
    </row>
    <row r="29" spans="1:18">
      <c r="A29" s="262"/>
      <c r="B29" s="263" t="s">
        <v>329</v>
      </c>
      <c r="C29" s="285">
        <f t="shared" si="6"/>
        <v>0</v>
      </c>
      <c r="D29" s="285">
        <f t="shared" si="6"/>
        <v>0</v>
      </c>
      <c r="E29" s="285">
        <f t="shared" si="6"/>
        <v>0</v>
      </c>
      <c r="F29" s="285">
        <f t="shared" si="6"/>
        <v>1</v>
      </c>
      <c r="G29" s="285">
        <f t="shared" si="6"/>
        <v>0</v>
      </c>
      <c r="H29" s="285">
        <f t="shared" si="6"/>
        <v>6</v>
      </c>
      <c r="I29" s="285">
        <f t="shared" si="6"/>
        <v>4</v>
      </c>
      <c r="J29" s="285">
        <f t="shared" si="6"/>
        <v>2</v>
      </c>
      <c r="K29" s="285">
        <f t="shared" si="6"/>
        <v>3</v>
      </c>
      <c r="L29" s="285">
        <f t="shared" si="6"/>
        <v>2</v>
      </c>
      <c r="M29" s="285">
        <f t="shared" si="6"/>
        <v>0</v>
      </c>
      <c r="N29" s="285">
        <f t="shared" si="6"/>
        <v>4</v>
      </c>
      <c r="O29" s="265">
        <f t="shared" si="5"/>
        <v>22</v>
      </c>
    </row>
    <row r="30" spans="1:18">
      <c r="A30" s="267"/>
      <c r="B30" s="268" t="s">
        <v>345</v>
      </c>
      <c r="C30" s="283">
        <f>MEDIAN(C25:C29)</f>
        <v>2</v>
      </c>
      <c r="D30" s="283">
        <f t="shared" ref="D30:N30" si="7">MEDIAN(D25:D29)</f>
        <v>4</v>
      </c>
      <c r="E30" s="283">
        <f t="shared" si="7"/>
        <v>1</v>
      </c>
      <c r="F30" s="283">
        <f t="shared" si="7"/>
        <v>3</v>
      </c>
      <c r="G30" s="283">
        <f t="shared" si="7"/>
        <v>9</v>
      </c>
      <c r="H30" s="283">
        <f t="shared" si="7"/>
        <v>26</v>
      </c>
      <c r="I30" s="283">
        <f t="shared" si="7"/>
        <v>33</v>
      </c>
      <c r="J30" s="283">
        <f t="shared" si="7"/>
        <v>26</v>
      </c>
      <c r="K30" s="283">
        <f t="shared" si="7"/>
        <v>9</v>
      </c>
      <c r="L30" s="283">
        <f t="shared" si="7"/>
        <v>10</v>
      </c>
      <c r="M30" s="283">
        <f t="shared" si="7"/>
        <v>2</v>
      </c>
      <c r="N30" s="283">
        <f t="shared" si="7"/>
        <v>1</v>
      </c>
      <c r="O30" s="269">
        <f t="shared" si="5"/>
        <v>126</v>
      </c>
    </row>
    <row r="31" spans="1:18">
      <c r="A31" s="262"/>
      <c r="B31" s="270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271">
        <f>O30*80/100</f>
        <v>100.8</v>
      </c>
    </row>
    <row r="32" spans="1:18">
      <c r="A32" s="262"/>
      <c r="B32" s="272" t="s">
        <v>342</v>
      </c>
      <c r="C32" s="273">
        <f>รายเดือน65!B7</f>
        <v>0</v>
      </c>
      <c r="D32" s="273">
        <f>รายเดือน65!C7</f>
        <v>0</v>
      </c>
      <c r="E32" s="273">
        <f>รายเดือน65!D7</f>
        <v>0</v>
      </c>
      <c r="F32" s="273">
        <f>รายเดือน65!E7</f>
        <v>1</v>
      </c>
      <c r="G32" s="273">
        <f>รายเดือน65!F7</f>
        <v>3</v>
      </c>
      <c r="H32" s="273">
        <f>รายเดือน65!G7</f>
        <v>19</v>
      </c>
      <c r="I32" s="273">
        <f>รายเดือน65!H7</f>
        <v>10</v>
      </c>
      <c r="J32" s="273">
        <f>รายเดือน65!I7</f>
        <v>16</v>
      </c>
      <c r="K32" s="273">
        <f>รายเดือน65!J7</f>
        <v>8</v>
      </c>
      <c r="L32" s="273">
        <f>รายเดือน65!K7</f>
        <v>9</v>
      </c>
      <c r="M32" s="273">
        <f>รายเดือน65!L7</f>
        <v>0</v>
      </c>
      <c r="N32" s="273">
        <f>รายเดือน65!M7</f>
        <v>0</v>
      </c>
      <c r="O32" s="274">
        <f t="shared" si="5"/>
        <v>66</v>
      </c>
    </row>
    <row r="33" spans="1:16">
      <c r="A33" s="284"/>
      <c r="B33" s="276" t="s">
        <v>346</v>
      </c>
      <c r="C33" s="277">
        <f>C32</f>
        <v>0</v>
      </c>
      <c r="D33" s="277">
        <f>C32+D32</f>
        <v>0</v>
      </c>
      <c r="E33" s="277">
        <f>C32+D32+E32</f>
        <v>0</v>
      </c>
      <c r="F33" s="277">
        <f>C32+D32+E32+F32</f>
        <v>1</v>
      </c>
      <c r="G33" s="277">
        <f>C32+D32+E32+F32+G32</f>
        <v>4</v>
      </c>
      <c r="H33" s="277">
        <f>C32+D32+E32+F32+G32+H32</f>
        <v>23</v>
      </c>
      <c r="I33" s="277">
        <f>C32+D32+E32+F32+G32+H32+I32</f>
        <v>33</v>
      </c>
      <c r="J33" s="277">
        <f>C32+D32+E32+F32+G32+H32+I32+J32</f>
        <v>49</v>
      </c>
      <c r="K33" s="277">
        <f>C32+D32+E32+F32+G32+H32+I32+J32+K32</f>
        <v>57</v>
      </c>
      <c r="L33" s="277">
        <f>C32+D32+E32+F32+G32+H32+I32+J32+K32+L32</f>
        <v>66</v>
      </c>
      <c r="M33" s="277">
        <f>C32+D32+E32+F32+G32+H32+I32+J32+K32+L32+M32</f>
        <v>66</v>
      </c>
      <c r="N33" s="277">
        <f>C32+D32+E32+F32+G32+H32+I32+J32+K32+L32+M32+N32</f>
        <v>66</v>
      </c>
      <c r="O33" s="278"/>
    </row>
    <row r="34" spans="1:16">
      <c r="A34" s="279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62" t="s">
        <v>78</v>
      </c>
      <c r="B35" s="263" t="s">
        <v>330</v>
      </c>
      <c r="C35" s="286">
        <v>3</v>
      </c>
      <c r="D35" s="286">
        <v>3</v>
      </c>
      <c r="E35" s="286">
        <v>0</v>
      </c>
      <c r="F35" s="286">
        <v>1</v>
      </c>
      <c r="G35" s="286">
        <v>5</v>
      </c>
      <c r="H35" s="286">
        <v>3</v>
      </c>
      <c r="I35" s="286">
        <v>12</v>
      </c>
      <c r="J35" s="286">
        <v>14</v>
      </c>
      <c r="K35" s="286">
        <v>0</v>
      </c>
      <c r="L35" s="286">
        <v>0</v>
      </c>
      <c r="M35" s="286">
        <v>0</v>
      </c>
      <c r="N35" s="286">
        <v>0</v>
      </c>
      <c r="O35" s="265">
        <f t="shared" ref="O35:O42" si="8">SUM(C35:N35)</f>
        <v>41</v>
      </c>
    </row>
    <row r="36" spans="1:16">
      <c r="A36" s="262"/>
      <c r="B36" s="263" t="s">
        <v>152</v>
      </c>
      <c r="C36" s="286">
        <v>0</v>
      </c>
      <c r="D36" s="286">
        <v>0</v>
      </c>
      <c r="E36" s="286">
        <v>0</v>
      </c>
      <c r="F36" s="286">
        <v>0</v>
      </c>
      <c r="G36" s="286">
        <v>12</v>
      </c>
      <c r="H36" s="286">
        <v>43</v>
      </c>
      <c r="I36" s="286">
        <v>32</v>
      </c>
      <c r="J36" s="286">
        <v>18</v>
      </c>
      <c r="K36" s="286">
        <v>16</v>
      </c>
      <c r="L36" s="286">
        <v>4</v>
      </c>
      <c r="M36" s="286">
        <v>4</v>
      </c>
      <c r="N36" s="286">
        <v>10</v>
      </c>
      <c r="O36" s="265">
        <f t="shared" si="8"/>
        <v>139</v>
      </c>
    </row>
    <row r="37" spans="1:16">
      <c r="A37" s="262"/>
      <c r="B37" s="263" t="s">
        <v>153</v>
      </c>
      <c r="C37" s="286">
        <v>4</v>
      </c>
      <c r="D37" s="286">
        <v>2</v>
      </c>
      <c r="E37" s="286">
        <v>3</v>
      </c>
      <c r="F37" s="286">
        <v>3</v>
      </c>
      <c r="G37" s="286">
        <v>3</v>
      </c>
      <c r="H37" s="286">
        <v>27</v>
      </c>
      <c r="I37" s="286">
        <v>34</v>
      </c>
      <c r="J37" s="286">
        <v>38</v>
      </c>
      <c r="K37" s="286">
        <v>55</v>
      </c>
      <c r="L37" s="286">
        <v>25</v>
      </c>
      <c r="M37" s="286">
        <v>7</v>
      </c>
      <c r="N37" s="286">
        <v>2</v>
      </c>
      <c r="O37" s="265">
        <f t="shared" si="8"/>
        <v>203</v>
      </c>
    </row>
    <row r="38" spans="1:16">
      <c r="A38" s="262"/>
      <c r="B38" s="263" t="s">
        <v>189</v>
      </c>
      <c r="C38" s="286">
        <v>1</v>
      </c>
      <c r="D38" s="286">
        <v>1</v>
      </c>
      <c r="E38" s="286">
        <v>1</v>
      </c>
      <c r="F38" s="286">
        <v>0</v>
      </c>
      <c r="G38" s="286">
        <v>7</v>
      </c>
      <c r="H38" s="286">
        <v>6</v>
      </c>
      <c r="I38" s="286">
        <v>13</v>
      </c>
      <c r="J38" s="286">
        <v>17</v>
      </c>
      <c r="K38" s="286">
        <v>23</v>
      </c>
      <c r="L38" s="286">
        <v>8</v>
      </c>
      <c r="M38" s="286">
        <v>5</v>
      </c>
      <c r="N38" s="286">
        <v>3</v>
      </c>
      <c r="O38" s="265">
        <f t="shared" si="8"/>
        <v>85</v>
      </c>
    </row>
    <row r="39" spans="1:16">
      <c r="A39" s="262"/>
      <c r="B39" s="263" t="s">
        <v>329</v>
      </c>
      <c r="C39" s="286">
        <v>1</v>
      </c>
      <c r="D39" s="286">
        <v>0</v>
      </c>
      <c r="E39" s="286">
        <v>1</v>
      </c>
      <c r="F39" s="286">
        <v>0</v>
      </c>
      <c r="G39" s="286">
        <v>5</v>
      </c>
      <c r="H39" s="286">
        <v>4</v>
      </c>
      <c r="I39" s="286">
        <v>1</v>
      </c>
      <c r="J39" s="286">
        <v>9</v>
      </c>
      <c r="K39" s="286">
        <v>12</v>
      </c>
      <c r="L39" s="286">
        <v>6</v>
      </c>
      <c r="M39" s="286">
        <v>1</v>
      </c>
      <c r="N39" s="286">
        <v>0</v>
      </c>
      <c r="O39" s="265">
        <f t="shared" si="8"/>
        <v>40</v>
      </c>
    </row>
    <row r="40" spans="1:16">
      <c r="A40" s="267"/>
      <c r="B40" s="268" t="s">
        <v>345</v>
      </c>
      <c r="C40" s="283">
        <f>MEDIAN(C35:C39)</f>
        <v>1</v>
      </c>
      <c r="D40" s="283">
        <f t="shared" ref="D40:N40" si="9">MEDIAN(D35:D39)</f>
        <v>1</v>
      </c>
      <c r="E40" s="283">
        <f t="shared" si="9"/>
        <v>1</v>
      </c>
      <c r="F40" s="283">
        <f t="shared" si="9"/>
        <v>0</v>
      </c>
      <c r="G40" s="283">
        <f t="shared" si="9"/>
        <v>5</v>
      </c>
      <c r="H40" s="283">
        <f t="shared" si="9"/>
        <v>6</v>
      </c>
      <c r="I40" s="283">
        <f t="shared" si="9"/>
        <v>13</v>
      </c>
      <c r="J40" s="283">
        <f t="shared" si="9"/>
        <v>17</v>
      </c>
      <c r="K40" s="283">
        <f t="shared" si="9"/>
        <v>16</v>
      </c>
      <c r="L40" s="283">
        <f t="shared" si="9"/>
        <v>6</v>
      </c>
      <c r="M40" s="283">
        <f t="shared" si="9"/>
        <v>4</v>
      </c>
      <c r="N40" s="283">
        <f t="shared" si="9"/>
        <v>2</v>
      </c>
      <c r="O40" s="269">
        <f t="shared" si="8"/>
        <v>72</v>
      </c>
    </row>
    <row r="41" spans="1:16">
      <c r="A41" s="262"/>
      <c r="B41" s="270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271">
        <f>O40*80/100</f>
        <v>57.6</v>
      </c>
    </row>
    <row r="42" spans="1:16">
      <c r="A42" s="262"/>
      <c r="B42" s="272" t="s">
        <v>342</v>
      </c>
      <c r="C42" s="273">
        <f>รายเดือน65!B8</f>
        <v>2</v>
      </c>
      <c r="D42" s="273">
        <f>รายเดือน65!C8</f>
        <v>3</v>
      </c>
      <c r="E42" s="273">
        <f>รายเดือน65!D8</f>
        <v>0</v>
      </c>
      <c r="F42" s="273">
        <f>รายเดือน65!E8</f>
        <v>0</v>
      </c>
      <c r="G42" s="273">
        <f>รายเดือน65!F8</f>
        <v>0</v>
      </c>
      <c r="H42" s="273">
        <f>รายเดือน65!G8</f>
        <v>4</v>
      </c>
      <c r="I42" s="273">
        <f>รายเดือน65!H8</f>
        <v>8</v>
      </c>
      <c r="J42" s="273">
        <f>รายเดือน65!I8</f>
        <v>2</v>
      </c>
      <c r="K42" s="273">
        <f>รายเดือน65!J8</f>
        <v>0</v>
      </c>
      <c r="L42" s="273">
        <f>รายเดือน65!K8</f>
        <v>0</v>
      </c>
      <c r="M42" s="273">
        <f>รายเดือน65!L8</f>
        <v>0</v>
      </c>
      <c r="N42" s="273">
        <f>รายเดือน65!M8</f>
        <v>0</v>
      </c>
      <c r="O42" s="274">
        <f t="shared" si="8"/>
        <v>19</v>
      </c>
    </row>
    <row r="43" spans="1:16">
      <c r="A43" s="284"/>
      <c r="B43" s="276" t="s">
        <v>346</v>
      </c>
      <c r="C43" s="277">
        <f>C42</f>
        <v>2</v>
      </c>
      <c r="D43" s="277">
        <f>C42+D42</f>
        <v>5</v>
      </c>
      <c r="E43" s="277">
        <f>C42+D42+E42</f>
        <v>5</v>
      </c>
      <c r="F43" s="277">
        <f>C42+D42+E42+F42</f>
        <v>5</v>
      </c>
      <c r="G43" s="277">
        <f>C42+D42+E42+F42+G42</f>
        <v>5</v>
      </c>
      <c r="H43" s="277">
        <f>C42+D42+E42+F42+G42+H42</f>
        <v>9</v>
      </c>
      <c r="I43" s="277">
        <f>C42+D42+E42+F42+G42+H42+I42</f>
        <v>17</v>
      </c>
      <c r="J43" s="277">
        <f>C42+D42+E42+F42+G42+H42+I42+J42</f>
        <v>19</v>
      </c>
      <c r="K43" s="277">
        <f>C42+D42+E42+F42+G42+H42+I42+J42+K42</f>
        <v>19</v>
      </c>
      <c r="L43" s="277">
        <f>C42+D42+E42+F42+G42+H42+I42+J42+K42+L42</f>
        <v>19</v>
      </c>
      <c r="M43" s="277">
        <f>C42+D42+E42+F42+G42+H42+I42+J42+K42+L42+M42</f>
        <v>19</v>
      </c>
      <c r="N43" s="277">
        <f>C42+D42+E42+F42+G42+H42+I42+J42+K42+L42+M42+N42</f>
        <v>19</v>
      </c>
      <c r="O43" s="278"/>
    </row>
    <row r="44" spans="1:16">
      <c r="A44" s="279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62" t="s">
        <v>79</v>
      </c>
      <c r="B45" s="263" t="s">
        <v>330</v>
      </c>
      <c r="C45" s="287">
        <v>0</v>
      </c>
      <c r="D45" s="287">
        <v>0</v>
      </c>
      <c r="E45" s="287">
        <v>0</v>
      </c>
      <c r="F45" s="287">
        <v>2</v>
      </c>
      <c r="G45" s="287">
        <v>3</v>
      </c>
      <c r="H45" s="287">
        <v>2</v>
      </c>
      <c r="I45" s="287">
        <v>7</v>
      </c>
      <c r="J45" s="287">
        <v>4</v>
      </c>
      <c r="K45" s="287">
        <v>2</v>
      </c>
      <c r="L45" s="287">
        <v>2</v>
      </c>
      <c r="M45" s="287">
        <v>1</v>
      </c>
      <c r="N45" s="287">
        <v>1</v>
      </c>
      <c r="O45" s="265">
        <f t="shared" ref="O45:O52" si="10">SUM(C45:N45)</f>
        <v>24</v>
      </c>
    </row>
    <row r="46" spans="1:16">
      <c r="A46" s="262"/>
      <c r="B46" s="263" t="s">
        <v>152</v>
      </c>
      <c r="C46" s="287">
        <v>1</v>
      </c>
      <c r="D46" s="287">
        <v>1</v>
      </c>
      <c r="E46" s="287">
        <v>2</v>
      </c>
      <c r="F46" s="287">
        <v>0</v>
      </c>
      <c r="G46" s="287">
        <v>6</v>
      </c>
      <c r="H46" s="287">
        <v>22</v>
      </c>
      <c r="I46" s="287">
        <v>26</v>
      </c>
      <c r="J46" s="287">
        <v>10</v>
      </c>
      <c r="K46" s="287">
        <v>11</v>
      </c>
      <c r="L46" s="287">
        <v>3</v>
      </c>
      <c r="M46" s="287">
        <v>3</v>
      </c>
      <c r="N46" s="287">
        <v>4</v>
      </c>
      <c r="O46" s="265">
        <f t="shared" si="10"/>
        <v>89</v>
      </c>
    </row>
    <row r="47" spans="1:16">
      <c r="A47" s="262"/>
      <c r="B47" s="263" t="s">
        <v>153</v>
      </c>
      <c r="C47" s="287">
        <v>2</v>
      </c>
      <c r="D47" s="287">
        <v>2</v>
      </c>
      <c r="E47" s="287">
        <v>6</v>
      </c>
      <c r="F47" s="287">
        <v>5</v>
      </c>
      <c r="G47" s="287">
        <v>10</v>
      </c>
      <c r="H47" s="287">
        <v>58</v>
      </c>
      <c r="I47" s="287">
        <v>64</v>
      </c>
      <c r="J47" s="287">
        <v>37</v>
      </c>
      <c r="K47" s="287">
        <v>39</v>
      </c>
      <c r="L47" s="287">
        <v>24</v>
      </c>
      <c r="M47" s="287">
        <v>16</v>
      </c>
      <c r="N47" s="287">
        <v>10</v>
      </c>
      <c r="O47" s="265">
        <f t="shared" si="10"/>
        <v>273</v>
      </c>
    </row>
    <row r="48" spans="1:16">
      <c r="A48" s="262"/>
      <c r="B48" s="263" t="s">
        <v>189</v>
      </c>
      <c r="C48" s="287">
        <v>6</v>
      </c>
      <c r="D48" s="287">
        <v>3</v>
      </c>
      <c r="E48" s="287">
        <v>12</v>
      </c>
      <c r="F48" s="287">
        <v>5</v>
      </c>
      <c r="G48" s="287">
        <v>10</v>
      </c>
      <c r="H48" s="287">
        <v>14</v>
      </c>
      <c r="I48" s="287">
        <v>16</v>
      </c>
      <c r="J48" s="287">
        <v>16</v>
      </c>
      <c r="K48" s="287">
        <v>10</v>
      </c>
      <c r="L48" s="287">
        <v>0</v>
      </c>
      <c r="M48" s="287">
        <v>1</v>
      </c>
      <c r="N48" s="287">
        <v>1</v>
      </c>
      <c r="O48" s="265">
        <f t="shared" si="10"/>
        <v>94</v>
      </c>
    </row>
    <row r="49" spans="1:16">
      <c r="A49" s="262"/>
      <c r="B49" s="263" t="s">
        <v>329</v>
      </c>
      <c r="C49" s="287">
        <v>2</v>
      </c>
      <c r="D49" s="287">
        <v>0</v>
      </c>
      <c r="E49" s="287">
        <v>1</v>
      </c>
      <c r="F49" s="287">
        <v>0</v>
      </c>
      <c r="G49" s="287">
        <v>6</v>
      </c>
      <c r="H49" s="287">
        <v>16</v>
      </c>
      <c r="I49" s="287">
        <v>4</v>
      </c>
      <c r="J49" s="287">
        <v>11</v>
      </c>
      <c r="K49" s="287">
        <v>10</v>
      </c>
      <c r="L49" s="287">
        <v>5</v>
      </c>
      <c r="M49" s="287">
        <v>0</v>
      </c>
      <c r="N49" s="287">
        <v>3</v>
      </c>
      <c r="O49" s="265">
        <f t="shared" si="10"/>
        <v>58</v>
      </c>
    </row>
    <row r="50" spans="1:16">
      <c r="A50" s="267"/>
      <c r="B50" s="268" t="s">
        <v>345</v>
      </c>
      <c r="C50" s="283">
        <f>MEDIAN(C45:C49)</f>
        <v>2</v>
      </c>
      <c r="D50" s="283">
        <f t="shared" ref="D50:N50" si="11">MEDIAN(D45:D49)</f>
        <v>1</v>
      </c>
      <c r="E50" s="283">
        <f t="shared" si="11"/>
        <v>2</v>
      </c>
      <c r="F50" s="283">
        <f t="shared" si="11"/>
        <v>2</v>
      </c>
      <c r="G50" s="283">
        <f t="shared" si="11"/>
        <v>6</v>
      </c>
      <c r="H50" s="283">
        <f t="shared" si="11"/>
        <v>16</v>
      </c>
      <c r="I50" s="283">
        <f t="shared" si="11"/>
        <v>16</v>
      </c>
      <c r="J50" s="283">
        <f t="shared" si="11"/>
        <v>11</v>
      </c>
      <c r="K50" s="283">
        <f t="shared" si="11"/>
        <v>10</v>
      </c>
      <c r="L50" s="283">
        <f t="shared" si="11"/>
        <v>3</v>
      </c>
      <c r="M50" s="283">
        <f t="shared" si="11"/>
        <v>1</v>
      </c>
      <c r="N50" s="283">
        <f t="shared" si="11"/>
        <v>3</v>
      </c>
      <c r="O50" s="269">
        <f t="shared" si="10"/>
        <v>73</v>
      </c>
    </row>
    <row r="51" spans="1:16">
      <c r="A51" s="262"/>
      <c r="B51" s="270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271">
        <f>O50*80/100</f>
        <v>58.4</v>
      </c>
    </row>
    <row r="52" spans="1:16">
      <c r="A52" s="262"/>
      <c r="B52" s="272" t="s">
        <v>342</v>
      </c>
      <c r="C52" s="273">
        <f>รายเดือน65!B10</f>
        <v>1</v>
      </c>
      <c r="D52" s="273">
        <f>รายเดือน65!C10</f>
        <v>0</v>
      </c>
      <c r="E52" s="273">
        <f>รายเดือน65!D10</f>
        <v>1</v>
      </c>
      <c r="F52" s="273">
        <f>รายเดือน65!E10</f>
        <v>1</v>
      </c>
      <c r="G52" s="273">
        <f>รายเดือน65!F10</f>
        <v>2</v>
      </c>
      <c r="H52" s="273">
        <f>รายเดือน65!G10</f>
        <v>3</v>
      </c>
      <c r="I52" s="273">
        <f>รายเดือน65!H10</f>
        <v>9</v>
      </c>
      <c r="J52" s="273">
        <f>รายเดือน65!I10</f>
        <v>8</v>
      </c>
      <c r="K52" s="273">
        <f>รายเดือน65!J10</f>
        <v>2</v>
      </c>
      <c r="L52" s="273">
        <f>รายเดือน65!K10</f>
        <v>3</v>
      </c>
      <c r="M52" s="273">
        <f>รายเดือน65!L10</f>
        <v>0</v>
      </c>
      <c r="N52" s="273">
        <f>รายเดือน65!M10</f>
        <v>0</v>
      </c>
      <c r="O52" s="274">
        <f t="shared" si="10"/>
        <v>30</v>
      </c>
    </row>
    <row r="53" spans="1:16">
      <c r="A53" s="284"/>
      <c r="B53" s="276" t="s">
        <v>346</v>
      </c>
      <c r="C53" s="277">
        <f>C52</f>
        <v>1</v>
      </c>
      <c r="D53" s="277">
        <f>C52+D52</f>
        <v>1</v>
      </c>
      <c r="E53" s="277">
        <f>C52+D52+E52</f>
        <v>2</v>
      </c>
      <c r="F53" s="277">
        <f>C52+D52+E52+F52</f>
        <v>3</v>
      </c>
      <c r="G53" s="277">
        <f>C52+D52+E52+F52+G52</f>
        <v>5</v>
      </c>
      <c r="H53" s="277">
        <f>C52+D52+E52+F52+G52+H52</f>
        <v>8</v>
      </c>
      <c r="I53" s="277">
        <f>C52+D52+E52+F52+G52+H52+I52</f>
        <v>17</v>
      </c>
      <c r="J53" s="277">
        <f>C52+D52+E52+F52+G52+H52+I52+J52</f>
        <v>25</v>
      </c>
      <c r="K53" s="277">
        <f>C52+D52+E52+F52+G52+H52+I52+J52+K52</f>
        <v>27</v>
      </c>
      <c r="L53" s="277">
        <f>C52+D52+E52+F52+G52+H52+I52+J52+K52+L52</f>
        <v>30</v>
      </c>
      <c r="M53" s="277">
        <f>C52+D52+E52+F52+G52+H52+I52+J52+K52+L52+M52</f>
        <v>30</v>
      </c>
      <c r="N53" s="277">
        <f>C52+D52+E52+F52+G52+H52+I52+J52+K52+L52+M52+N52</f>
        <v>30</v>
      </c>
      <c r="O53" s="278"/>
    </row>
    <row r="54" spans="1:16">
      <c r="A54" s="288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288" t="s">
        <v>80</v>
      </c>
      <c r="B55" s="263" t="s">
        <v>330</v>
      </c>
      <c r="C55" s="289">
        <v>0</v>
      </c>
      <c r="D55" s="289">
        <v>0</v>
      </c>
      <c r="E55" s="289">
        <v>0</v>
      </c>
      <c r="F55" s="289">
        <v>3</v>
      </c>
      <c r="G55" s="289">
        <v>5</v>
      </c>
      <c r="H55" s="289">
        <v>22</v>
      </c>
      <c r="I55" s="289">
        <v>10</v>
      </c>
      <c r="J55" s="289">
        <v>1</v>
      </c>
      <c r="K55" s="289">
        <v>2</v>
      </c>
      <c r="L55" s="289">
        <v>0</v>
      </c>
      <c r="M55" s="289">
        <v>0</v>
      </c>
      <c r="N55" s="289">
        <v>0</v>
      </c>
      <c r="O55" s="265">
        <f t="shared" ref="O55:O62" si="12">SUM(C55:N55)</f>
        <v>43</v>
      </c>
    </row>
    <row r="56" spans="1:16">
      <c r="A56" s="290"/>
      <c r="B56" s="263" t="s">
        <v>152</v>
      </c>
      <c r="C56" s="289">
        <v>0</v>
      </c>
      <c r="D56" s="289">
        <v>2</v>
      </c>
      <c r="E56" s="289">
        <v>0</v>
      </c>
      <c r="F56" s="289">
        <v>5</v>
      </c>
      <c r="G56" s="289">
        <v>20</v>
      </c>
      <c r="H56" s="289">
        <v>30</v>
      </c>
      <c r="I56" s="289">
        <v>15</v>
      </c>
      <c r="J56" s="289">
        <v>9</v>
      </c>
      <c r="K56" s="289">
        <v>6</v>
      </c>
      <c r="L56" s="289">
        <v>3</v>
      </c>
      <c r="M56" s="289">
        <v>0</v>
      </c>
      <c r="N56" s="289">
        <v>1</v>
      </c>
      <c r="O56" s="265">
        <f t="shared" si="12"/>
        <v>91</v>
      </c>
    </row>
    <row r="57" spans="1:16">
      <c r="A57" s="290"/>
      <c r="B57" s="263" t="s">
        <v>153</v>
      </c>
      <c r="C57" s="289">
        <v>2</v>
      </c>
      <c r="D57" s="289">
        <v>9</v>
      </c>
      <c r="E57" s="289">
        <v>6</v>
      </c>
      <c r="F57" s="289">
        <v>15</v>
      </c>
      <c r="G57" s="289">
        <v>32</v>
      </c>
      <c r="H57" s="289">
        <v>61</v>
      </c>
      <c r="I57" s="289">
        <v>59</v>
      </c>
      <c r="J57" s="289">
        <v>26</v>
      </c>
      <c r="K57" s="289">
        <v>29</v>
      </c>
      <c r="L57" s="289">
        <v>31</v>
      </c>
      <c r="M57" s="289">
        <v>19</v>
      </c>
      <c r="N57" s="289">
        <v>9</v>
      </c>
      <c r="O57" s="265">
        <f t="shared" si="12"/>
        <v>298</v>
      </c>
    </row>
    <row r="58" spans="1:16">
      <c r="A58" s="290"/>
      <c r="B58" s="263" t="s">
        <v>189</v>
      </c>
      <c r="C58" s="289">
        <v>5</v>
      </c>
      <c r="D58" s="289">
        <v>5</v>
      </c>
      <c r="E58" s="289">
        <v>3</v>
      </c>
      <c r="F58" s="289">
        <v>11</v>
      </c>
      <c r="G58" s="289">
        <v>26</v>
      </c>
      <c r="H58" s="289">
        <v>14</v>
      </c>
      <c r="I58" s="289">
        <v>18</v>
      </c>
      <c r="J58" s="289">
        <v>37</v>
      </c>
      <c r="K58" s="289">
        <v>15</v>
      </c>
      <c r="L58" s="289">
        <v>1</v>
      </c>
      <c r="M58" s="289">
        <v>0</v>
      </c>
      <c r="N58" s="289">
        <v>1</v>
      </c>
      <c r="O58" s="265">
        <f t="shared" si="12"/>
        <v>136</v>
      </c>
    </row>
    <row r="59" spans="1:16">
      <c r="A59" s="290"/>
      <c r="B59" s="263" t="s">
        <v>329</v>
      </c>
      <c r="C59" s="289">
        <v>0</v>
      </c>
      <c r="D59" s="289">
        <v>0</v>
      </c>
      <c r="E59" s="289">
        <v>0</v>
      </c>
      <c r="F59" s="289">
        <v>0</v>
      </c>
      <c r="G59" s="289">
        <v>3</v>
      </c>
      <c r="H59" s="289">
        <v>3</v>
      </c>
      <c r="I59" s="289">
        <v>0</v>
      </c>
      <c r="J59" s="289">
        <v>1</v>
      </c>
      <c r="K59" s="289">
        <v>4</v>
      </c>
      <c r="L59" s="289">
        <v>1</v>
      </c>
      <c r="M59" s="289">
        <v>0</v>
      </c>
      <c r="N59" s="289">
        <v>0</v>
      </c>
      <c r="O59" s="265">
        <f t="shared" si="12"/>
        <v>12</v>
      </c>
    </row>
    <row r="60" spans="1:16">
      <c r="A60" s="267"/>
      <c r="B60" s="268" t="s">
        <v>345</v>
      </c>
      <c r="C60" s="283">
        <f>MEDIAN(C55:C59)</f>
        <v>0</v>
      </c>
      <c r="D60" s="283">
        <f t="shared" ref="D60:N60" si="13">MEDIAN(D55:D59)</f>
        <v>2</v>
      </c>
      <c r="E60" s="283">
        <f t="shared" si="13"/>
        <v>0</v>
      </c>
      <c r="F60" s="283">
        <f t="shared" si="13"/>
        <v>5</v>
      </c>
      <c r="G60" s="283">
        <f t="shared" si="13"/>
        <v>20</v>
      </c>
      <c r="H60" s="283">
        <f t="shared" si="13"/>
        <v>22</v>
      </c>
      <c r="I60" s="283">
        <f t="shared" si="13"/>
        <v>15</v>
      </c>
      <c r="J60" s="283">
        <f t="shared" si="13"/>
        <v>9</v>
      </c>
      <c r="K60" s="283">
        <f t="shared" si="13"/>
        <v>6</v>
      </c>
      <c r="L60" s="283">
        <f t="shared" si="13"/>
        <v>1</v>
      </c>
      <c r="M60" s="283">
        <f t="shared" si="13"/>
        <v>0</v>
      </c>
      <c r="N60" s="283">
        <f t="shared" si="13"/>
        <v>1</v>
      </c>
      <c r="O60" s="269">
        <f t="shared" si="12"/>
        <v>81</v>
      </c>
    </row>
    <row r="61" spans="1:16">
      <c r="A61" s="290"/>
      <c r="B61" s="270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271">
        <f>O60*80/100</f>
        <v>64.8</v>
      </c>
    </row>
    <row r="62" spans="1:16">
      <c r="A62" s="290"/>
      <c r="B62" s="272" t="s">
        <v>342</v>
      </c>
      <c r="C62" s="273">
        <f>รายเดือน65!B11</f>
        <v>0</v>
      </c>
      <c r="D62" s="273">
        <f>รายเดือน65!C11</f>
        <v>0</v>
      </c>
      <c r="E62" s="273">
        <f>รายเดือน65!D11</f>
        <v>0</v>
      </c>
      <c r="F62" s="273">
        <f>รายเดือน65!E11</f>
        <v>0</v>
      </c>
      <c r="G62" s="273">
        <f>รายเดือน65!F11</f>
        <v>0</v>
      </c>
      <c r="H62" s="273">
        <f>รายเดือน65!G11</f>
        <v>1</v>
      </c>
      <c r="I62" s="273">
        <f>รายเดือน65!H11</f>
        <v>1</v>
      </c>
      <c r="J62" s="273">
        <f>รายเดือน65!I11</f>
        <v>1</v>
      </c>
      <c r="K62" s="273">
        <f>รายเดือน65!J11</f>
        <v>4</v>
      </c>
      <c r="L62" s="273">
        <f>รายเดือน65!K11</f>
        <v>2</v>
      </c>
      <c r="M62" s="273">
        <f>รายเดือน65!L11</f>
        <v>0</v>
      </c>
      <c r="N62" s="273">
        <f>รายเดือน65!M11</f>
        <v>0</v>
      </c>
      <c r="O62" s="274">
        <f t="shared" si="12"/>
        <v>9</v>
      </c>
    </row>
    <row r="63" spans="1:16">
      <c r="A63" s="291"/>
      <c r="B63" s="276" t="s">
        <v>346</v>
      </c>
      <c r="C63" s="277">
        <f>C62</f>
        <v>0</v>
      </c>
      <c r="D63" s="277">
        <f>C62+D62</f>
        <v>0</v>
      </c>
      <c r="E63" s="277">
        <f>C62+D62+E62</f>
        <v>0</v>
      </c>
      <c r="F63" s="277">
        <f>C62+D62+E62+F62</f>
        <v>0</v>
      </c>
      <c r="G63" s="277">
        <f>C62+D62+E62+F62+G62</f>
        <v>0</v>
      </c>
      <c r="H63" s="277">
        <f>C62+D62+E62+F62+G62+H62</f>
        <v>1</v>
      </c>
      <c r="I63" s="277">
        <f>C62+D62+E62+F62+G62+H62+I62</f>
        <v>2</v>
      </c>
      <c r="J63" s="277">
        <f>C62+D62+E62+F62+G62+H62+I62+J62</f>
        <v>3</v>
      </c>
      <c r="K63" s="277">
        <f>C62+D62+E62+F62+G62+H62+I62+J62+K62</f>
        <v>7</v>
      </c>
      <c r="L63" s="277">
        <f>C62+D62+E62+F62+G62+H62+I62+J62+K62+L62</f>
        <v>9</v>
      </c>
      <c r="M63" s="277">
        <f>C62+D62+E62+F62+G62+H62+I62+J62+K62+L62+M62</f>
        <v>9</v>
      </c>
      <c r="N63" s="277">
        <f>C62+D62+E62+F62+G62+H62+I62+J62+K62+L62+M62+N62</f>
        <v>9</v>
      </c>
      <c r="O63" s="278"/>
    </row>
    <row r="64" spans="1:16">
      <c r="A64" s="279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279" t="s">
        <v>81</v>
      </c>
      <c r="B65" s="263" t="s">
        <v>330</v>
      </c>
      <c r="C65" s="292">
        <v>0</v>
      </c>
      <c r="D65" s="292">
        <v>0</v>
      </c>
      <c r="E65" s="292">
        <v>1</v>
      </c>
      <c r="F65" s="292">
        <v>3</v>
      </c>
      <c r="G65" s="292">
        <v>1</v>
      </c>
      <c r="H65" s="292">
        <v>9</v>
      </c>
      <c r="I65" s="292">
        <v>2</v>
      </c>
      <c r="J65" s="292">
        <v>2</v>
      </c>
      <c r="K65" s="292">
        <v>1</v>
      </c>
      <c r="L65" s="292">
        <v>1</v>
      </c>
      <c r="M65" s="292">
        <v>0</v>
      </c>
      <c r="N65" s="292">
        <v>0</v>
      </c>
      <c r="O65" s="265">
        <f t="shared" ref="O65:O72" si="14">SUM(C65:N65)</f>
        <v>20</v>
      </c>
    </row>
    <row r="66" spans="1:18">
      <c r="A66" s="262"/>
      <c r="B66" s="263" t="s">
        <v>152</v>
      </c>
      <c r="C66" s="292">
        <v>0</v>
      </c>
      <c r="D66" s="292">
        <v>0</v>
      </c>
      <c r="E66" s="292">
        <v>0</v>
      </c>
      <c r="F66" s="292">
        <v>1</v>
      </c>
      <c r="G66" s="292">
        <v>1</v>
      </c>
      <c r="H66" s="292">
        <v>20</v>
      </c>
      <c r="I66" s="292">
        <v>6</v>
      </c>
      <c r="J66" s="292">
        <v>17</v>
      </c>
      <c r="K66" s="292">
        <v>8</v>
      </c>
      <c r="L66" s="292">
        <v>2</v>
      </c>
      <c r="M66" s="292">
        <v>0</v>
      </c>
      <c r="N66" s="292">
        <v>4</v>
      </c>
      <c r="O66" s="265">
        <f t="shared" si="14"/>
        <v>59</v>
      </c>
    </row>
    <row r="67" spans="1:18">
      <c r="A67" s="262"/>
      <c r="B67" s="263" t="s">
        <v>153</v>
      </c>
      <c r="C67" s="292">
        <v>3</v>
      </c>
      <c r="D67" s="292">
        <v>13</v>
      </c>
      <c r="E67" s="292">
        <v>7</v>
      </c>
      <c r="F67" s="292">
        <v>5</v>
      </c>
      <c r="G67" s="292">
        <v>5</v>
      </c>
      <c r="H67" s="292">
        <v>18</v>
      </c>
      <c r="I67" s="292">
        <v>17</v>
      </c>
      <c r="J67" s="292">
        <v>32</v>
      </c>
      <c r="K67" s="292">
        <v>8</v>
      </c>
      <c r="L67" s="292">
        <v>8</v>
      </c>
      <c r="M67" s="292">
        <v>3</v>
      </c>
      <c r="N67" s="292">
        <v>0</v>
      </c>
      <c r="O67" s="265">
        <f t="shared" si="14"/>
        <v>119</v>
      </c>
    </row>
    <row r="68" spans="1:18">
      <c r="A68" s="262"/>
      <c r="B68" s="263" t="s">
        <v>189</v>
      </c>
      <c r="C68" s="292">
        <v>0</v>
      </c>
      <c r="D68" s="292">
        <v>0</v>
      </c>
      <c r="E68" s="292">
        <v>0</v>
      </c>
      <c r="F68" s="292">
        <v>10</v>
      </c>
      <c r="G68" s="292">
        <v>28</v>
      </c>
      <c r="H68" s="292">
        <v>28</v>
      </c>
      <c r="I68" s="292">
        <v>11</v>
      </c>
      <c r="J68" s="292">
        <v>2</v>
      </c>
      <c r="K68" s="292">
        <v>6</v>
      </c>
      <c r="L68" s="292">
        <v>2</v>
      </c>
      <c r="M68" s="292">
        <v>1</v>
      </c>
      <c r="N68" s="292">
        <v>0</v>
      </c>
      <c r="O68" s="265">
        <f t="shared" si="14"/>
        <v>88</v>
      </c>
    </row>
    <row r="69" spans="1:18">
      <c r="A69" s="262"/>
      <c r="B69" s="263" t="s">
        <v>329</v>
      </c>
      <c r="C69" s="292">
        <v>0</v>
      </c>
      <c r="D69" s="292">
        <v>0</v>
      </c>
      <c r="E69" s="292">
        <v>0</v>
      </c>
      <c r="F69" s="292">
        <v>1</v>
      </c>
      <c r="G69" s="292">
        <v>0</v>
      </c>
      <c r="H69" s="292">
        <v>0</v>
      </c>
      <c r="I69" s="292">
        <v>0</v>
      </c>
      <c r="J69" s="292">
        <v>4</v>
      </c>
      <c r="K69" s="292">
        <v>1</v>
      </c>
      <c r="L69" s="292">
        <v>3</v>
      </c>
      <c r="M69" s="292">
        <v>1</v>
      </c>
      <c r="N69" s="292">
        <v>1</v>
      </c>
      <c r="O69" s="265">
        <f t="shared" si="14"/>
        <v>11</v>
      </c>
    </row>
    <row r="70" spans="1:18">
      <c r="A70" s="267"/>
      <c r="B70" s="268" t="s">
        <v>345</v>
      </c>
      <c r="C70" s="283">
        <f>MEDIAN(C65:C69)</f>
        <v>0</v>
      </c>
      <c r="D70" s="283">
        <f t="shared" ref="D70:N70" si="15">MEDIAN(D65:D69)</f>
        <v>0</v>
      </c>
      <c r="E70" s="283">
        <f t="shared" si="15"/>
        <v>0</v>
      </c>
      <c r="F70" s="283">
        <f t="shared" si="15"/>
        <v>3</v>
      </c>
      <c r="G70" s="283">
        <f t="shared" si="15"/>
        <v>1</v>
      </c>
      <c r="H70" s="283">
        <f t="shared" si="15"/>
        <v>18</v>
      </c>
      <c r="I70" s="283">
        <f t="shared" si="15"/>
        <v>6</v>
      </c>
      <c r="J70" s="283">
        <f t="shared" si="15"/>
        <v>4</v>
      </c>
      <c r="K70" s="283">
        <f t="shared" si="15"/>
        <v>6</v>
      </c>
      <c r="L70" s="283">
        <f t="shared" si="15"/>
        <v>2</v>
      </c>
      <c r="M70" s="283">
        <f t="shared" si="15"/>
        <v>1</v>
      </c>
      <c r="N70" s="283">
        <f t="shared" si="15"/>
        <v>0</v>
      </c>
      <c r="O70" s="269">
        <f t="shared" si="14"/>
        <v>41</v>
      </c>
    </row>
    <row r="71" spans="1:18">
      <c r="A71" s="262"/>
      <c r="B71" s="270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271">
        <f>O70*80/100</f>
        <v>32.799999999999997</v>
      </c>
    </row>
    <row r="72" spans="1:18">
      <c r="A72" s="262"/>
      <c r="B72" s="272" t="s">
        <v>342</v>
      </c>
      <c r="C72" s="273">
        <f>รายเดือน65!B12</f>
        <v>4</v>
      </c>
      <c r="D72" s="273">
        <f>รายเดือน65!C12</f>
        <v>0</v>
      </c>
      <c r="E72" s="273">
        <f>รายเดือน65!D12</f>
        <v>0</v>
      </c>
      <c r="F72" s="273">
        <f>รายเดือน65!E12</f>
        <v>1</v>
      </c>
      <c r="G72" s="273">
        <f>รายเดือน65!F12</f>
        <v>1</v>
      </c>
      <c r="H72" s="273">
        <f>รายเดือน65!G12</f>
        <v>4</v>
      </c>
      <c r="I72" s="273">
        <f>รายเดือน65!H12</f>
        <v>3</v>
      </c>
      <c r="J72" s="273">
        <f>รายเดือน65!I12</f>
        <v>20</v>
      </c>
      <c r="K72" s="273">
        <f>รายเดือน65!J12</f>
        <v>21</v>
      </c>
      <c r="L72" s="273">
        <f>รายเดือน65!K12</f>
        <v>13</v>
      </c>
      <c r="M72" s="273">
        <f>รายเดือน65!L12</f>
        <v>0</v>
      </c>
      <c r="N72" s="273">
        <f>รายเดือน65!M12</f>
        <v>0</v>
      </c>
      <c r="O72" s="274">
        <f t="shared" si="14"/>
        <v>67</v>
      </c>
    </row>
    <row r="73" spans="1:18">
      <c r="A73" s="284"/>
      <c r="B73" s="276" t="s">
        <v>346</v>
      </c>
      <c r="C73" s="277">
        <f>C72</f>
        <v>4</v>
      </c>
      <c r="D73" s="277">
        <f>C72+D72</f>
        <v>4</v>
      </c>
      <c r="E73" s="277">
        <f>C72+D72+E72</f>
        <v>4</v>
      </c>
      <c r="F73" s="277">
        <f>C72+D72+E72+F72</f>
        <v>5</v>
      </c>
      <c r="G73" s="277">
        <f>C72+D72+E72+F72+G72</f>
        <v>6</v>
      </c>
      <c r="H73" s="277">
        <f>C72+D72+E72+F72+G72+H72</f>
        <v>10</v>
      </c>
      <c r="I73" s="277">
        <f>C72+D72+E72+F72+G72+H72+I72</f>
        <v>13</v>
      </c>
      <c r="J73" s="277">
        <f>C72+D72+E72+F72+G72+H72+I72+J72</f>
        <v>33</v>
      </c>
      <c r="K73" s="277">
        <f>C72+D72+E72+F72+G72+H72+I72+J72+K72</f>
        <v>54</v>
      </c>
      <c r="L73" s="277">
        <f>C72+D72+E72+F72+G72+H72+I72+J72+K72+L72</f>
        <v>67</v>
      </c>
      <c r="M73" s="277">
        <f>C72+D72+E72+F72+G72+H72+I72+J72+K72+L72+M72</f>
        <v>67</v>
      </c>
      <c r="N73" s="277">
        <f>C72+D72+E72+F72+G72+H72+I72+J72+K72+L72+M72+N72</f>
        <v>67</v>
      </c>
      <c r="O73" s="278"/>
    </row>
    <row r="74" spans="1:18">
      <c r="A74" s="279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279" t="s">
        <v>82</v>
      </c>
      <c r="B75" s="263" t="s">
        <v>330</v>
      </c>
      <c r="C75" s="293">
        <v>1</v>
      </c>
      <c r="D75" s="293">
        <v>0</v>
      </c>
      <c r="E75" s="293">
        <v>0</v>
      </c>
      <c r="F75" s="293">
        <v>0</v>
      </c>
      <c r="G75" s="293">
        <v>0</v>
      </c>
      <c r="H75" s="293">
        <v>13</v>
      </c>
      <c r="I75" s="293">
        <v>8</v>
      </c>
      <c r="J75" s="293">
        <v>13</v>
      </c>
      <c r="K75" s="293">
        <v>0</v>
      </c>
      <c r="L75" s="293">
        <v>1</v>
      </c>
      <c r="M75" s="293">
        <v>0</v>
      </c>
      <c r="N75" s="293">
        <v>0</v>
      </c>
      <c r="O75" s="265">
        <f t="shared" ref="O75:O82" si="16">SUM(C75:N75)</f>
        <v>36</v>
      </c>
    </row>
    <row r="76" spans="1:18">
      <c r="A76" s="262"/>
      <c r="B76" s="263" t="s">
        <v>152</v>
      </c>
      <c r="C76" s="293">
        <v>1</v>
      </c>
      <c r="D76" s="293">
        <v>0</v>
      </c>
      <c r="E76" s="293">
        <v>0</v>
      </c>
      <c r="F76" s="293">
        <v>0</v>
      </c>
      <c r="G76" s="293">
        <v>5</v>
      </c>
      <c r="H76" s="293">
        <v>14</v>
      </c>
      <c r="I76" s="293">
        <v>18</v>
      </c>
      <c r="J76" s="293">
        <v>20</v>
      </c>
      <c r="K76" s="293">
        <v>4</v>
      </c>
      <c r="L76" s="293">
        <v>1</v>
      </c>
      <c r="M76" s="293">
        <v>6</v>
      </c>
      <c r="N76" s="293">
        <v>16</v>
      </c>
      <c r="O76" s="265">
        <f t="shared" si="16"/>
        <v>85</v>
      </c>
    </row>
    <row r="77" spans="1:18">
      <c r="A77" s="262"/>
      <c r="B77" s="263" t="s">
        <v>153</v>
      </c>
      <c r="C77" s="293">
        <v>8</v>
      </c>
      <c r="D77" s="293">
        <v>5</v>
      </c>
      <c r="E77" s="293">
        <v>13</v>
      </c>
      <c r="F77" s="293">
        <v>6</v>
      </c>
      <c r="G77" s="293">
        <v>29</v>
      </c>
      <c r="H77" s="293">
        <v>86</v>
      </c>
      <c r="I77" s="293">
        <v>85</v>
      </c>
      <c r="J77" s="293">
        <v>38</v>
      </c>
      <c r="K77" s="293">
        <v>20</v>
      </c>
      <c r="L77" s="293">
        <v>21</v>
      </c>
      <c r="M77" s="293">
        <v>21</v>
      </c>
      <c r="N77" s="293">
        <v>2</v>
      </c>
      <c r="O77" s="265">
        <f t="shared" si="16"/>
        <v>334</v>
      </c>
      <c r="R77" s="136"/>
    </row>
    <row r="78" spans="1:18">
      <c r="A78" s="262"/>
      <c r="B78" s="263" t="s">
        <v>189</v>
      </c>
      <c r="C78" s="293">
        <v>6</v>
      </c>
      <c r="D78" s="293">
        <v>9</v>
      </c>
      <c r="E78" s="293">
        <v>10</v>
      </c>
      <c r="F78" s="293">
        <v>10</v>
      </c>
      <c r="G78" s="293">
        <v>25</v>
      </c>
      <c r="H78" s="293">
        <v>14</v>
      </c>
      <c r="I78" s="293">
        <v>27</v>
      </c>
      <c r="J78" s="293">
        <v>16</v>
      </c>
      <c r="K78" s="293">
        <v>7</v>
      </c>
      <c r="L78" s="293">
        <v>1</v>
      </c>
      <c r="M78" s="293">
        <v>1</v>
      </c>
      <c r="N78" s="293">
        <v>1</v>
      </c>
      <c r="O78" s="265">
        <f t="shared" si="16"/>
        <v>127</v>
      </c>
    </row>
    <row r="79" spans="1:18">
      <c r="A79" s="262"/>
      <c r="B79" s="263" t="s">
        <v>329</v>
      </c>
      <c r="C79" s="293">
        <v>0</v>
      </c>
      <c r="D79" s="293">
        <v>0</v>
      </c>
      <c r="E79" s="293">
        <v>0</v>
      </c>
      <c r="F79" s="293">
        <v>0</v>
      </c>
      <c r="G79" s="293">
        <v>0</v>
      </c>
      <c r="H79" s="293">
        <v>0</v>
      </c>
      <c r="I79" s="293">
        <v>0</v>
      </c>
      <c r="J79" s="293">
        <v>1</v>
      </c>
      <c r="K79" s="293">
        <v>2</v>
      </c>
      <c r="L79" s="293">
        <v>3</v>
      </c>
      <c r="M79" s="293">
        <v>0</v>
      </c>
      <c r="N79" s="293">
        <v>0</v>
      </c>
      <c r="O79" s="265">
        <f t="shared" si="16"/>
        <v>6</v>
      </c>
    </row>
    <row r="80" spans="1:18">
      <c r="A80" s="267"/>
      <c r="B80" s="268" t="s">
        <v>345</v>
      </c>
      <c r="C80" s="283">
        <f>MEDIAN(C75:C79)</f>
        <v>1</v>
      </c>
      <c r="D80" s="283">
        <f t="shared" ref="D80:N80" si="17">MEDIAN(D75:D79)</f>
        <v>0</v>
      </c>
      <c r="E80" s="283">
        <f t="shared" si="17"/>
        <v>0</v>
      </c>
      <c r="F80" s="283">
        <f t="shared" si="17"/>
        <v>0</v>
      </c>
      <c r="G80" s="283">
        <f t="shared" si="17"/>
        <v>5</v>
      </c>
      <c r="H80" s="283">
        <f t="shared" si="17"/>
        <v>14</v>
      </c>
      <c r="I80" s="283">
        <f t="shared" si="17"/>
        <v>18</v>
      </c>
      <c r="J80" s="283">
        <f t="shared" si="17"/>
        <v>16</v>
      </c>
      <c r="K80" s="283">
        <f t="shared" si="17"/>
        <v>4</v>
      </c>
      <c r="L80" s="283">
        <f t="shared" si="17"/>
        <v>1</v>
      </c>
      <c r="M80" s="283">
        <f t="shared" si="17"/>
        <v>1</v>
      </c>
      <c r="N80" s="283">
        <f t="shared" si="17"/>
        <v>1</v>
      </c>
      <c r="O80" s="269">
        <f t="shared" si="16"/>
        <v>61</v>
      </c>
    </row>
    <row r="81" spans="1:16">
      <c r="A81" s="262"/>
      <c r="B81" s="270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271">
        <f>O80*80/100</f>
        <v>48.8</v>
      </c>
    </row>
    <row r="82" spans="1:16">
      <c r="A82" s="262"/>
      <c r="B82" s="272" t="s">
        <v>342</v>
      </c>
      <c r="C82" s="273">
        <f>รายเดือน65!B13</f>
        <v>0</v>
      </c>
      <c r="D82" s="273">
        <f>รายเดือน65!C13</f>
        <v>0</v>
      </c>
      <c r="E82" s="273">
        <f>รายเดือน65!D13</f>
        <v>0</v>
      </c>
      <c r="F82" s="273">
        <f>รายเดือน65!E13</f>
        <v>0</v>
      </c>
      <c r="G82" s="273">
        <f>รายเดือน65!F13</f>
        <v>1</v>
      </c>
      <c r="H82" s="273">
        <f>รายเดือน65!G13</f>
        <v>2</v>
      </c>
      <c r="I82" s="273">
        <f>รายเดือน65!H13</f>
        <v>0</v>
      </c>
      <c r="J82" s="273">
        <f>รายเดือน65!I13</f>
        <v>0</v>
      </c>
      <c r="K82" s="273">
        <f>รายเดือน65!J13</f>
        <v>0</v>
      </c>
      <c r="L82" s="273">
        <f>รายเดือน65!K13</f>
        <v>0</v>
      </c>
      <c r="M82" s="273">
        <f>รายเดือน65!L13</f>
        <v>0</v>
      </c>
      <c r="N82" s="273">
        <f>รายเดือน65!M13</f>
        <v>0</v>
      </c>
      <c r="O82" s="274">
        <f t="shared" si="16"/>
        <v>3</v>
      </c>
    </row>
    <row r="83" spans="1:16">
      <c r="A83" s="284"/>
      <c r="B83" s="276" t="s">
        <v>346</v>
      </c>
      <c r="C83" s="277">
        <f>C82</f>
        <v>0</v>
      </c>
      <c r="D83" s="277">
        <f>C82+D82</f>
        <v>0</v>
      </c>
      <c r="E83" s="277">
        <f>C82+D82+E82</f>
        <v>0</v>
      </c>
      <c r="F83" s="277">
        <f>C82+D82+E82+F82</f>
        <v>0</v>
      </c>
      <c r="G83" s="277">
        <f>C82+D82+E82+F82+G82</f>
        <v>1</v>
      </c>
      <c r="H83" s="277">
        <f>C82+D82+E82+F82+G82+H82</f>
        <v>3</v>
      </c>
      <c r="I83" s="277">
        <f>C82+D82+E82+F82+G82+H82+I82</f>
        <v>3</v>
      </c>
      <c r="J83" s="277">
        <f>C82+D82+E82+F82+G82+H82+I82+J82</f>
        <v>3</v>
      </c>
      <c r="K83" s="277">
        <f>C82+D82+E82+F82+G82+H82+I82+J82+K82</f>
        <v>3</v>
      </c>
      <c r="L83" s="277">
        <f>C82+D82+E82+F82+G82+H82+I82+J82+K82+L82</f>
        <v>3</v>
      </c>
      <c r="M83" s="277">
        <f>C82+D82+E82+F82+G82+H82+I82+J82+K82+L82+M82</f>
        <v>3</v>
      </c>
      <c r="N83" s="277">
        <f>C82+D82+E82+F82+G82+H82+I82+J82+K82+L82+M82+N82</f>
        <v>3</v>
      </c>
      <c r="O83" s="278"/>
    </row>
    <row r="84" spans="1:16">
      <c r="A84" s="279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62"/>
      <c r="B85" s="263" t="s">
        <v>330</v>
      </c>
      <c r="C85" s="294">
        <v>0</v>
      </c>
      <c r="D85" s="294">
        <v>0</v>
      </c>
      <c r="E85" s="294">
        <v>1</v>
      </c>
      <c r="F85" s="294">
        <v>1</v>
      </c>
      <c r="G85" s="294">
        <v>7</v>
      </c>
      <c r="H85" s="294">
        <v>13</v>
      </c>
      <c r="I85" s="294">
        <v>7</v>
      </c>
      <c r="J85" s="294">
        <v>3</v>
      </c>
      <c r="K85" s="294">
        <v>4</v>
      </c>
      <c r="L85" s="294">
        <v>3</v>
      </c>
      <c r="M85" s="294">
        <v>1</v>
      </c>
      <c r="N85" s="294">
        <v>0</v>
      </c>
      <c r="O85" s="265">
        <f t="shared" ref="O85:O92" si="18">SUM(C85:N85)</f>
        <v>40</v>
      </c>
    </row>
    <row r="86" spans="1:16">
      <c r="A86" s="262"/>
      <c r="B86" s="263" t="s">
        <v>152</v>
      </c>
      <c r="C86" s="294">
        <v>1</v>
      </c>
      <c r="D86" s="294">
        <v>0</v>
      </c>
      <c r="E86" s="294">
        <v>0</v>
      </c>
      <c r="F86" s="294">
        <v>0</v>
      </c>
      <c r="G86" s="294">
        <v>3</v>
      </c>
      <c r="H86" s="294">
        <v>24</v>
      </c>
      <c r="I86" s="294">
        <v>21</v>
      </c>
      <c r="J86" s="294">
        <v>12</v>
      </c>
      <c r="K86" s="294">
        <v>17</v>
      </c>
      <c r="L86" s="294">
        <v>9</v>
      </c>
      <c r="M86" s="294">
        <v>3</v>
      </c>
      <c r="N86" s="294">
        <v>2</v>
      </c>
      <c r="O86" s="265">
        <f t="shared" si="18"/>
        <v>92</v>
      </c>
    </row>
    <row r="87" spans="1:16">
      <c r="A87" s="262"/>
      <c r="B87" s="263" t="s">
        <v>153</v>
      </c>
      <c r="C87" s="294">
        <v>13</v>
      </c>
      <c r="D87" s="294">
        <v>9</v>
      </c>
      <c r="E87" s="294">
        <v>7</v>
      </c>
      <c r="F87" s="294">
        <v>12</v>
      </c>
      <c r="G87" s="294">
        <v>28</v>
      </c>
      <c r="H87" s="294">
        <v>41</v>
      </c>
      <c r="I87" s="294">
        <v>48</v>
      </c>
      <c r="J87" s="294">
        <v>36</v>
      </c>
      <c r="K87" s="294">
        <v>21</v>
      </c>
      <c r="L87" s="294">
        <v>23</v>
      </c>
      <c r="M87" s="294">
        <v>9</v>
      </c>
      <c r="N87" s="294">
        <v>1</v>
      </c>
      <c r="O87" s="265">
        <f t="shared" si="18"/>
        <v>248</v>
      </c>
    </row>
    <row r="88" spans="1:16">
      <c r="A88" s="262"/>
      <c r="B88" s="263" t="s">
        <v>189</v>
      </c>
      <c r="C88" s="294">
        <v>5</v>
      </c>
      <c r="D88" s="294">
        <v>5</v>
      </c>
      <c r="E88" s="294">
        <v>2</v>
      </c>
      <c r="F88" s="294">
        <v>14</v>
      </c>
      <c r="G88" s="294">
        <v>5</v>
      </c>
      <c r="H88" s="294">
        <v>18</v>
      </c>
      <c r="I88" s="294">
        <v>30</v>
      </c>
      <c r="J88" s="294">
        <v>33</v>
      </c>
      <c r="K88" s="294">
        <v>13</v>
      </c>
      <c r="L88" s="294">
        <v>0</v>
      </c>
      <c r="M88" s="294">
        <v>0</v>
      </c>
      <c r="N88" s="294">
        <v>0</v>
      </c>
      <c r="O88" s="265">
        <f t="shared" si="18"/>
        <v>125</v>
      </c>
    </row>
    <row r="89" spans="1:16">
      <c r="A89" s="262"/>
      <c r="B89" s="263" t="s">
        <v>329</v>
      </c>
      <c r="C89" s="294">
        <v>0</v>
      </c>
      <c r="D89" s="294">
        <v>0</v>
      </c>
      <c r="E89" s="294">
        <v>0</v>
      </c>
      <c r="F89" s="294">
        <v>2</v>
      </c>
      <c r="G89" s="294">
        <v>1</v>
      </c>
      <c r="H89" s="294">
        <v>0</v>
      </c>
      <c r="I89" s="294">
        <v>0</v>
      </c>
      <c r="J89" s="294">
        <v>1</v>
      </c>
      <c r="K89" s="294">
        <v>2</v>
      </c>
      <c r="L89" s="294">
        <v>0</v>
      </c>
      <c r="M89" s="294">
        <v>0</v>
      </c>
      <c r="N89" s="294">
        <v>0</v>
      </c>
      <c r="O89" s="265">
        <f t="shared" si="18"/>
        <v>6</v>
      </c>
    </row>
    <row r="90" spans="1:16">
      <c r="A90" s="267"/>
      <c r="B90" s="268" t="s">
        <v>345</v>
      </c>
      <c r="C90" s="283">
        <f>MEDIAN(C85:C89)</f>
        <v>1</v>
      </c>
      <c r="D90" s="283">
        <f t="shared" ref="D90:N90" si="19">MEDIAN(D85:D89)</f>
        <v>0</v>
      </c>
      <c r="E90" s="283">
        <f t="shared" si="19"/>
        <v>1</v>
      </c>
      <c r="F90" s="283">
        <f t="shared" si="19"/>
        <v>2</v>
      </c>
      <c r="G90" s="283">
        <f t="shared" si="19"/>
        <v>5</v>
      </c>
      <c r="H90" s="283">
        <f t="shared" si="19"/>
        <v>18</v>
      </c>
      <c r="I90" s="283">
        <f t="shared" si="19"/>
        <v>21</v>
      </c>
      <c r="J90" s="283">
        <f t="shared" si="19"/>
        <v>12</v>
      </c>
      <c r="K90" s="283">
        <f t="shared" si="19"/>
        <v>13</v>
      </c>
      <c r="L90" s="283">
        <f t="shared" si="19"/>
        <v>3</v>
      </c>
      <c r="M90" s="283">
        <f t="shared" si="19"/>
        <v>1</v>
      </c>
      <c r="N90" s="283">
        <f t="shared" si="19"/>
        <v>0</v>
      </c>
      <c r="O90" s="269">
        <f t="shared" si="18"/>
        <v>77</v>
      </c>
    </row>
    <row r="91" spans="1:16">
      <c r="A91" s="262"/>
      <c r="B91" s="270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271">
        <f>O90*80/100</f>
        <v>61.6</v>
      </c>
    </row>
    <row r="92" spans="1:16">
      <c r="A92" s="262"/>
      <c r="B92" s="272" t="s">
        <v>342</v>
      </c>
      <c r="C92" s="273">
        <f>รายเดือน65!B16</f>
        <v>1</v>
      </c>
      <c r="D92" s="273">
        <f>รายเดือน65!C16</f>
        <v>0</v>
      </c>
      <c r="E92" s="273">
        <f>รายเดือน65!D16</f>
        <v>0</v>
      </c>
      <c r="F92" s="273">
        <f>รายเดือน65!E16</f>
        <v>0</v>
      </c>
      <c r="G92" s="273">
        <f>รายเดือน65!F16</f>
        <v>2</v>
      </c>
      <c r="H92" s="273">
        <f>รายเดือน65!G16</f>
        <v>7</v>
      </c>
      <c r="I92" s="273">
        <f>รายเดือน65!H16</f>
        <v>6</v>
      </c>
      <c r="J92" s="273">
        <f>รายเดือน65!I16</f>
        <v>3</v>
      </c>
      <c r="K92" s="273">
        <f>รายเดือน65!J16</f>
        <v>5</v>
      </c>
      <c r="L92" s="273">
        <f>รายเดือน65!K16</f>
        <v>4</v>
      </c>
      <c r="M92" s="273">
        <f>รายเดือน65!L16</f>
        <v>0</v>
      </c>
      <c r="N92" s="273">
        <f>รายเดือน65!M16</f>
        <v>0</v>
      </c>
      <c r="O92" s="274">
        <f t="shared" si="18"/>
        <v>28</v>
      </c>
    </row>
    <row r="93" spans="1:16">
      <c r="A93" s="284"/>
      <c r="B93" s="276" t="s">
        <v>346</v>
      </c>
      <c r="C93" s="277">
        <f>C92</f>
        <v>1</v>
      </c>
      <c r="D93" s="277">
        <f>C92+D92</f>
        <v>1</v>
      </c>
      <c r="E93" s="277">
        <f>C92+D92+E92</f>
        <v>1</v>
      </c>
      <c r="F93" s="277">
        <f>C92+D92+E92+F92</f>
        <v>1</v>
      </c>
      <c r="G93" s="277">
        <f>C92+D92+E92+F92+G92</f>
        <v>3</v>
      </c>
      <c r="H93" s="277">
        <f>C92+D92+E92+F92+G92+H92</f>
        <v>10</v>
      </c>
      <c r="I93" s="277">
        <f>C92+D92+E92+F92+G92+H92+I92</f>
        <v>16</v>
      </c>
      <c r="J93" s="277">
        <f>C92+D92+E92+F92+G92+H92+I92+J92</f>
        <v>19</v>
      </c>
      <c r="K93" s="277">
        <f>C92+D92+E92+F92+G92+H92+I92+J92+K92</f>
        <v>24</v>
      </c>
      <c r="L93" s="277">
        <f>C92+D92+E92+F92+G92+H92+I92+J92+K92+L92</f>
        <v>28</v>
      </c>
      <c r="M93" s="277">
        <f>C92+D92+E92+F92+G92+H92+I92+J92+K92+L92+M92</f>
        <v>28</v>
      </c>
      <c r="N93" s="277">
        <f>C92+D92+E92+F92+G92+H92+I92+J92+K92+L92+M92+N92</f>
        <v>28</v>
      </c>
      <c r="O93" s="278"/>
    </row>
    <row r="94" spans="1:16">
      <c r="A94" s="279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62"/>
      <c r="B95" s="263" t="s">
        <v>330</v>
      </c>
      <c r="C95" s="295">
        <v>0</v>
      </c>
      <c r="D95" s="295">
        <v>0</v>
      </c>
      <c r="E95" s="295">
        <v>3</v>
      </c>
      <c r="F95" s="295">
        <v>0</v>
      </c>
      <c r="G95" s="295">
        <v>1</v>
      </c>
      <c r="H95" s="295">
        <v>24</v>
      </c>
      <c r="I95" s="295">
        <v>11</v>
      </c>
      <c r="J95" s="295">
        <v>22</v>
      </c>
      <c r="K95" s="295">
        <v>12</v>
      </c>
      <c r="L95" s="295">
        <v>1</v>
      </c>
      <c r="M95" s="295">
        <v>0</v>
      </c>
      <c r="N95" s="295">
        <v>1</v>
      </c>
      <c r="O95" s="265">
        <f t="shared" ref="O95:O102" si="20">SUM(C95:N95)</f>
        <v>75</v>
      </c>
    </row>
    <row r="96" spans="1:16">
      <c r="A96" s="262"/>
      <c r="B96" s="263" t="s">
        <v>152</v>
      </c>
      <c r="C96" s="295">
        <v>1</v>
      </c>
      <c r="D96" s="295">
        <v>0</v>
      </c>
      <c r="E96" s="295">
        <v>1</v>
      </c>
      <c r="F96" s="295">
        <v>2</v>
      </c>
      <c r="G96" s="295">
        <v>22</v>
      </c>
      <c r="H96" s="295">
        <v>60</v>
      </c>
      <c r="I96" s="295">
        <v>51</v>
      </c>
      <c r="J96" s="295">
        <v>33</v>
      </c>
      <c r="K96" s="295">
        <v>25</v>
      </c>
      <c r="L96" s="295">
        <v>2</v>
      </c>
      <c r="M96" s="295">
        <v>5</v>
      </c>
      <c r="N96" s="295">
        <v>10</v>
      </c>
      <c r="O96" s="265">
        <f t="shared" si="20"/>
        <v>212</v>
      </c>
    </row>
    <row r="97" spans="1:16">
      <c r="A97" s="262"/>
      <c r="B97" s="263" t="s">
        <v>153</v>
      </c>
      <c r="C97" s="295">
        <v>4</v>
      </c>
      <c r="D97" s="295">
        <v>10</v>
      </c>
      <c r="E97" s="295">
        <v>9</v>
      </c>
      <c r="F97" s="295">
        <v>8</v>
      </c>
      <c r="G97" s="295">
        <v>36</v>
      </c>
      <c r="H97" s="295">
        <v>77</v>
      </c>
      <c r="I97" s="295">
        <v>50</v>
      </c>
      <c r="J97" s="295">
        <v>32</v>
      </c>
      <c r="K97" s="295">
        <v>65</v>
      </c>
      <c r="L97" s="295">
        <v>35</v>
      </c>
      <c r="M97" s="295">
        <v>17</v>
      </c>
      <c r="N97" s="295">
        <v>12</v>
      </c>
      <c r="O97" s="265">
        <f t="shared" si="20"/>
        <v>355</v>
      </c>
    </row>
    <row r="98" spans="1:16">
      <c r="A98" s="262"/>
      <c r="B98" s="263" t="s">
        <v>189</v>
      </c>
      <c r="C98" s="295">
        <v>6</v>
      </c>
      <c r="D98" s="295">
        <v>3</v>
      </c>
      <c r="E98" s="295">
        <v>3</v>
      </c>
      <c r="F98" s="295">
        <v>7</v>
      </c>
      <c r="G98" s="295">
        <v>18</v>
      </c>
      <c r="H98" s="295">
        <v>28</v>
      </c>
      <c r="I98" s="295">
        <v>15</v>
      </c>
      <c r="J98" s="295">
        <v>14</v>
      </c>
      <c r="K98" s="295">
        <v>16</v>
      </c>
      <c r="L98" s="295">
        <v>9</v>
      </c>
      <c r="M98" s="295">
        <v>3</v>
      </c>
      <c r="N98" s="295">
        <v>0</v>
      </c>
      <c r="O98" s="265">
        <f t="shared" si="20"/>
        <v>122</v>
      </c>
    </row>
    <row r="99" spans="1:16">
      <c r="A99" s="262"/>
      <c r="B99" s="263" t="s">
        <v>329</v>
      </c>
      <c r="C99" s="295">
        <v>0</v>
      </c>
      <c r="D99" s="295">
        <v>0</v>
      </c>
      <c r="E99" s="295">
        <v>2</v>
      </c>
      <c r="F99" s="295">
        <v>0</v>
      </c>
      <c r="G99" s="295">
        <v>1</v>
      </c>
      <c r="H99" s="295">
        <v>6</v>
      </c>
      <c r="I99" s="295">
        <v>8</v>
      </c>
      <c r="J99" s="295">
        <v>12</v>
      </c>
      <c r="K99" s="295">
        <v>0</v>
      </c>
      <c r="L99" s="295">
        <v>8</v>
      </c>
      <c r="M99" s="295">
        <v>1</v>
      </c>
      <c r="N99" s="295">
        <v>1</v>
      </c>
      <c r="O99" s="265">
        <f t="shared" si="20"/>
        <v>39</v>
      </c>
    </row>
    <row r="100" spans="1:16">
      <c r="A100" s="267"/>
      <c r="B100" s="268" t="s">
        <v>345</v>
      </c>
      <c r="C100" s="283">
        <f>MEDIAN(C95:C99)</f>
        <v>1</v>
      </c>
      <c r="D100" s="283">
        <f t="shared" ref="D100:N100" si="21">MEDIAN(D95:D99)</f>
        <v>0</v>
      </c>
      <c r="E100" s="283">
        <f t="shared" si="21"/>
        <v>3</v>
      </c>
      <c r="F100" s="283">
        <f t="shared" si="21"/>
        <v>2</v>
      </c>
      <c r="G100" s="283">
        <f t="shared" si="21"/>
        <v>18</v>
      </c>
      <c r="H100" s="283">
        <f t="shared" si="21"/>
        <v>28</v>
      </c>
      <c r="I100" s="283">
        <f t="shared" si="21"/>
        <v>15</v>
      </c>
      <c r="J100" s="283">
        <f t="shared" si="21"/>
        <v>22</v>
      </c>
      <c r="K100" s="283">
        <f t="shared" si="21"/>
        <v>16</v>
      </c>
      <c r="L100" s="283">
        <f t="shared" si="21"/>
        <v>8</v>
      </c>
      <c r="M100" s="283">
        <f t="shared" si="21"/>
        <v>3</v>
      </c>
      <c r="N100" s="283">
        <f t="shared" si="21"/>
        <v>1</v>
      </c>
      <c r="O100" s="269">
        <f t="shared" si="20"/>
        <v>117</v>
      </c>
    </row>
    <row r="101" spans="1:16">
      <c r="A101" s="262"/>
      <c r="B101" s="270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271">
        <f>O100*80/100</f>
        <v>93.6</v>
      </c>
    </row>
    <row r="102" spans="1:16">
      <c r="A102" s="262"/>
      <c r="B102" s="272" t="s">
        <v>342</v>
      </c>
      <c r="C102" s="273">
        <f>รายเดือน65!B17</f>
        <v>4</v>
      </c>
      <c r="D102" s="273">
        <f>รายเดือน65!C17</f>
        <v>4</v>
      </c>
      <c r="E102" s="273">
        <f>รายเดือน65!D17</f>
        <v>0</v>
      </c>
      <c r="F102" s="273">
        <f>รายเดือน65!E17</f>
        <v>0</v>
      </c>
      <c r="G102" s="273">
        <f>รายเดือน65!F17</f>
        <v>0</v>
      </c>
      <c r="H102" s="273">
        <f>รายเดือน65!G17</f>
        <v>3</v>
      </c>
      <c r="I102" s="273">
        <f>รายเดือน65!H17</f>
        <v>10</v>
      </c>
      <c r="J102" s="273">
        <f>รายเดือน65!I17</f>
        <v>17</v>
      </c>
      <c r="K102" s="273">
        <f>รายเดือน65!J17</f>
        <v>11</v>
      </c>
      <c r="L102" s="273">
        <f>รายเดือน65!K17</f>
        <v>0</v>
      </c>
      <c r="M102" s="273">
        <f>รายเดือน65!L17</f>
        <v>0</v>
      </c>
      <c r="N102" s="273">
        <f>รายเดือน65!M17</f>
        <v>0</v>
      </c>
      <c r="O102" s="274">
        <f t="shared" si="20"/>
        <v>49</v>
      </c>
    </row>
    <row r="103" spans="1:16">
      <c r="A103" s="284"/>
      <c r="B103" s="276" t="s">
        <v>346</v>
      </c>
      <c r="C103" s="277">
        <f>C102</f>
        <v>4</v>
      </c>
      <c r="D103" s="277">
        <f>C102+D102</f>
        <v>8</v>
      </c>
      <c r="E103" s="277">
        <f>C102+D102+E102</f>
        <v>8</v>
      </c>
      <c r="F103" s="277">
        <f>C102+D102+E102+F102</f>
        <v>8</v>
      </c>
      <c r="G103" s="277">
        <f>C102+D102+E102+F102+G102</f>
        <v>8</v>
      </c>
      <c r="H103" s="277">
        <f>C102+D102+E102+F102+G102+H102</f>
        <v>11</v>
      </c>
      <c r="I103" s="277">
        <f>C102+D102+E102+F102+G102+H102+I102</f>
        <v>21</v>
      </c>
      <c r="J103" s="277">
        <f>C102+D102+E102+F102+G102+H102+I102+J102</f>
        <v>38</v>
      </c>
      <c r="K103" s="277">
        <f>C102+D102+E102+F102+G102+H102+I102+J102+K102</f>
        <v>49</v>
      </c>
      <c r="L103" s="277">
        <f>C102+D102+E102+F102+G102+H102+I102+J102+K102+L102</f>
        <v>49</v>
      </c>
      <c r="M103" s="277">
        <f>C102+D102+E102+F102+G102+H102+I102+J102+K102+L102+M102</f>
        <v>49</v>
      </c>
      <c r="N103" s="277">
        <f>C102+D102+E102+F102+G102+H102+I102+J102+K102+L102+M102+N102</f>
        <v>49</v>
      </c>
      <c r="O103" s="278"/>
    </row>
    <row r="104" spans="1:16">
      <c r="A104" s="279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62"/>
      <c r="B105" s="263" t="s">
        <v>330</v>
      </c>
      <c r="C105" s="296">
        <v>2</v>
      </c>
      <c r="D105" s="296">
        <v>0</v>
      </c>
      <c r="E105" s="296">
        <v>0</v>
      </c>
      <c r="F105" s="296">
        <v>1</v>
      </c>
      <c r="G105" s="296">
        <v>3</v>
      </c>
      <c r="H105" s="296">
        <v>16</v>
      </c>
      <c r="I105" s="296">
        <v>4</v>
      </c>
      <c r="J105" s="296">
        <v>6</v>
      </c>
      <c r="K105" s="296">
        <v>3</v>
      </c>
      <c r="L105" s="296">
        <v>1</v>
      </c>
      <c r="M105" s="296">
        <v>2</v>
      </c>
      <c r="N105" s="296">
        <v>0</v>
      </c>
      <c r="O105" s="265">
        <f t="shared" ref="O105:O112" si="22">SUM(C105:N105)</f>
        <v>38</v>
      </c>
    </row>
    <row r="106" spans="1:16">
      <c r="A106" s="262"/>
      <c r="B106" s="263" t="s">
        <v>152</v>
      </c>
      <c r="C106" s="296">
        <v>1</v>
      </c>
      <c r="D106" s="296">
        <v>1</v>
      </c>
      <c r="E106" s="296">
        <v>1</v>
      </c>
      <c r="F106" s="296">
        <v>8</v>
      </c>
      <c r="G106" s="296">
        <v>19</v>
      </c>
      <c r="H106" s="296">
        <v>17</v>
      </c>
      <c r="I106" s="296">
        <v>6</v>
      </c>
      <c r="J106" s="296">
        <v>4</v>
      </c>
      <c r="K106" s="296">
        <v>1</v>
      </c>
      <c r="L106" s="296">
        <v>2</v>
      </c>
      <c r="M106" s="296">
        <v>1</v>
      </c>
      <c r="N106" s="296">
        <v>0</v>
      </c>
      <c r="O106" s="265">
        <f t="shared" si="22"/>
        <v>61</v>
      </c>
    </row>
    <row r="107" spans="1:16">
      <c r="A107" s="262"/>
      <c r="B107" s="263" t="s">
        <v>153</v>
      </c>
      <c r="C107" s="296">
        <v>0</v>
      </c>
      <c r="D107" s="296">
        <v>2</v>
      </c>
      <c r="E107" s="296">
        <v>1</v>
      </c>
      <c r="F107" s="296">
        <v>0</v>
      </c>
      <c r="G107" s="296">
        <v>11</v>
      </c>
      <c r="H107" s="296">
        <v>46</v>
      </c>
      <c r="I107" s="296">
        <v>70</v>
      </c>
      <c r="J107" s="296">
        <v>32</v>
      </c>
      <c r="K107" s="296">
        <v>13</v>
      </c>
      <c r="L107" s="296">
        <v>12</v>
      </c>
      <c r="M107" s="296">
        <v>2</v>
      </c>
      <c r="N107" s="296">
        <v>1</v>
      </c>
      <c r="O107" s="265">
        <f t="shared" si="22"/>
        <v>190</v>
      </c>
    </row>
    <row r="108" spans="1:16">
      <c r="A108" s="262"/>
      <c r="B108" s="263" t="s">
        <v>189</v>
      </c>
      <c r="C108" s="296">
        <v>1</v>
      </c>
      <c r="D108" s="296">
        <v>7</v>
      </c>
      <c r="E108" s="296">
        <v>2</v>
      </c>
      <c r="F108" s="296">
        <v>1</v>
      </c>
      <c r="G108" s="296">
        <v>1</v>
      </c>
      <c r="H108" s="296">
        <v>8</v>
      </c>
      <c r="I108" s="296">
        <v>17</v>
      </c>
      <c r="J108" s="296">
        <v>28</v>
      </c>
      <c r="K108" s="296">
        <v>13</v>
      </c>
      <c r="L108" s="296">
        <v>1</v>
      </c>
      <c r="M108" s="296">
        <v>2</v>
      </c>
      <c r="N108" s="296">
        <v>1</v>
      </c>
      <c r="O108" s="265">
        <f t="shared" si="22"/>
        <v>82</v>
      </c>
    </row>
    <row r="109" spans="1:16">
      <c r="A109" s="262"/>
      <c r="B109" s="263" t="s">
        <v>329</v>
      </c>
      <c r="C109" s="296">
        <v>0</v>
      </c>
      <c r="D109" s="296">
        <v>0</v>
      </c>
      <c r="E109" s="296">
        <v>0</v>
      </c>
      <c r="F109" s="296">
        <v>0</v>
      </c>
      <c r="G109" s="296">
        <v>0</v>
      </c>
      <c r="H109" s="296">
        <v>0</v>
      </c>
      <c r="I109" s="296">
        <v>0</v>
      </c>
      <c r="J109" s="296">
        <v>0</v>
      </c>
      <c r="K109" s="296">
        <v>1</v>
      </c>
      <c r="L109" s="296">
        <v>1</v>
      </c>
      <c r="M109" s="296">
        <v>1</v>
      </c>
      <c r="N109" s="296">
        <v>0</v>
      </c>
      <c r="O109" s="265">
        <f t="shared" si="22"/>
        <v>3</v>
      </c>
    </row>
    <row r="110" spans="1:16">
      <c r="A110" s="267"/>
      <c r="B110" s="268" t="s">
        <v>345</v>
      </c>
      <c r="C110" s="283">
        <f>MEDIAN(C105:C109)</f>
        <v>1</v>
      </c>
      <c r="D110" s="283">
        <f t="shared" ref="D110:N110" si="23">MEDIAN(D105:D109)</f>
        <v>1</v>
      </c>
      <c r="E110" s="283">
        <f t="shared" si="23"/>
        <v>1</v>
      </c>
      <c r="F110" s="283">
        <f t="shared" si="23"/>
        <v>1</v>
      </c>
      <c r="G110" s="283">
        <f t="shared" si="23"/>
        <v>3</v>
      </c>
      <c r="H110" s="283">
        <f t="shared" si="23"/>
        <v>16</v>
      </c>
      <c r="I110" s="283">
        <f t="shared" si="23"/>
        <v>6</v>
      </c>
      <c r="J110" s="283">
        <f t="shared" si="23"/>
        <v>6</v>
      </c>
      <c r="K110" s="283">
        <f t="shared" si="23"/>
        <v>3</v>
      </c>
      <c r="L110" s="283">
        <f t="shared" si="23"/>
        <v>1</v>
      </c>
      <c r="M110" s="283">
        <f t="shared" si="23"/>
        <v>2</v>
      </c>
      <c r="N110" s="283">
        <f t="shared" si="23"/>
        <v>0</v>
      </c>
      <c r="O110" s="269">
        <f t="shared" si="22"/>
        <v>41</v>
      </c>
    </row>
    <row r="111" spans="1:16">
      <c r="A111" s="262"/>
      <c r="B111" s="270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271">
        <f>O110*80/100</f>
        <v>32.799999999999997</v>
      </c>
    </row>
    <row r="112" spans="1:16">
      <c r="A112" s="262"/>
      <c r="B112" s="272" t="s">
        <v>342</v>
      </c>
      <c r="C112" s="273">
        <f>รายเดือน65!B20</f>
        <v>0</v>
      </c>
      <c r="D112" s="273">
        <f>รายเดือน65!C20</f>
        <v>2</v>
      </c>
      <c r="E112" s="273">
        <f>รายเดือน65!D20</f>
        <v>0</v>
      </c>
      <c r="F112" s="273">
        <f>รายเดือน65!E20</f>
        <v>1</v>
      </c>
      <c r="G112" s="273">
        <f>รายเดือน65!F20</f>
        <v>0</v>
      </c>
      <c r="H112" s="273">
        <f>รายเดือน65!G20</f>
        <v>3</v>
      </c>
      <c r="I112" s="273">
        <f>รายเดือน65!H20</f>
        <v>1</v>
      </c>
      <c r="J112" s="273">
        <f>รายเดือน65!I20</f>
        <v>4</v>
      </c>
      <c r="K112" s="273">
        <f>รายเดือน65!J20</f>
        <v>5</v>
      </c>
      <c r="L112" s="273">
        <f>รายเดือน65!K20</f>
        <v>0</v>
      </c>
      <c r="M112" s="273">
        <f>รายเดือน65!L20</f>
        <v>0</v>
      </c>
      <c r="N112" s="273">
        <f>รายเดือน65!M20</f>
        <v>0</v>
      </c>
      <c r="O112" s="274">
        <f t="shared" si="22"/>
        <v>16</v>
      </c>
    </row>
    <row r="113" spans="1:16">
      <c r="A113" s="262"/>
      <c r="B113" s="276" t="s">
        <v>346</v>
      </c>
      <c r="C113" s="277">
        <v>0</v>
      </c>
      <c r="D113" s="277">
        <f>C112+D112</f>
        <v>2</v>
      </c>
      <c r="E113" s="277">
        <f>C112+D112+E112</f>
        <v>2</v>
      </c>
      <c r="F113" s="277">
        <f>C112+D112+E112+F112</f>
        <v>3</v>
      </c>
      <c r="G113" s="277">
        <f>C112+D112+E112+F112+G112</f>
        <v>3</v>
      </c>
      <c r="H113" s="277">
        <f>C112+D112+E112+F112+G112+H112</f>
        <v>6</v>
      </c>
      <c r="I113" s="277">
        <f>C112+D112+E112+F112+G112+H112+I112</f>
        <v>7</v>
      </c>
      <c r="J113" s="277">
        <f>C112+D112+E112+F112+G112+H112+I112+J112</f>
        <v>11</v>
      </c>
      <c r="K113" s="277">
        <f>C112+D112+E112+F112+G112+H112+I112+J112+K112</f>
        <v>16</v>
      </c>
      <c r="L113" s="277">
        <f>C112+D112+E112+F112+G112+H112+I112+J112+K112+L112</f>
        <v>16</v>
      </c>
      <c r="M113" s="277">
        <f>C112+D112+E112+F112+G112+H112+I112+J112+K112+L112+M112</f>
        <v>16</v>
      </c>
      <c r="N113" s="277">
        <f>C112+D112+E112+F112+G112+H112+I112+J112+K112+L112+M112+N112</f>
        <v>16</v>
      </c>
      <c r="O113" s="278"/>
    </row>
    <row r="114" spans="1:16">
      <c r="A114" s="279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62"/>
      <c r="B115" s="263" t="s">
        <v>330</v>
      </c>
      <c r="C115" s="297">
        <v>0</v>
      </c>
      <c r="D115" s="297">
        <v>0</v>
      </c>
      <c r="E115" s="297">
        <v>0</v>
      </c>
      <c r="F115" s="297">
        <v>1</v>
      </c>
      <c r="G115" s="297">
        <v>6</v>
      </c>
      <c r="H115" s="297">
        <v>7</v>
      </c>
      <c r="I115" s="297">
        <v>6</v>
      </c>
      <c r="J115" s="297">
        <v>6</v>
      </c>
      <c r="K115" s="297">
        <v>1</v>
      </c>
      <c r="L115" s="297">
        <v>1</v>
      </c>
      <c r="M115" s="297">
        <v>0</v>
      </c>
      <c r="N115" s="297">
        <v>0</v>
      </c>
      <c r="O115" s="265">
        <f t="shared" ref="O115:O122" si="24">SUM(C115:N115)</f>
        <v>28</v>
      </c>
    </row>
    <row r="116" spans="1:16">
      <c r="A116" s="262"/>
      <c r="B116" s="263" t="s">
        <v>152</v>
      </c>
      <c r="C116" s="297">
        <v>0</v>
      </c>
      <c r="D116" s="297">
        <v>0</v>
      </c>
      <c r="E116" s="297">
        <v>0</v>
      </c>
      <c r="F116" s="297">
        <v>0</v>
      </c>
      <c r="G116" s="297">
        <v>1</v>
      </c>
      <c r="H116" s="297">
        <v>6</v>
      </c>
      <c r="I116" s="297">
        <v>4</v>
      </c>
      <c r="J116" s="297">
        <v>9</v>
      </c>
      <c r="K116" s="297">
        <v>9</v>
      </c>
      <c r="L116" s="297">
        <v>1</v>
      </c>
      <c r="M116" s="297">
        <v>2</v>
      </c>
      <c r="N116" s="297">
        <v>0</v>
      </c>
      <c r="O116" s="265">
        <f t="shared" si="24"/>
        <v>32</v>
      </c>
    </row>
    <row r="117" spans="1:16">
      <c r="A117" s="262"/>
      <c r="B117" s="263" t="s">
        <v>153</v>
      </c>
      <c r="C117" s="297">
        <v>1</v>
      </c>
      <c r="D117" s="297">
        <v>3</v>
      </c>
      <c r="E117" s="297">
        <v>1</v>
      </c>
      <c r="F117" s="297">
        <v>2</v>
      </c>
      <c r="G117" s="297">
        <v>4</v>
      </c>
      <c r="H117" s="297">
        <v>19</v>
      </c>
      <c r="I117" s="297">
        <v>19</v>
      </c>
      <c r="J117" s="297">
        <v>24</v>
      </c>
      <c r="K117" s="297">
        <v>16</v>
      </c>
      <c r="L117" s="297">
        <v>2</v>
      </c>
      <c r="M117" s="297">
        <v>7</v>
      </c>
      <c r="N117" s="297">
        <v>2</v>
      </c>
      <c r="O117" s="265">
        <f t="shared" si="24"/>
        <v>100</v>
      </c>
    </row>
    <row r="118" spans="1:16">
      <c r="A118" s="262"/>
      <c r="B118" s="263" t="s">
        <v>189</v>
      </c>
      <c r="C118" s="297">
        <v>0</v>
      </c>
      <c r="D118" s="297">
        <v>0</v>
      </c>
      <c r="E118" s="297">
        <v>4</v>
      </c>
      <c r="F118" s="297">
        <v>9</v>
      </c>
      <c r="G118" s="297">
        <v>13</v>
      </c>
      <c r="H118" s="297">
        <v>9</v>
      </c>
      <c r="I118" s="297">
        <v>30</v>
      </c>
      <c r="J118" s="297">
        <v>24</v>
      </c>
      <c r="K118" s="297">
        <v>18</v>
      </c>
      <c r="L118" s="297">
        <v>4</v>
      </c>
      <c r="M118" s="297">
        <v>2</v>
      </c>
      <c r="N118" s="297">
        <v>1</v>
      </c>
      <c r="O118" s="265">
        <f t="shared" si="24"/>
        <v>114</v>
      </c>
    </row>
    <row r="119" spans="1:16">
      <c r="A119" s="262"/>
      <c r="B119" s="263" t="s">
        <v>329</v>
      </c>
      <c r="C119" s="297">
        <v>1</v>
      </c>
      <c r="D119" s="297">
        <v>0</v>
      </c>
      <c r="E119" s="297">
        <v>2</v>
      </c>
      <c r="F119" s="297">
        <v>0</v>
      </c>
      <c r="G119" s="297">
        <v>1</v>
      </c>
      <c r="H119" s="297">
        <v>13</v>
      </c>
      <c r="I119" s="297">
        <v>10</v>
      </c>
      <c r="J119" s="297">
        <v>6</v>
      </c>
      <c r="K119" s="297">
        <v>13</v>
      </c>
      <c r="L119" s="297">
        <v>8</v>
      </c>
      <c r="M119" s="297">
        <v>1</v>
      </c>
      <c r="N119" s="297">
        <v>1</v>
      </c>
      <c r="O119" s="265">
        <f t="shared" si="24"/>
        <v>56</v>
      </c>
    </row>
    <row r="120" spans="1:16">
      <c r="A120" s="267"/>
      <c r="B120" s="268" t="s">
        <v>345</v>
      </c>
      <c r="C120" s="283">
        <f>MEDIAN(C115:C119)</f>
        <v>0</v>
      </c>
      <c r="D120" s="283">
        <f t="shared" ref="D120:N120" si="25">MEDIAN(D115:D119)</f>
        <v>0</v>
      </c>
      <c r="E120" s="283">
        <f t="shared" si="25"/>
        <v>1</v>
      </c>
      <c r="F120" s="283">
        <f t="shared" si="25"/>
        <v>1</v>
      </c>
      <c r="G120" s="283">
        <f t="shared" si="25"/>
        <v>4</v>
      </c>
      <c r="H120" s="283">
        <f t="shared" si="25"/>
        <v>9</v>
      </c>
      <c r="I120" s="283">
        <f t="shared" si="25"/>
        <v>10</v>
      </c>
      <c r="J120" s="283">
        <f t="shared" si="25"/>
        <v>9</v>
      </c>
      <c r="K120" s="283">
        <f t="shared" si="25"/>
        <v>13</v>
      </c>
      <c r="L120" s="283">
        <f t="shared" si="25"/>
        <v>2</v>
      </c>
      <c r="M120" s="283">
        <f t="shared" si="25"/>
        <v>2</v>
      </c>
      <c r="N120" s="283">
        <f t="shared" si="25"/>
        <v>1</v>
      </c>
      <c r="O120" s="269">
        <f t="shared" si="24"/>
        <v>52</v>
      </c>
    </row>
    <row r="121" spans="1:16">
      <c r="A121" s="262"/>
      <c r="B121" s="270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271">
        <f>O120*80/100</f>
        <v>41.6</v>
      </c>
    </row>
    <row r="122" spans="1:16">
      <c r="A122" s="262"/>
      <c r="B122" s="272" t="s">
        <v>342</v>
      </c>
      <c r="C122" s="273">
        <f>รายเดือน65!B9</f>
        <v>3</v>
      </c>
      <c r="D122" s="273">
        <f>รายเดือน65!C9</f>
        <v>0</v>
      </c>
      <c r="E122" s="273">
        <f>รายเดือน65!D9</f>
        <v>0</v>
      </c>
      <c r="F122" s="273">
        <f>รายเดือน65!E9</f>
        <v>2</v>
      </c>
      <c r="G122" s="273">
        <f>รายเดือน65!F9</f>
        <v>4</v>
      </c>
      <c r="H122" s="273">
        <f>รายเดือน65!G9</f>
        <v>3</v>
      </c>
      <c r="I122" s="273">
        <f>รายเดือน65!H9</f>
        <v>2</v>
      </c>
      <c r="J122" s="273">
        <f>รายเดือน65!I9</f>
        <v>1</v>
      </c>
      <c r="K122" s="273">
        <f>รายเดือน65!J9</f>
        <v>1</v>
      </c>
      <c r="L122" s="273">
        <f>รายเดือน65!K9</f>
        <v>2</v>
      </c>
      <c r="M122" s="273">
        <f>รายเดือน65!L9</f>
        <v>0</v>
      </c>
      <c r="N122" s="273">
        <f>รายเดือน65!M9</f>
        <v>0</v>
      </c>
      <c r="O122" s="274">
        <f t="shared" si="24"/>
        <v>18</v>
      </c>
    </row>
    <row r="123" spans="1:16">
      <c r="A123" s="284"/>
      <c r="B123" s="276" t="s">
        <v>346</v>
      </c>
      <c r="C123" s="277">
        <f>C122</f>
        <v>3</v>
      </c>
      <c r="D123" s="277">
        <f>C122+D122</f>
        <v>3</v>
      </c>
      <c r="E123" s="277">
        <f>C122+D122+E122</f>
        <v>3</v>
      </c>
      <c r="F123" s="277">
        <f>C122+D122+E122+F122</f>
        <v>5</v>
      </c>
      <c r="G123" s="277">
        <f>C122+D122+E122+F122+G122</f>
        <v>9</v>
      </c>
      <c r="H123" s="277">
        <f>C122+D122+E122+F122+G122+H122</f>
        <v>12</v>
      </c>
      <c r="I123" s="277">
        <f>C122+D122+E122+F122+G122+H122+I122</f>
        <v>14</v>
      </c>
      <c r="J123" s="277">
        <f>C122+D122+E122+F122+G122+H122+I122+J122</f>
        <v>15</v>
      </c>
      <c r="K123" s="277">
        <f>C122+D122+E122+F122+G122+H122+I122+J122+K122</f>
        <v>16</v>
      </c>
      <c r="L123" s="277">
        <f>C122+D122+E122+F122+G122+H122+I122+J122+K122+L122</f>
        <v>18</v>
      </c>
      <c r="M123" s="277">
        <f>C122+D122+E122+F122+G122+H122+I122+J122+K122+L122+M122</f>
        <v>18</v>
      </c>
      <c r="N123" s="277">
        <f>C122+D122+E122+F122+G122+H122+I122+J122+K122+L122+M122+N122</f>
        <v>18</v>
      </c>
      <c r="O123" s="278"/>
    </row>
    <row r="124" spans="1:16">
      <c r="A124" s="279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62"/>
      <c r="B125" s="263" t="s">
        <v>330</v>
      </c>
      <c r="C125" s="298">
        <v>0</v>
      </c>
      <c r="D125" s="298">
        <v>0</v>
      </c>
      <c r="E125" s="298">
        <v>0</v>
      </c>
      <c r="F125" s="298">
        <v>0</v>
      </c>
      <c r="G125" s="298">
        <v>2</v>
      </c>
      <c r="H125" s="298">
        <v>4</v>
      </c>
      <c r="I125" s="298">
        <v>6</v>
      </c>
      <c r="J125" s="298">
        <v>4</v>
      </c>
      <c r="K125" s="298">
        <v>4</v>
      </c>
      <c r="L125" s="298">
        <v>2</v>
      </c>
      <c r="M125" s="298">
        <v>0</v>
      </c>
      <c r="N125" s="298">
        <v>0</v>
      </c>
      <c r="O125" s="265">
        <f t="shared" ref="O125:O132" si="26">SUM(C125:N125)</f>
        <v>22</v>
      </c>
    </row>
    <row r="126" spans="1:16">
      <c r="A126" s="262"/>
      <c r="B126" s="263" t="s">
        <v>152</v>
      </c>
      <c r="C126" s="298">
        <v>0</v>
      </c>
      <c r="D126" s="298">
        <v>2</v>
      </c>
      <c r="E126" s="298">
        <v>0</v>
      </c>
      <c r="F126" s="298">
        <v>6</v>
      </c>
      <c r="G126" s="298">
        <v>24</v>
      </c>
      <c r="H126" s="298">
        <v>40</v>
      </c>
      <c r="I126" s="298">
        <v>20</v>
      </c>
      <c r="J126" s="298">
        <v>8</v>
      </c>
      <c r="K126" s="298">
        <v>1</v>
      </c>
      <c r="L126" s="298">
        <v>1</v>
      </c>
      <c r="M126" s="298">
        <v>2</v>
      </c>
      <c r="N126" s="298">
        <v>3</v>
      </c>
      <c r="O126" s="265">
        <f t="shared" si="26"/>
        <v>107</v>
      </c>
    </row>
    <row r="127" spans="1:16">
      <c r="A127" s="262"/>
      <c r="B127" s="263" t="s">
        <v>153</v>
      </c>
      <c r="C127" s="298">
        <v>3</v>
      </c>
      <c r="D127" s="298">
        <v>2</v>
      </c>
      <c r="E127" s="298">
        <v>2</v>
      </c>
      <c r="F127" s="298">
        <v>7</v>
      </c>
      <c r="G127" s="298">
        <v>31</v>
      </c>
      <c r="H127" s="298">
        <v>87</v>
      </c>
      <c r="I127" s="298">
        <v>84</v>
      </c>
      <c r="J127" s="298">
        <v>41</v>
      </c>
      <c r="K127" s="298">
        <v>11</v>
      </c>
      <c r="L127" s="298">
        <v>18</v>
      </c>
      <c r="M127" s="298">
        <v>2</v>
      </c>
      <c r="N127" s="298">
        <v>0</v>
      </c>
      <c r="O127" s="265">
        <f t="shared" si="26"/>
        <v>288</v>
      </c>
    </row>
    <row r="128" spans="1:16">
      <c r="A128" s="262"/>
      <c r="B128" s="263" t="s">
        <v>189</v>
      </c>
      <c r="C128" s="298">
        <v>1</v>
      </c>
      <c r="D128" s="298">
        <v>1</v>
      </c>
      <c r="E128" s="298">
        <v>4</v>
      </c>
      <c r="F128" s="298">
        <v>3</v>
      </c>
      <c r="G128" s="298">
        <v>6</v>
      </c>
      <c r="H128" s="298">
        <v>7</v>
      </c>
      <c r="I128" s="298">
        <v>16</v>
      </c>
      <c r="J128" s="298">
        <v>9</v>
      </c>
      <c r="K128" s="298">
        <v>3</v>
      </c>
      <c r="L128" s="298">
        <v>3</v>
      </c>
      <c r="M128" s="298">
        <v>0</v>
      </c>
      <c r="N128" s="298">
        <v>0</v>
      </c>
      <c r="O128" s="265">
        <f t="shared" si="26"/>
        <v>53</v>
      </c>
    </row>
    <row r="129" spans="1:16">
      <c r="A129" s="262"/>
      <c r="B129" s="263" t="s">
        <v>329</v>
      </c>
      <c r="C129" s="298">
        <v>0</v>
      </c>
      <c r="D129" s="298">
        <v>0</v>
      </c>
      <c r="E129" s="298">
        <v>0</v>
      </c>
      <c r="F129" s="298">
        <v>0</v>
      </c>
      <c r="G129" s="298">
        <v>0</v>
      </c>
      <c r="H129" s="298">
        <v>0</v>
      </c>
      <c r="I129" s="298">
        <v>0</v>
      </c>
      <c r="J129" s="298">
        <v>0</v>
      </c>
      <c r="K129" s="298">
        <v>0</v>
      </c>
      <c r="L129" s="298">
        <v>0</v>
      </c>
      <c r="M129" s="298">
        <v>0</v>
      </c>
      <c r="N129" s="298">
        <v>0</v>
      </c>
      <c r="O129" s="265">
        <f t="shared" si="26"/>
        <v>0</v>
      </c>
    </row>
    <row r="130" spans="1:16">
      <c r="A130" s="267"/>
      <c r="B130" s="268" t="s">
        <v>345</v>
      </c>
      <c r="C130" s="283">
        <f>MEDIAN(C125:C129)</f>
        <v>0</v>
      </c>
      <c r="D130" s="283">
        <f t="shared" ref="D130:N130" si="27">MEDIAN(D125:D129)</f>
        <v>1</v>
      </c>
      <c r="E130" s="283">
        <f t="shared" si="27"/>
        <v>0</v>
      </c>
      <c r="F130" s="283">
        <f t="shared" si="27"/>
        <v>3</v>
      </c>
      <c r="G130" s="283">
        <f t="shared" si="27"/>
        <v>6</v>
      </c>
      <c r="H130" s="283">
        <f t="shared" si="27"/>
        <v>7</v>
      </c>
      <c r="I130" s="283">
        <f t="shared" si="27"/>
        <v>16</v>
      </c>
      <c r="J130" s="283">
        <f t="shared" si="27"/>
        <v>8</v>
      </c>
      <c r="K130" s="283">
        <f t="shared" si="27"/>
        <v>3</v>
      </c>
      <c r="L130" s="283">
        <f t="shared" si="27"/>
        <v>2</v>
      </c>
      <c r="M130" s="283">
        <f t="shared" si="27"/>
        <v>0</v>
      </c>
      <c r="N130" s="283">
        <f t="shared" si="27"/>
        <v>0</v>
      </c>
      <c r="O130" s="269">
        <f t="shared" si="26"/>
        <v>46</v>
      </c>
    </row>
    <row r="131" spans="1:16">
      <c r="A131" s="262"/>
      <c r="B131" s="270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271">
        <f>O130*80/100</f>
        <v>36.799999999999997</v>
      </c>
    </row>
    <row r="132" spans="1:16">
      <c r="A132" s="262"/>
      <c r="B132" s="272" t="s">
        <v>342</v>
      </c>
      <c r="C132" s="273">
        <f>รายเดือน65!B15</f>
        <v>0</v>
      </c>
      <c r="D132" s="273">
        <f>รายเดือน65!C15</f>
        <v>0</v>
      </c>
      <c r="E132" s="273">
        <f>รายเดือน65!D15</f>
        <v>0</v>
      </c>
      <c r="F132" s="273">
        <f>รายเดือน65!E15</f>
        <v>0</v>
      </c>
      <c r="G132" s="273">
        <f>รายเดือน65!F15</f>
        <v>0</v>
      </c>
      <c r="H132" s="273">
        <f>รายเดือน65!G15</f>
        <v>0</v>
      </c>
      <c r="I132" s="273">
        <f>รายเดือน65!H15</f>
        <v>4</v>
      </c>
      <c r="J132" s="273">
        <f>รายเดือน65!I15</f>
        <v>2</v>
      </c>
      <c r="K132" s="273">
        <f>รายเดือน65!J15</f>
        <v>1</v>
      </c>
      <c r="L132" s="273">
        <f>รายเดือน65!K15</f>
        <v>0</v>
      </c>
      <c r="M132" s="273">
        <f>รายเดือน65!L15</f>
        <v>0</v>
      </c>
      <c r="N132" s="273">
        <f>รายเดือน65!M15</f>
        <v>0</v>
      </c>
      <c r="O132" s="137">
        <f t="shared" si="26"/>
        <v>7</v>
      </c>
    </row>
    <row r="133" spans="1:16">
      <c r="A133" s="284"/>
      <c r="B133" s="276" t="s">
        <v>346</v>
      </c>
      <c r="C133" s="277">
        <f>C132</f>
        <v>0</v>
      </c>
      <c r="D133" s="277">
        <f>C132+D132</f>
        <v>0</v>
      </c>
      <c r="E133" s="277">
        <f>C132+D132+E132</f>
        <v>0</v>
      </c>
      <c r="F133" s="277">
        <f>C132+D132+E132+F132</f>
        <v>0</v>
      </c>
      <c r="G133" s="277">
        <f>C132+D132+E132+F132+G132</f>
        <v>0</v>
      </c>
      <c r="H133" s="277">
        <f>C132+D132+E132+F132+G132+H132</f>
        <v>0</v>
      </c>
      <c r="I133" s="277">
        <f>C132+D132+E132+F132+G132+H132+I132</f>
        <v>4</v>
      </c>
      <c r="J133" s="277">
        <f>C132+D132+E132+F132+G132+H132+I132+J132</f>
        <v>6</v>
      </c>
      <c r="K133" s="277">
        <f>C132+D132+E132+F132+G132+H132+I132+J132+K132</f>
        <v>7</v>
      </c>
      <c r="L133" s="277">
        <f>C132+D132+E132+F132+G132+H132+I132+J132+K132+L132</f>
        <v>7</v>
      </c>
      <c r="M133" s="277">
        <f>C132+D132+E132+F132+G132+H132+I132+J132+K132+L132+M132</f>
        <v>7</v>
      </c>
      <c r="N133" s="277">
        <f>C132+D132+E132+F132+G132+H132+I132+J132+K132+L132+M132+N132</f>
        <v>7</v>
      </c>
      <c r="O133" s="278"/>
    </row>
    <row r="134" spans="1:16">
      <c r="A134" s="279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62"/>
      <c r="B135" s="263" t="s">
        <v>330</v>
      </c>
      <c r="C135" s="299">
        <v>0</v>
      </c>
      <c r="D135" s="299">
        <v>0</v>
      </c>
      <c r="E135" s="299">
        <v>0</v>
      </c>
      <c r="F135" s="299">
        <v>0</v>
      </c>
      <c r="G135" s="299">
        <v>0</v>
      </c>
      <c r="H135" s="299">
        <v>2</v>
      </c>
      <c r="I135" s="299">
        <v>2</v>
      </c>
      <c r="J135" s="299">
        <v>0</v>
      </c>
      <c r="K135" s="299">
        <v>0</v>
      </c>
      <c r="L135" s="299">
        <v>0</v>
      </c>
      <c r="M135" s="299">
        <v>0</v>
      </c>
      <c r="N135" s="299">
        <v>0</v>
      </c>
      <c r="O135" s="265">
        <f t="shared" ref="O135:O142" si="28">SUM(C135:N135)</f>
        <v>4</v>
      </c>
    </row>
    <row r="136" spans="1:16">
      <c r="A136" s="262"/>
      <c r="B136" s="263" t="s">
        <v>152</v>
      </c>
      <c r="C136" s="299">
        <v>0</v>
      </c>
      <c r="D136" s="299">
        <v>0</v>
      </c>
      <c r="E136" s="299">
        <v>0</v>
      </c>
      <c r="F136" s="299">
        <v>0</v>
      </c>
      <c r="G136" s="299">
        <v>0</v>
      </c>
      <c r="H136" s="299">
        <v>6</v>
      </c>
      <c r="I136" s="299">
        <v>2</v>
      </c>
      <c r="J136" s="299">
        <v>4</v>
      </c>
      <c r="K136" s="299">
        <v>1</v>
      </c>
      <c r="L136" s="299">
        <v>0</v>
      </c>
      <c r="M136" s="299">
        <v>0</v>
      </c>
      <c r="N136" s="299">
        <v>1</v>
      </c>
      <c r="O136" s="265">
        <f t="shared" si="28"/>
        <v>14</v>
      </c>
    </row>
    <row r="137" spans="1:16">
      <c r="A137" s="262"/>
      <c r="B137" s="263" t="s">
        <v>153</v>
      </c>
      <c r="C137" s="299">
        <v>0</v>
      </c>
      <c r="D137" s="299">
        <v>0</v>
      </c>
      <c r="E137" s="299">
        <v>0</v>
      </c>
      <c r="F137" s="299">
        <v>2</v>
      </c>
      <c r="G137" s="299">
        <v>6</v>
      </c>
      <c r="H137" s="299">
        <v>8</v>
      </c>
      <c r="I137" s="299">
        <v>6</v>
      </c>
      <c r="J137" s="299">
        <v>1</v>
      </c>
      <c r="K137" s="299">
        <v>4</v>
      </c>
      <c r="L137" s="299">
        <v>2</v>
      </c>
      <c r="M137" s="299">
        <v>0</v>
      </c>
      <c r="N137" s="299">
        <v>0</v>
      </c>
      <c r="O137" s="265">
        <f t="shared" si="28"/>
        <v>29</v>
      </c>
    </row>
    <row r="138" spans="1:16">
      <c r="A138" s="262"/>
      <c r="B138" s="263" t="s">
        <v>189</v>
      </c>
      <c r="C138" s="299">
        <v>0</v>
      </c>
      <c r="D138" s="299">
        <v>0</v>
      </c>
      <c r="E138" s="299">
        <v>1</v>
      </c>
      <c r="F138" s="299">
        <v>0</v>
      </c>
      <c r="G138" s="299">
        <v>0</v>
      </c>
      <c r="H138" s="299">
        <v>2</v>
      </c>
      <c r="I138" s="299">
        <v>6</v>
      </c>
      <c r="J138" s="299">
        <v>2</v>
      </c>
      <c r="K138" s="299">
        <v>2</v>
      </c>
      <c r="L138" s="299">
        <v>1</v>
      </c>
      <c r="M138" s="299">
        <v>1</v>
      </c>
      <c r="N138" s="299">
        <v>0</v>
      </c>
      <c r="O138" s="265">
        <f t="shared" si="28"/>
        <v>15</v>
      </c>
    </row>
    <row r="139" spans="1:16">
      <c r="A139" s="262"/>
      <c r="B139" s="263" t="s">
        <v>329</v>
      </c>
      <c r="C139" s="299">
        <v>0</v>
      </c>
      <c r="D139" s="299">
        <v>0</v>
      </c>
      <c r="E139" s="299">
        <v>0</v>
      </c>
      <c r="F139" s="299">
        <v>0</v>
      </c>
      <c r="G139" s="299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65">
        <f t="shared" si="28"/>
        <v>0</v>
      </c>
    </row>
    <row r="140" spans="1:16">
      <c r="A140" s="267"/>
      <c r="B140" s="268" t="s">
        <v>345</v>
      </c>
      <c r="C140" s="283">
        <f>MEDIAN(C135:C139)</f>
        <v>0</v>
      </c>
      <c r="D140" s="283">
        <f t="shared" ref="D140:N140" si="29">MEDIAN(D135:D139)</f>
        <v>0</v>
      </c>
      <c r="E140" s="283">
        <f t="shared" si="29"/>
        <v>0</v>
      </c>
      <c r="F140" s="283">
        <f t="shared" si="29"/>
        <v>0</v>
      </c>
      <c r="G140" s="283">
        <f t="shared" si="29"/>
        <v>0</v>
      </c>
      <c r="H140" s="283">
        <f t="shared" si="29"/>
        <v>2</v>
      </c>
      <c r="I140" s="283">
        <f t="shared" si="29"/>
        <v>2</v>
      </c>
      <c r="J140" s="283">
        <f t="shared" si="29"/>
        <v>1</v>
      </c>
      <c r="K140" s="283">
        <f t="shared" si="29"/>
        <v>1</v>
      </c>
      <c r="L140" s="283">
        <f t="shared" si="29"/>
        <v>0</v>
      </c>
      <c r="M140" s="283">
        <f t="shared" si="29"/>
        <v>0</v>
      </c>
      <c r="N140" s="283">
        <f t="shared" si="29"/>
        <v>0</v>
      </c>
      <c r="O140" s="269">
        <f t="shared" si="28"/>
        <v>6</v>
      </c>
    </row>
    <row r="141" spans="1:16">
      <c r="A141" s="262"/>
      <c r="B141" s="270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271">
        <f>O140*80/100</f>
        <v>4.8</v>
      </c>
    </row>
    <row r="142" spans="1:16">
      <c r="A142" s="262"/>
      <c r="B142" s="272" t="s">
        <v>342</v>
      </c>
      <c r="C142" s="273">
        <f>รายเดือน65!B18</f>
        <v>0</v>
      </c>
      <c r="D142" s="273">
        <f>รายเดือน65!C18</f>
        <v>0</v>
      </c>
      <c r="E142" s="273">
        <f>รายเดือน65!D18</f>
        <v>0</v>
      </c>
      <c r="F142" s="273">
        <f>รายเดือน65!E18</f>
        <v>0</v>
      </c>
      <c r="G142" s="273">
        <f>รายเดือน65!F18</f>
        <v>0</v>
      </c>
      <c r="H142" s="273">
        <f>รายเดือน65!G18</f>
        <v>0</v>
      </c>
      <c r="I142" s="273">
        <f>รายเดือน65!H18</f>
        <v>0</v>
      </c>
      <c r="J142" s="273">
        <f>รายเดือน65!I18</f>
        <v>0</v>
      </c>
      <c r="K142" s="273">
        <f>รายเดือน65!J18</f>
        <v>0</v>
      </c>
      <c r="L142" s="273">
        <f>รายเดือน65!K18</f>
        <v>0</v>
      </c>
      <c r="M142" s="273">
        <f>รายเดือน65!L18</f>
        <v>0</v>
      </c>
      <c r="N142" s="273">
        <f>รายเดือน65!M18</f>
        <v>0</v>
      </c>
      <c r="O142" s="274">
        <f t="shared" si="28"/>
        <v>0</v>
      </c>
    </row>
    <row r="143" spans="1:16">
      <c r="A143" s="284"/>
      <c r="B143" s="276" t="s">
        <v>346</v>
      </c>
      <c r="C143" s="277">
        <f>C142</f>
        <v>0</v>
      </c>
      <c r="D143" s="277">
        <f>C142+D142</f>
        <v>0</v>
      </c>
      <c r="E143" s="277">
        <f>C142+D142+E142</f>
        <v>0</v>
      </c>
      <c r="F143" s="277">
        <f>C142+D142+E142+F142</f>
        <v>0</v>
      </c>
      <c r="G143" s="277">
        <f>C142+D142+E142+F142+G142</f>
        <v>0</v>
      </c>
      <c r="H143" s="277">
        <f>C142+D142+E142+F142+G142+H142</f>
        <v>0</v>
      </c>
      <c r="I143" s="277">
        <f>C142+D142+E142+F142+G142+H142+I142</f>
        <v>0</v>
      </c>
      <c r="J143" s="277">
        <f>C142+D142+E142+F142+G142+H142+I142+J142</f>
        <v>0</v>
      </c>
      <c r="K143" s="277">
        <f>C142+D142+E142+F142+G142+H142+I142+J142+K142</f>
        <v>0</v>
      </c>
      <c r="L143" s="277">
        <f>C142+D142+E142+F142+G142+H142+I142+J142+K142+L142</f>
        <v>0</v>
      </c>
      <c r="M143" s="277">
        <f>C142+D142+E142+F142+G142+H142+I142+J142+K142+L142+M142</f>
        <v>0</v>
      </c>
      <c r="N143" s="277">
        <f>C142+D142+E142+F142+G142+H142+I142+J142+K142+L142+M142+N142</f>
        <v>0</v>
      </c>
      <c r="O143" s="278"/>
    </row>
    <row r="144" spans="1:16">
      <c r="A144" s="279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62"/>
      <c r="B145" s="263" t="s">
        <v>330</v>
      </c>
      <c r="C145" s="300">
        <v>2</v>
      </c>
      <c r="D145" s="300">
        <v>0</v>
      </c>
      <c r="E145" s="300">
        <v>1</v>
      </c>
      <c r="F145" s="300">
        <v>0</v>
      </c>
      <c r="G145" s="300">
        <v>0</v>
      </c>
      <c r="H145" s="300">
        <v>4</v>
      </c>
      <c r="I145" s="300">
        <v>5</v>
      </c>
      <c r="J145" s="300">
        <v>11</v>
      </c>
      <c r="K145" s="300">
        <v>2</v>
      </c>
      <c r="L145" s="300">
        <v>0</v>
      </c>
      <c r="M145" s="300">
        <v>0</v>
      </c>
      <c r="N145" s="300">
        <v>0</v>
      </c>
      <c r="O145" s="265">
        <f t="shared" ref="O145:O152" si="30">SUM(C145:N145)</f>
        <v>25</v>
      </c>
    </row>
    <row r="146" spans="1:16">
      <c r="A146" s="262"/>
      <c r="B146" s="263" t="s">
        <v>152</v>
      </c>
      <c r="C146" s="300">
        <v>0</v>
      </c>
      <c r="D146" s="300">
        <v>0</v>
      </c>
      <c r="E146" s="300">
        <v>1</v>
      </c>
      <c r="F146" s="300">
        <v>0</v>
      </c>
      <c r="G146" s="300">
        <v>0</v>
      </c>
      <c r="H146" s="300">
        <v>4</v>
      </c>
      <c r="I146" s="300">
        <v>8</v>
      </c>
      <c r="J146" s="300">
        <v>8</v>
      </c>
      <c r="K146" s="300">
        <v>5</v>
      </c>
      <c r="L146" s="300">
        <v>1</v>
      </c>
      <c r="M146" s="300">
        <v>0</v>
      </c>
      <c r="N146" s="300">
        <v>0</v>
      </c>
      <c r="O146" s="265">
        <f t="shared" si="30"/>
        <v>27</v>
      </c>
    </row>
    <row r="147" spans="1:16">
      <c r="A147" s="262"/>
      <c r="B147" s="263" t="s">
        <v>153</v>
      </c>
      <c r="C147" s="300">
        <v>0</v>
      </c>
      <c r="D147" s="300">
        <v>2</v>
      </c>
      <c r="E147" s="300">
        <v>3</v>
      </c>
      <c r="F147" s="300">
        <v>5</v>
      </c>
      <c r="G147" s="300">
        <v>9</v>
      </c>
      <c r="H147" s="300">
        <v>9</v>
      </c>
      <c r="I147" s="300">
        <v>12</v>
      </c>
      <c r="J147" s="300">
        <v>13</v>
      </c>
      <c r="K147" s="300">
        <v>12</v>
      </c>
      <c r="L147" s="300">
        <v>4</v>
      </c>
      <c r="M147" s="300">
        <v>5</v>
      </c>
      <c r="N147" s="300">
        <v>0</v>
      </c>
      <c r="O147" s="265">
        <f t="shared" si="30"/>
        <v>74</v>
      </c>
    </row>
    <row r="148" spans="1:16">
      <c r="A148" s="262"/>
      <c r="B148" s="263" t="s">
        <v>189</v>
      </c>
      <c r="C148" s="300">
        <v>0</v>
      </c>
      <c r="D148" s="300">
        <v>0</v>
      </c>
      <c r="E148" s="300">
        <v>3</v>
      </c>
      <c r="F148" s="300">
        <v>6</v>
      </c>
      <c r="G148" s="300">
        <v>16</v>
      </c>
      <c r="H148" s="300">
        <v>16</v>
      </c>
      <c r="I148" s="300">
        <v>25</v>
      </c>
      <c r="J148" s="300">
        <v>19</v>
      </c>
      <c r="K148" s="300">
        <v>3</v>
      </c>
      <c r="L148" s="300">
        <v>2</v>
      </c>
      <c r="M148" s="300">
        <v>1</v>
      </c>
      <c r="N148" s="300">
        <v>0</v>
      </c>
      <c r="O148" s="265">
        <f t="shared" si="30"/>
        <v>91</v>
      </c>
    </row>
    <row r="149" spans="1:16">
      <c r="A149" s="262"/>
      <c r="B149" s="263" t="s">
        <v>329</v>
      </c>
      <c r="C149" s="300">
        <v>0</v>
      </c>
      <c r="D149" s="300">
        <v>0</v>
      </c>
      <c r="E149" s="300">
        <v>0</v>
      </c>
      <c r="F149" s="300">
        <v>0</v>
      </c>
      <c r="G149" s="300">
        <v>0</v>
      </c>
      <c r="H149" s="300">
        <v>0</v>
      </c>
      <c r="I149" s="300">
        <v>1</v>
      </c>
      <c r="J149" s="300">
        <v>0</v>
      </c>
      <c r="K149" s="300">
        <v>4</v>
      </c>
      <c r="L149" s="300">
        <v>3</v>
      </c>
      <c r="M149" s="300">
        <v>0</v>
      </c>
      <c r="N149" s="300">
        <v>0</v>
      </c>
      <c r="O149" s="265">
        <f t="shared" si="30"/>
        <v>8</v>
      </c>
    </row>
    <row r="150" spans="1:16">
      <c r="A150" s="267"/>
      <c r="B150" s="268" t="s">
        <v>345</v>
      </c>
      <c r="C150" s="283">
        <f>MEDIAN(C145:C149)</f>
        <v>0</v>
      </c>
      <c r="D150" s="283">
        <f t="shared" ref="D150:N150" si="31">MEDIAN(D145:D149)</f>
        <v>0</v>
      </c>
      <c r="E150" s="283">
        <f t="shared" si="31"/>
        <v>1</v>
      </c>
      <c r="F150" s="283">
        <f t="shared" si="31"/>
        <v>0</v>
      </c>
      <c r="G150" s="283">
        <f t="shared" si="31"/>
        <v>0</v>
      </c>
      <c r="H150" s="283">
        <f t="shared" si="31"/>
        <v>4</v>
      </c>
      <c r="I150" s="283">
        <f t="shared" si="31"/>
        <v>8</v>
      </c>
      <c r="J150" s="283">
        <f t="shared" si="31"/>
        <v>11</v>
      </c>
      <c r="K150" s="283">
        <f t="shared" si="31"/>
        <v>4</v>
      </c>
      <c r="L150" s="283">
        <f t="shared" si="31"/>
        <v>2</v>
      </c>
      <c r="M150" s="283">
        <f t="shared" si="31"/>
        <v>0</v>
      </c>
      <c r="N150" s="283">
        <f t="shared" si="31"/>
        <v>0</v>
      </c>
      <c r="O150" s="269">
        <f t="shared" si="30"/>
        <v>30</v>
      </c>
    </row>
    <row r="151" spans="1:16">
      <c r="A151" s="262"/>
      <c r="B151" s="270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271">
        <f>O150*80/100</f>
        <v>24</v>
      </c>
    </row>
    <row r="152" spans="1:16">
      <c r="A152" s="262"/>
      <c r="B152" s="272" t="s">
        <v>342</v>
      </c>
      <c r="C152" s="273">
        <f>รายเดือน65!B14</f>
        <v>0</v>
      </c>
      <c r="D152" s="273">
        <f>รายเดือน65!C14</f>
        <v>0</v>
      </c>
      <c r="E152" s="273">
        <f>รายเดือน65!D14</f>
        <v>0</v>
      </c>
      <c r="F152" s="273">
        <f>รายเดือน65!E14</f>
        <v>0</v>
      </c>
      <c r="G152" s="273">
        <f>รายเดือน65!F14</f>
        <v>0</v>
      </c>
      <c r="H152" s="273">
        <f>รายเดือน65!G14</f>
        <v>4</v>
      </c>
      <c r="I152" s="273">
        <f>รายเดือน65!H14</f>
        <v>1</v>
      </c>
      <c r="J152" s="273">
        <f>รายเดือน65!I14</f>
        <v>4</v>
      </c>
      <c r="K152" s="273">
        <f>รายเดือน65!J14</f>
        <v>2</v>
      </c>
      <c r="L152" s="273">
        <f>รายเดือน65!K14</f>
        <v>0</v>
      </c>
      <c r="M152" s="273">
        <f>รายเดือน65!L14</f>
        <v>0</v>
      </c>
      <c r="N152" s="273">
        <f>รายเดือน65!M14</f>
        <v>0</v>
      </c>
      <c r="O152" s="274">
        <f t="shared" si="30"/>
        <v>11</v>
      </c>
    </row>
    <row r="153" spans="1:16">
      <c r="A153" s="284"/>
      <c r="B153" s="276" t="s">
        <v>346</v>
      </c>
      <c r="C153" s="277">
        <f>C152</f>
        <v>0</v>
      </c>
      <c r="D153" s="277">
        <f>C152+D152</f>
        <v>0</v>
      </c>
      <c r="E153" s="277">
        <f>C152+D152+E152</f>
        <v>0</v>
      </c>
      <c r="F153" s="277">
        <f>C152+D152+E152+F152</f>
        <v>0</v>
      </c>
      <c r="G153" s="277">
        <f>C152+D152+E152+F152+G152</f>
        <v>0</v>
      </c>
      <c r="H153" s="277">
        <f>C152+D152+E152+F152+G152+H152</f>
        <v>4</v>
      </c>
      <c r="I153" s="277">
        <f>C152+D152+E152+F152+G152+H152+I152</f>
        <v>5</v>
      </c>
      <c r="J153" s="277">
        <f>C152+D152+E152+F152+G152+H152+I152+J152</f>
        <v>9</v>
      </c>
      <c r="K153" s="277">
        <f>C152+D152+E152+F152+G152+H152+I152+J152+K152</f>
        <v>11</v>
      </c>
      <c r="L153" s="277">
        <f>C152+D152+E152+F152+G152+H152+I152+J152+K152+L152</f>
        <v>11</v>
      </c>
      <c r="M153" s="277">
        <f>C152+D152+E152+F152+G152+H152+I152+J152+K152+L152+M152</f>
        <v>11</v>
      </c>
      <c r="N153" s="277">
        <f>C152+D152+E152+F152+G152+H152+I152+J152+K152+L152+M152+N152</f>
        <v>11</v>
      </c>
      <c r="O153" s="278"/>
    </row>
    <row r="154" spans="1:16">
      <c r="A154" s="279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62"/>
      <c r="B155" s="263" t="s">
        <v>330</v>
      </c>
      <c r="C155" s="301">
        <v>0</v>
      </c>
      <c r="D155" s="301">
        <v>0</v>
      </c>
      <c r="E155" s="301">
        <v>0</v>
      </c>
      <c r="F155" s="301">
        <v>1</v>
      </c>
      <c r="G155" s="301">
        <v>2</v>
      </c>
      <c r="H155" s="301">
        <v>2</v>
      </c>
      <c r="I155" s="301">
        <v>0</v>
      </c>
      <c r="J155" s="301">
        <v>0</v>
      </c>
      <c r="K155" s="301">
        <v>1</v>
      </c>
      <c r="L155" s="301">
        <v>1</v>
      </c>
      <c r="M155" s="301">
        <v>0</v>
      </c>
      <c r="N155" s="301">
        <v>0</v>
      </c>
      <c r="O155" s="265">
        <f t="shared" ref="O155:O162" si="32">SUM(C155:N155)</f>
        <v>7</v>
      </c>
    </row>
    <row r="156" spans="1:16">
      <c r="A156" s="262"/>
      <c r="B156" s="263" t="s">
        <v>152</v>
      </c>
      <c r="C156" s="301">
        <v>0</v>
      </c>
      <c r="D156" s="301">
        <v>0</v>
      </c>
      <c r="E156" s="301">
        <v>0</v>
      </c>
      <c r="F156" s="301">
        <v>0</v>
      </c>
      <c r="G156" s="301">
        <v>0</v>
      </c>
      <c r="H156" s="301">
        <v>0</v>
      </c>
      <c r="I156" s="301">
        <v>1</v>
      </c>
      <c r="J156" s="301">
        <v>1</v>
      </c>
      <c r="K156" s="301">
        <v>0</v>
      </c>
      <c r="L156" s="301">
        <v>0</v>
      </c>
      <c r="M156" s="301">
        <v>1</v>
      </c>
      <c r="N156" s="301">
        <v>0</v>
      </c>
      <c r="O156" s="265">
        <f t="shared" si="32"/>
        <v>3</v>
      </c>
    </row>
    <row r="157" spans="1:16">
      <c r="A157" s="262"/>
      <c r="B157" s="263" t="s">
        <v>153</v>
      </c>
      <c r="C157" s="301">
        <v>0</v>
      </c>
      <c r="D157" s="301">
        <v>0</v>
      </c>
      <c r="E157" s="301">
        <v>1</v>
      </c>
      <c r="F157" s="301">
        <v>0</v>
      </c>
      <c r="G157" s="301">
        <v>3</v>
      </c>
      <c r="H157" s="301">
        <v>3</v>
      </c>
      <c r="I157" s="301">
        <v>3</v>
      </c>
      <c r="J157" s="301">
        <v>5</v>
      </c>
      <c r="K157" s="301">
        <v>3</v>
      </c>
      <c r="L157" s="301">
        <v>4</v>
      </c>
      <c r="M157" s="301">
        <v>1</v>
      </c>
      <c r="N157" s="301">
        <v>0</v>
      </c>
      <c r="O157" s="265">
        <f t="shared" si="32"/>
        <v>23</v>
      </c>
    </row>
    <row r="158" spans="1:16">
      <c r="A158" s="262"/>
      <c r="B158" s="263" t="s">
        <v>189</v>
      </c>
      <c r="C158" s="301">
        <v>1</v>
      </c>
      <c r="D158" s="301">
        <v>1</v>
      </c>
      <c r="E158" s="301">
        <v>0</v>
      </c>
      <c r="F158" s="301">
        <v>4</v>
      </c>
      <c r="G158" s="301">
        <v>5</v>
      </c>
      <c r="H158" s="301">
        <v>0</v>
      </c>
      <c r="I158" s="301">
        <v>0</v>
      </c>
      <c r="J158" s="301">
        <v>1</v>
      </c>
      <c r="K158" s="301">
        <v>1</v>
      </c>
      <c r="L158" s="301">
        <v>0</v>
      </c>
      <c r="M158" s="301">
        <v>0</v>
      </c>
      <c r="N158" s="301">
        <v>0</v>
      </c>
      <c r="O158" s="265">
        <f t="shared" si="32"/>
        <v>13</v>
      </c>
    </row>
    <row r="159" spans="1:16">
      <c r="A159" s="262"/>
      <c r="B159" s="263" t="s">
        <v>329</v>
      </c>
      <c r="C159" s="301">
        <v>0</v>
      </c>
      <c r="D159" s="301">
        <v>0</v>
      </c>
      <c r="E159" s="301">
        <v>0</v>
      </c>
      <c r="F159" s="301">
        <v>0</v>
      </c>
      <c r="G159" s="301">
        <v>0</v>
      </c>
      <c r="H159" s="301">
        <v>0</v>
      </c>
      <c r="I159" s="301">
        <v>0</v>
      </c>
      <c r="J159" s="301">
        <v>0</v>
      </c>
      <c r="K159" s="301">
        <v>1</v>
      </c>
      <c r="L159" s="301">
        <v>0</v>
      </c>
      <c r="M159" s="301">
        <v>0</v>
      </c>
      <c r="N159" s="301">
        <v>0</v>
      </c>
      <c r="O159" s="265">
        <f t="shared" si="32"/>
        <v>1</v>
      </c>
    </row>
    <row r="160" spans="1:16">
      <c r="A160" s="267"/>
      <c r="B160" s="268" t="s">
        <v>345</v>
      </c>
      <c r="C160" s="283">
        <f>MEDIAN(C155:C159)</f>
        <v>0</v>
      </c>
      <c r="D160" s="283">
        <f t="shared" ref="D160:N160" si="33">MEDIAN(D155:D159)</f>
        <v>0</v>
      </c>
      <c r="E160" s="283">
        <f t="shared" si="33"/>
        <v>0</v>
      </c>
      <c r="F160" s="283">
        <f t="shared" si="33"/>
        <v>0</v>
      </c>
      <c r="G160" s="283">
        <f t="shared" si="33"/>
        <v>2</v>
      </c>
      <c r="H160" s="283">
        <f t="shared" si="33"/>
        <v>0</v>
      </c>
      <c r="I160" s="283">
        <f t="shared" si="33"/>
        <v>0</v>
      </c>
      <c r="J160" s="283">
        <f t="shared" si="33"/>
        <v>1</v>
      </c>
      <c r="K160" s="283">
        <f t="shared" si="33"/>
        <v>1</v>
      </c>
      <c r="L160" s="283">
        <f t="shared" si="33"/>
        <v>0</v>
      </c>
      <c r="M160" s="283">
        <f t="shared" si="33"/>
        <v>0</v>
      </c>
      <c r="N160" s="283">
        <f t="shared" si="33"/>
        <v>0</v>
      </c>
      <c r="O160" s="269">
        <f t="shared" si="32"/>
        <v>4</v>
      </c>
    </row>
    <row r="161" spans="1:16">
      <c r="A161" s="262"/>
      <c r="B161" s="270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271">
        <f>O160*80/100</f>
        <v>3.2</v>
      </c>
    </row>
    <row r="162" spans="1:16">
      <c r="A162" s="262"/>
      <c r="B162" s="272" t="s">
        <v>342</v>
      </c>
      <c r="C162" s="273">
        <f>รายเดือน65!B21</f>
        <v>0</v>
      </c>
      <c r="D162" s="273">
        <f>รายเดือน65!C21</f>
        <v>0</v>
      </c>
      <c r="E162" s="273">
        <f>รายเดือน65!D21</f>
        <v>0</v>
      </c>
      <c r="F162" s="273">
        <f>รายเดือน65!E21</f>
        <v>0</v>
      </c>
      <c r="G162" s="273">
        <f>รายเดือน65!F21</f>
        <v>0</v>
      </c>
      <c r="H162" s="273">
        <f>รายเดือน65!G21</f>
        <v>0</v>
      </c>
      <c r="I162" s="273">
        <f>รายเดือน65!H21</f>
        <v>0</v>
      </c>
      <c r="J162" s="273">
        <f>รายเดือน65!I21</f>
        <v>0</v>
      </c>
      <c r="K162" s="273">
        <f>รายเดือน65!J21</f>
        <v>0</v>
      </c>
      <c r="L162" s="273">
        <f>รายเดือน65!K21</f>
        <v>0</v>
      </c>
      <c r="M162" s="273">
        <f>รายเดือน65!L21</f>
        <v>0</v>
      </c>
      <c r="N162" s="273">
        <f>รายเดือน65!M21</f>
        <v>0</v>
      </c>
      <c r="O162" s="274">
        <f t="shared" si="32"/>
        <v>0</v>
      </c>
    </row>
    <row r="163" spans="1:16">
      <c r="A163" s="284"/>
      <c r="B163" s="276" t="s">
        <v>346</v>
      </c>
      <c r="C163" s="277">
        <f>C162</f>
        <v>0</v>
      </c>
      <c r="D163" s="277">
        <f>C162+D162</f>
        <v>0</v>
      </c>
      <c r="E163" s="277">
        <f>C162+D162+E162</f>
        <v>0</v>
      </c>
      <c r="F163" s="277">
        <f>C162+D162+E162+F162</f>
        <v>0</v>
      </c>
      <c r="G163" s="277">
        <f>C162+D162+E162+F162+G162</f>
        <v>0</v>
      </c>
      <c r="H163" s="277">
        <f>C162+D162+E162+F162+G162+H162</f>
        <v>0</v>
      </c>
      <c r="I163" s="277">
        <f>C162+D162+E162+F162+G162+H162+I162</f>
        <v>0</v>
      </c>
      <c r="J163" s="277">
        <f>C162+D162+E162+F162+G162+H162+I162+J162</f>
        <v>0</v>
      </c>
      <c r="K163" s="277">
        <f>C162+D162+E162+F162+G162+H162+I162+J162+K162</f>
        <v>0</v>
      </c>
      <c r="L163" s="277">
        <f>C162+D162+E162+F162+G162+H162+I162+J162+K162+L162</f>
        <v>0</v>
      </c>
      <c r="M163" s="277">
        <f>C162+D162+E162+F162+G162+H162+I162+J162+K162+L162+M162</f>
        <v>0</v>
      </c>
      <c r="N163" s="277">
        <f>C162+D162+E162+F162+G162+H162+I162+J162+K162+L162+M162+N162</f>
        <v>0</v>
      </c>
      <c r="O163" s="278"/>
    </row>
    <row r="164" spans="1:16">
      <c r="A164" s="279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62"/>
      <c r="B165" s="263" t="s">
        <v>330</v>
      </c>
      <c r="C165" s="302">
        <v>0</v>
      </c>
      <c r="D165" s="302">
        <v>0</v>
      </c>
      <c r="E165" s="302">
        <v>2</v>
      </c>
      <c r="F165" s="302">
        <v>5</v>
      </c>
      <c r="G165" s="302">
        <v>1</v>
      </c>
      <c r="H165" s="302">
        <v>2</v>
      </c>
      <c r="I165" s="302">
        <v>4</v>
      </c>
      <c r="J165" s="302">
        <v>4</v>
      </c>
      <c r="K165" s="302">
        <v>0</v>
      </c>
      <c r="L165" s="302">
        <v>0</v>
      </c>
      <c r="M165" s="302">
        <v>0</v>
      </c>
      <c r="N165" s="302">
        <v>0</v>
      </c>
      <c r="O165" s="265">
        <f t="shared" ref="O165:O172" si="34">SUM(C165:N165)</f>
        <v>18</v>
      </c>
    </row>
    <row r="166" spans="1:16">
      <c r="A166" s="262"/>
      <c r="B166" s="263" t="s">
        <v>152</v>
      </c>
      <c r="C166" s="302">
        <v>0</v>
      </c>
      <c r="D166" s="302">
        <v>0</v>
      </c>
      <c r="E166" s="302">
        <v>0</v>
      </c>
      <c r="F166" s="302">
        <v>1</v>
      </c>
      <c r="G166" s="302">
        <v>0</v>
      </c>
      <c r="H166" s="302">
        <v>2</v>
      </c>
      <c r="I166" s="302">
        <v>0</v>
      </c>
      <c r="J166" s="302">
        <v>9</v>
      </c>
      <c r="K166" s="302">
        <v>0</v>
      </c>
      <c r="L166" s="302">
        <v>0</v>
      </c>
      <c r="M166" s="302">
        <v>9</v>
      </c>
      <c r="N166" s="302">
        <v>0</v>
      </c>
      <c r="O166" s="265">
        <f t="shared" si="34"/>
        <v>21</v>
      </c>
    </row>
    <row r="167" spans="1:16">
      <c r="A167" s="262"/>
      <c r="B167" s="263" t="s">
        <v>153</v>
      </c>
      <c r="C167" s="302">
        <v>0</v>
      </c>
      <c r="D167" s="302">
        <v>0</v>
      </c>
      <c r="E167" s="302">
        <v>1</v>
      </c>
      <c r="F167" s="302">
        <v>1</v>
      </c>
      <c r="G167" s="302">
        <v>1</v>
      </c>
      <c r="H167" s="302">
        <v>8</v>
      </c>
      <c r="I167" s="302">
        <v>15</v>
      </c>
      <c r="J167" s="302">
        <v>7</v>
      </c>
      <c r="K167" s="302">
        <v>4</v>
      </c>
      <c r="L167" s="302">
        <v>3</v>
      </c>
      <c r="M167" s="302">
        <v>2</v>
      </c>
      <c r="N167" s="302">
        <v>1</v>
      </c>
      <c r="O167" s="265">
        <f t="shared" si="34"/>
        <v>43</v>
      </c>
    </row>
    <row r="168" spans="1:16">
      <c r="A168" s="262"/>
      <c r="B168" s="263" t="s">
        <v>189</v>
      </c>
      <c r="C168" s="302">
        <v>2</v>
      </c>
      <c r="D168" s="302">
        <v>0</v>
      </c>
      <c r="E168" s="302">
        <v>2</v>
      </c>
      <c r="F168" s="302">
        <v>0</v>
      </c>
      <c r="G168" s="302">
        <v>6</v>
      </c>
      <c r="H168" s="302">
        <v>7</v>
      </c>
      <c r="I168" s="302">
        <v>0</v>
      </c>
      <c r="J168" s="302">
        <v>2</v>
      </c>
      <c r="K168" s="302">
        <v>2</v>
      </c>
      <c r="L168" s="302">
        <v>0</v>
      </c>
      <c r="M168" s="302">
        <v>0</v>
      </c>
      <c r="N168" s="302">
        <v>0</v>
      </c>
      <c r="O168" s="265">
        <f t="shared" si="34"/>
        <v>21</v>
      </c>
    </row>
    <row r="169" spans="1:16">
      <c r="A169" s="262"/>
      <c r="B169" s="263" t="s">
        <v>329</v>
      </c>
      <c r="C169" s="302">
        <v>0</v>
      </c>
      <c r="D169" s="302">
        <v>0</v>
      </c>
      <c r="E169" s="302">
        <v>0</v>
      </c>
      <c r="F169" s="302">
        <v>0</v>
      </c>
      <c r="G169" s="302">
        <v>1</v>
      </c>
      <c r="H169" s="302">
        <v>0</v>
      </c>
      <c r="I169" s="302">
        <v>0</v>
      </c>
      <c r="J169" s="302">
        <v>1</v>
      </c>
      <c r="K169" s="302">
        <v>1</v>
      </c>
      <c r="L169" s="302">
        <v>1</v>
      </c>
      <c r="M169" s="302">
        <v>0</v>
      </c>
      <c r="N169" s="302">
        <v>0</v>
      </c>
      <c r="O169" s="265">
        <f t="shared" si="34"/>
        <v>4</v>
      </c>
    </row>
    <row r="170" spans="1:16">
      <c r="A170" s="267"/>
      <c r="B170" s="268" t="s">
        <v>345</v>
      </c>
      <c r="C170" s="283">
        <f>MEDIAN(C165:C169)</f>
        <v>0</v>
      </c>
      <c r="D170" s="283">
        <f t="shared" ref="D170:N170" si="35">MEDIAN(D165:D169)</f>
        <v>0</v>
      </c>
      <c r="E170" s="283">
        <f t="shared" si="35"/>
        <v>1</v>
      </c>
      <c r="F170" s="283">
        <f t="shared" si="35"/>
        <v>1</v>
      </c>
      <c r="G170" s="283">
        <f t="shared" si="35"/>
        <v>1</v>
      </c>
      <c r="H170" s="283">
        <f t="shared" si="35"/>
        <v>2</v>
      </c>
      <c r="I170" s="283">
        <f t="shared" si="35"/>
        <v>0</v>
      </c>
      <c r="J170" s="283">
        <f t="shared" si="35"/>
        <v>4</v>
      </c>
      <c r="K170" s="283">
        <f t="shared" si="35"/>
        <v>1</v>
      </c>
      <c r="L170" s="283">
        <f t="shared" si="35"/>
        <v>0</v>
      </c>
      <c r="M170" s="283">
        <f t="shared" si="35"/>
        <v>0</v>
      </c>
      <c r="N170" s="283">
        <f t="shared" si="35"/>
        <v>0</v>
      </c>
      <c r="O170" s="269">
        <f t="shared" si="34"/>
        <v>10</v>
      </c>
    </row>
    <row r="171" spans="1:16">
      <c r="A171" s="262"/>
      <c r="B171" s="270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271">
        <f>O170*80/100</f>
        <v>8</v>
      </c>
    </row>
    <row r="172" spans="1:16">
      <c r="A172" s="262"/>
      <c r="B172" s="272" t="s">
        <v>342</v>
      </c>
      <c r="C172" s="273">
        <f>รายเดือน65!B19</f>
        <v>0</v>
      </c>
      <c r="D172" s="273">
        <f>รายเดือน65!C19</f>
        <v>0</v>
      </c>
      <c r="E172" s="273">
        <f>รายเดือน65!D19</f>
        <v>0</v>
      </c>
      <c r="F172" s="273">
        <f>รายเดือน65!E19</f>
        <v>0</v>
      </c>
      <c r="G172" s="273">
        <f>รายเดือน65!F19</f>
        <v>0</v>
      </c>
      <c r="H172" s="273">
        <f>รายเดือน65!G19</f>
        <v>3</v>
      </c>
      <c r="I172" s="273">
        <f>รายเดือน65!H19</f>
        <v>4</v>
      </c>
      <c r="J172" s="273">
        <f>รายเดือน65!I19</f>
        <v>3</v>
      </c>
      <c r="K172" s="273">
        <f>รายเดือน65!J19</f>
        <v>0</v>
      </c>
      <c r="L172" s="273">
        <f>รายเดือน65!K19</f>
        <v>0</v>
      </c>
      <c r="M172" s="273">
        <f>รายเดือน65!L19</f>
        <v>0</v>
      </c>
      <c r="N172" s="273">
        <f>รายเดือน65!M19</f>
        <v>0</v>
      </c>
      <c r="O172" s="274">
        <f t="shared" si="34"/>
        <v>10</v>
      </c>
    </row>
    <row r="173" spans="1:16">
      <c r="A173" s="284"/>
      <c r="B173" s="276" t="s">
        <v>346</v>
      </c>
      <c r="C173" s="277">
        <f>C172</f>
        <v>0</v>
      </c>
      <c r="D173" s="277">
        <f>C172+D172</f>
        <v>0</v>
      </c>
      <c r="E173" s="277">
        <f>C172+D172+E172</f>
        <v>0</v>
      </c>
      <c r="F173" s="277">
        <f>C172+D172+E172+F172</f>
        <v>0</v>
      </c>
      <c r="G173" s="277">
        <f>C172+D172+E172+F172+G172</f>
        <v>0</v>
      </c>
      <c r="H173" s="277">
        <f>C172+D172+E172+F172+G172+H172</f>
        <v>3</v>
      </c>
      <c r="I173" s="277">
        <f>C172+D172+E172+F172+G172+H172+I172</f>
        <v>7</v>
      </c>
      <c r="J173" s="277">
        <f>C172+D172+E172+F172+G172+H172+I172+J172</f>
        <v>10</v>
      </c>
      <c r="K173" s="277">
        <f>C172+D172+E172+F172+G172+H172+I172+J172+K172</f>
        <v>10</v>
      </c>
      <c r="L173" s="277">
        <f>C172+D172+E172+F172+G172+H172+I172+J172+K172+L172</f>
        <v>10</v>
      </c>
      <c r="M173" s="277">
        <f>C172+D172+E172+F172+G172+H172+I172+J172+K172+L172+M172</f>
        <v>10</v>
      </c>
      <c r="N173" s="277">
        <f>C172+D172+E172+F172+G172+H172+I172+J172+K172+L172+M172+N172</f>
        <v>10</v>
      </c>
      <c r="O173" s="278"/>
    </row>
    <row r="174" spans="1:16">
      <c r="A174" s="279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62"/>
      <c r="B175" s="263" t="s">
        <v>330</v>
      </c>
      <c r="C175" s="303">
        <v>0</v>
      </c>
      <c r="D175" s="303">
        <v>0</v>
      </c>
      <c r="E175" s="303">
        <v>0</v>
      </c>
      <c r="F175" s="303">
        <v>0</v>
      </c>
      <c r="G175" s="303">
        <v>0</v>
      </c>
      <c r="H175" s="303">
        <v>11</v>
      </c>
      <c r="I175" s="303">
        <v>17</v>
      </c>
      <c r="J175" s="303">
        <v>2</v>
      </c>
      <c r="K175" s="303">
        <v>2</v>
      </c>
      <c r="L175" s="303">
        <v>0</v>
      </c>
      <c r="M175" s="303">
        <v>0</v>
      </c>
      <c r="N175" s="303">
        <v>0</v>
      </c>
      <c r="O175" s="265">
        <f t="shared" ref="O175:O182" si="36">SUM(C175:N175)</f>
        <v>32</v>
      </c>
    </row>
    <row r="176" spans="1:16">
      <c r="A176" s="262"/>
      <c r="B176" s="263" t="s">
        <v>152</v>
      </c>
      <c r="C176" s="303">
        <v>0</v>
      </c>
      <c r="D176" s="303">
        <v>0</v>
      </c>
      <c r="E176" s="303">
        <v>0</v>
      </c>
      <c r="F176" s="303">
        <v>1</v>
      </c>
      <c r="G176" s="303">
        <v>12</v>
      </c>
      <c r="H176" s="303">
        <v>7</v>
      </c>
      <c r="I176" s="303">
        <v>4</v>
      </c>
      <c r="J176" s="303">
        <v>1</v>
      </c>
      <c r="K176" s="303">
        <v>1</v>
      </c>
      <c r="L176" s="303">
        <v>0</v>
      </c>
      <c r="M176" s="303">
        <v>1</v>
      </c>
      <c r="N176" s="303">
        <v>0</v>
      </c>
      <c r="O176" s="265">
        <f t="shared" si="36"/>
        <v>27</v>
      </c>
    </row>
    <row r="177" spans="1:16">
      <c r="A177" s="262"/>
      <c r="B177" s="263" t="s">
        <v>153</v>
      </c>
      <c r="C177" s="303">
        <v>0</v>
      </c>
      <c r="D177" s="303">
        <v>0</v>
      </c>
      <c r="E177" s="303">
        <v>1</v>
      </c>
      <c r="F177" s="303">
        <v>0</v>
      </c>
      <c r="G177" s="303">
        <v>5</v>
      </c>
      <c r="H177" s="303">
        <v>10</v>
      </c>
      <c r="I177" s="303">
        <v>9</v>
      </c>
      <c r="J177" s="303">
        <v>4</v>
      </c>
      <c r="K177" s="303">
        <v>4</v>
      </c>
      <c r="L177" s="303">
        <v>4</v>
      </c>
      <c r="M177" s="303">
        <v>2</v>
      </c>
      <c r="N177" s="303">
        <v>4</v>
      </c>
      <c r="O177" s="265">
        <f t="shared" si="36"/>
        <v>43</v>
      </c>
    </row>
    <row r="178" spans="1:16">
      <c r="A178" s="262"/>
      <c r="B178" s="263" t="s">
        <v>189</v>
      </c>
      <c r="C178" s="303">
        <v>12</v>
      </c>
      <c r="D178" s="303">
        <v>0</v>
      </c>
      <c r="E178" s="303">
        <v>3</v>
      </c>
      <c r="F178" s="303">
        <v>6</v>
      </c>
      <c r="G178" s="303">
        <v>2</v>
      </c>
      <c r="H178" s="303">
        <v>1</v>
      </c>
      <c r="I178" s="303">
        <v>7</v>
      </c>
      <c r="J178" s="303">
        <v>3</v>
      </c>
      <c r="K178" s="303">
        <v>1</v>
      </c>
      <c r="L178" s="303">
        <v>0</v>
      </c>
      <c r="M178" s="303">
        <v>1</v>
      </c>
      <c r="N178" s="303">
        <v>0</v>
      </c>
      <c r="O178" s="265">
        <f t="shared" si="36"/>
        <v>36</v>
      </c>
    </row>
    <row r="179" spans="1:16">
      <c r="A179" s="262"/>
      <c r="B179" s="263" t="s">
        <v>329</v>
      </c>
      <c r="C179" s="303">
        <v>0</v>
      </c>
      <c r="D179" s="303">
        <v>1</v>
      </c>
      <c r="E179" s="303">
        <v>0</v>
      </c>
      <c r="F179" s="303">
        <v>0</v>
      </c>
      <c r="G179" s="303">
        <v>0</v>
      </c>
      <c r="H179" s="303">
        <v>0</v>
      </c>
      <c r="I179" s="303">
        <v>0</v>
      </c>
      <c r="J179" s="303">
        <v>1</v>
      </c>
      <c r="K179" s="303">
        <v>0</v>
      </c>
      <c r="L179" s="303">
        <v>0</v>
      </c>
      <c r="M179" s="303">
        <v>0</v>
      </c>
      <c r="N179" s="303">
        <v>0</v>
      </c>
      <c r="O179" s="265">
        <f t="shared" si="36"/>
        <v>2</v>
      </c>
    </row>
    <row r="180" spans="1:16">
      <c r="A180" s="267"/>
      <c r="B180" s="268" t="s">
        <v>345</v>
      </c>
      <c r="C180" s="283">
        <f>MEDIAN(C175:C179)</f>
        <v>0</v>
      </c>
      <c r="D180" s="283">
        <f t="shared" ref="D180:N180" si="37">MEDIAN(D175:D179)</f>
        <v>0</v>
      </c>
      <c r="E180" s="283">
        <f t="shared" si="37"/>
        <v>0</v>
      </c>
      <c r="F180" s="283">
        <f t="shared" si="37"/>
        <v>0</v>
      </c>
      <c r="G180" s="283">
        <f t="shared" si="37"/>
        <v>2</v>
      </c>
      <c r="H180" s="283">
        <f t="shared" si="37"/>
        <v>7</v>
      </c>
      <c r="I180" s="283">
        <f t="shared" si="37"/>
        <v>7</v>
      </c>
      <c r="J180" s="283">
        <f t="shared" si="37"/>
        <v>2</v>
      </c>
      <c r="K180" s="283">
        <f t="shared" si="37"/>
        <v>1</v>
      </c>
      <c r="L180" s="283">
        <f t="shared" si="37"/>
        <v>0</v>
      </c>
      <c r="M180" s="283">
        <f t="shared" si="37"/>
        <v>1</v>
      </c>
      <c r="N180" s="283">
        <f t="shared" si="37"/>
        <v>0</v>
      </c>
      <c r="O180" s="269">
        <f t="shared" si="36"/>
        <v>20</v>
      </c>
    </row>
    <row r="181" spans="1:16">
      <c r="A181" s="262"/>
      <c r="B181" s="270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271">
        <f>O180*80/100</f>
        <v>16</v>
      </c>
    </row>
    <row r="182" spans="1:16">
      <c r="A182" s="262"/>
      <c r="B182" s="272" t="s">
        <v>342</v>
      </c>
      <c r="C182" s="273">
        <f>รายเดือน65!B22</f>
        <v>0</v>
      </c>
      <c r="D182" s="273">
        <f>รายเดือน65!C22</f>
        <v>0</v>
      </c>
      <c r="E182" s="273">
        <f>รายเดือน65!D22</f>
        <v>0</v>
      </c>
      <c r="F182" s="273">
        <f>รายเดือน65!E22</f>
        <v>0</v>
      </c>
      <c r="G182" s="273">
        <f>รายเดือน65!F22</f>
        <v>1</v>
      </c>
      <c r="H182" s="273">
        <f>รายเดือน65!G22</f>
        <v>1</v>
      </c>
      <c r="I182" s="273">
        <f>รายเดือน65!H22</f>
        <v>1</v>
      </c>
      <c r="J182" s="273">
        <f>รายเดือน65!I22</f>
        <v>0</v>
      </c>
      <c r="K182" s="273">
        <f>รายเดือน65!J22</f>
        <v>0</v>
      </c>
      <c r="L182" s="273">
        <f>รายเดือน65!K22</f>
        <v>0</v>
      </c>
      <c r="M182" s="273">
        <f>รายเดือน65!L22</f>
        <v>0</v>
      </c>
      <c r="N182" s="273">
        <f>รายเดือน65!M22</f>
        <v>0</v>
      </c>
      <c r="O182" s="274">
        <f t="shared" si="36"/>
        <v>3</v>
      </c>
    </row>
    <row r="183" spans="1:16">
      <c r="A183" s="284"/>
      <c r="B183" s="276" t="s">
        <v>346</v>
      </c>
      <c r="C183" s="277">
        <f>C182</f>
        <v>0</v>
      </c>
      <c r="D183" s="277">
        <f>C182+D182</f>
        <v>0</v>
      </c>
      <c r="E183" s="277">
        <f>C182+D182+E182</f>
        <v>0</v>
      </c>
      <c r="F183" s="277">
        <f>C182+D182+E182+F182</f>
        <v>0</v>
      </c>
      <c r="G183" s="277">
        <f>C182+D182+E182+F182+G182</f>
        <v>1</v>
      </c>
      <c r="H183" s="277">
        <f>C182+D182+E182+F182+G182+H182</f>
        <v>2</v>
      </c>
      <c r="I183" s="277">
        <f>C182+D182+E182+F182+G182+H182+I182</f>
        <v>3</v>
      </c>
      <c r="J183" s="277">
        <f>C182+D182+E182+F182+G182+H182+I182+J182</f>
        <v>3</v>
      </c>
      <c r="K183" s="277">
        <f>C182+D182+E182+F182+G182+H182+I182+J182+K182</f>
        <v>3</v>
      </c>
      <c r="L183" s="277">
        <f>C182+D182+E182+F182+G182+H182+I182+J182+K182+L182</f>
        <v>3</v>
      </c>
      <c r="M183" s="277">
        <f>C182+D182+E182+F182+G182+H182+I182+J182+K182+L182+M182</f>
        <v>3</v>
      </c>
      <c r="N183" s="277">
        <f>C182+D182+E182+F182+G182+H182+I182+J182+K182+L182+M182+N182</f>
        <v>3</v>
      </c>
      <c r="O183" s="278"/>
    </row>
    <row r="184" spans="1:16">
      <c r="A184" s="279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62"/>
      <c r="B185" s="263" t="s">
        <v>330</v>
      </c>
      <c r="C185" s="304">
        <v>0</v>
      </c>
      <c r="D185" s="304">
        <v>2</v>
      </c>
      <c r="E185" s="304">
        <v>0</v>
      </c>
      <c r="F185" s="304">
        <v>1</v>
      </c>
      <c r="G185" s="304">
        <v>1</v>
      </c>
      <c r="H185" s="304">
        <v>15</v>
      </c>
      <c r="I185" s="304">
        <v>5</v>
      </c>
      <c r="J185" s="304">
        <v>3</v>
      </c>
      <c r="K185" s="304">
        <v>0</v>
      </c>
      <c r="L185" s="304">
        <v>3</v>
      </c>
      <c r="M185" s="304">
        <v>0</v>
      </c>
      <c r="N185" s="304">
        <v>1</v>
      </c>
      <c r="O185" s="265">
        <f t="shared" ref="O185:O192" si="38">SUM(C185:N185)</f>
        <v>31</v>
      </c>
    </row>
    <row r="186" spans="1:16">
      <c r="A186" s="262"/>
      <c r="B186" s="263" t="s">
        <v>152</v>
      </c>
      <c r="C186" s="304">
        <v>0</v>
      </c>
      <c r="D186" s="304">
        <v>0</v>
      </c>
      <c r="E186" s="304">
        <v>0</v>
      </c>
      <c r="F186" s="304">
        <v>0</v>
      </c>
      <c r="G186" s="304">
        <v>0</v>
      </c>
      <c r="H186" s="304">
        <v>2</v>
      </c>
      <c r="I186" s="304">
        <v>5</v>
      </c>
      <c r="J186" s="304">
        <v>3</v>
      </c>
      <c r="K186" s="304">
        <v>4</v>
      </c>
      <c r="L186" s="304">
        <v>4</v>
      </c>
      <c r="M186" s="304">
        <v>3</v>
      </c>
      <c r="N186" s="304">
        <v>3</v>
      </c>
      <c r="O186" s="265">
        <f t="shared" si="38"/>
        <v>24</v>
      </c>
    </row>
    <row r="187" spans="1:16">
      <c r="A187" s="262"/>
      <c r="B187" s="263" t="s">
        <v>153</v>
      </c>
      <c r="C187" s="304">
        <v>5</v>
      </c>
      <c r="D187" s="304">
        <v>3</v>
      </c>
      <c r="E187" s="304">
        <v>3</v>
      </c>
      <c r="F187" s="304">
        <v>2</v>
      </c>
      <c r="G187" s="304">
        <v>7</v>
      </c>
      <c r="H187" s="304">
        <v>17</v>
      </c>
      <c r="I187" s="304">
        <v>17</v>
      </c>
      <c r="J187" s="304">
        <v>16</v>
      </c>
      <c r="K187" s="304">
        <v>21</v>
      </c>
      <c r="L187" s="304">
        <v>11</v>
      </c>
      <c r="M187" s="304">
        <v>2</v>
      </c>
      <c r="N187" s="304">
        <v>0</v>
      </c>
      <c r="O187" s="265">
        <f t="shared" si="38"/>
        <v>104</v>
      </c>
    </row>
    <row r="188" spans="1:16">
      <c r="A188" s="262"/>
      <c r="B188" s="263" t="s">
        <v>189</v>
      </c>
      <c r="C188" s="304">
        <v>0</v>
      </c>
      <c r="D188" s="304">
        <v>2</v>
      </c>
      <c r="E188" s="304">
        <v>0</v>
      </c>
      <c r="F188" s="304">
        <v>0</v>
      </c>
      <c r="G188" s="304">
        <v>2</v>
      </c>
      <c r="H188" s="304">
        <v>1</v>
      </c>
      <c r="I188" s="304">
        <v>6</v>
      </c>
      <c r="J188" s="304">
        <v>6</v>
      </c>
      <c r="K188" s="304">
        <v>2</v>
      </c>
      <c r="L188" s="304">
        <v>0</v>
      </c>
      <c r="M188" s="304">
        <v>0</v>
      </c>
      <c r="N188" s="304">
        <v>0</v>
      </c>
      <c r="O188" s="265">
        <f t="shared" si="38"/>
        <v>19</v>
      </c>
    </row>
    <row r="189" spans="1:16">
      <c r="A189" s="262"/>
      <c r="B189" s="263" t="s">
        <v>329</v>
      </c>
      <c r="C189" s="304">
        <v>0</v>
      </c>
      <c r="D189" s="304">
        <v>0</v>
      </c>
      <c r="E189" s="304">
        <v>0</v>
      </c>
      <c r="F189" s="304">
        <v>0</v>
      </c>
      <c r="G189" s="304">
        <v>0</v>
      </c>
      <c r="H189" s="304">
        <v>0</v>
      </c>
      <c r="I189" s="304">
        <v>0</v>
      </c>
      <c r="J189" s="304">
        <v>0</v>
      </c>
      <c r="K189" s="304">
        <v>0</v>
      </c>
      <c r="L189" s="304">
        <v>0</v>
      </c>
      <c r="M189" s="304">
        <v>0</v>
      </c>
      <c r="N189" s="304">
        <v>0</v>
      </c>
      <c r="O189" s="265">
        <f t="shared" si="38"/>
        <v>0</v>
      </c>
    </row>
    <row r="190" spans="1:16">
      <c r="A190" s="267"/>
      <c r="B190" s="268" t="s">
        <v>345</v>
      </c>
      <c r="C190" s="283">
        <f>MEDIAN(C185:C189)</f>
        <v>0</v>
      </c>
      <c r="D190" s="283">
        <f t="shared" ref="D190:N190" si="39">MEDIAN(D185:D189)</f>
        <v>2</v>
      </c>
      <c r="E190" s="283">
        <f t="shared" si="39"/>
        <v>0</v>
      </c>
      <c r="F190" s="283">
        <f t="shared" si="39"/>
        <v>0</v>
      </c>
      <c r="G190" s="283">
        <f t="shared" si="39"/>
        <v>1</v>
      </c>
      <c r="H190" s="283">
        <f t="shared" si="39"/>
        <v>2</v>
      </c>
      <c r="I190" s="283">
        <f t="shared" si="39"/>
        <v>5</v>
      </c>
      <c r="J190" s="283">
        <f t="shared" si="39"/>
        <v>3</v>
      </c>
      <c r="K190" s="283">
        <f t="shared" si="39"/>
        <v>2</v>
      </c>
      <c r="L190" s="283">
        <f t="shared" si="39"/>
        <v>3</v>
      </c>
      <c r="M190" s="283">
        <f t="shared" si="39"/>
        <v>0</v>
      </c>
      <c r="N190" s="283">
        <f t="shared" si="39"/>
        <v>0</v>
      </c>
      <c r="O190" s="269">
        <f t="shared" si="38"/>
        <v>18</v>
      </c>
    </row>
    <row r="191" spans="1:16">
      <c r="A191" s="262"/>
      <c r="B191" s="270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271">
        <f>O190*80/100</f>
        <v>14.4</v>
      </c>
    </row>
    <row r="192" spans="1:16">
      <c r="A192" s="262"/>
      <c r="B192" s="272" t="s">
        <v>342</v>
      </c>
      <c r="C192" s="305">
        <f>รายเดือน65!B23</f>
        <v>0</v>
      </c>
      <c r="D192" s="305">
        <f>รายเดือน65!C23</f>
        <v>0</v>
      </c>
      <c r="E192" s="305">
        <f>รายเดือน65!D23</f>
        <v>0</v>
      </c>
      <c r="F192" s="305">
        <f>รายเดือน65!E23</f>
        <v>0</v>
      </c>
      <c r="G192" s="305">
        <f>รายเดือน65!F23</f>
        <v>0</v>
      </c>
      <c r="H192" s="305">
        <f>รายเดือน65!G23</f>
        <v>1</v>
      </c>
      <c r="I192" s="305">
        <f>รายเดือน65!H23</f>
        <v>5</v>
      </c>
      <c r="J192" s="305">
        <f>รายเดือน65!I23</f>
        <v>5</v>
      </c>
      <c r="K192" s="305">
        <f>รายเดือน65!J23</f>
        <v>2</v>
      </c>
      <c r="L192" s="305">
        <f>รายเดือน65!K23</f>
        <v>1</v>
      </c>
      <c r="M192" s="305">
        <f>รายเดือน65!L23</f>
        <v>0</v>
      </c>
      <c r="N192" s="305">
        <f>รายเดือน65!M23</f>
        <v>0</v>
      </c>
      <c r="O192" s="274">
        <f t="shared" si="38"/>
        <v>14</v>
      </c>
    </row>
    <row r="193" spans="1:16">
      <c r="A193" s="284"/>
      <c r="B193" s="276" t="s">
        <v>346</v>
      </c>
      <c r="C193" s="277">
        <f>C192</f>
        <v>0</v>
      </c>
      <c r="D193" s="277">
        <f>C192+D192</f>
        <v>0</v>
      </c>
      <c r="E193" s="277">
        <f>C192+D192+E192</f>
        <v>0</v>
      </c>
      <c r="F193" s="277">
        <f>C192+D192+E192+F192</f>
        <v>0</v>
      </c>
      <c r="G193" s="277">
        <f>C192+D192+E192+F192+G192</f>
        <v>0</v>
      </c>
      <c r="H193" s="277">
        <f>C192+D192+E192+F192+G192+H192</f>
        <v>1</v>
      </c>
      <c r="I193" s="277">
        <f>C192+D192+E192+F192+G192+H192+I192</f>
        <v>6</v>
      </c>
      <c r="J193" s="277">
        <f>C192+D192+E192+F192+G192+H192+I192+J192</f>
        <v>11</v>
      </c>
      <c r="K193" s="277">
        <f>C192+D192+E192+F192+G192+H192+I192+J192+K192</f>
        <v>13</v>
      </c>
      <c r="L193" s="277">
        <f>C192+D192+E192+F192+G192+H192+I192+J192+K192+L192</f>
        <v>14</v>
      </c>
      <c r="M193" s="277">
        <f>C192+D192+E192+F192+G192+H192+I192+J192+K192+L192+M192</f>
        <v>14</v>
      </c>
      <c r="N193" s="277">
        <f>C192+D192+E192+F192+G192+H192+I192+J192+K192+L192+M192+N192</f>
        <v>14</v>
      </c>
      <c r="O193" s="278"/>
    </row>
    <row r="194" spans="1:16">
      <c r="A194" s="279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62"/>
      <c r="B195" s="263" t="s">
        <v>330</v>
      </c>
      <c r="C195" s="306">
        <v>0</v>
      </c>
      <c r="D195" s="306">
        <v>0</v>
      </c>
      <c r="E195" s="306">
        <v>0</v>
      </c>
      <c r="F195" s="306">
        <v>0</v>
      </c>
      <c r="G195" s="306">
        <v>1</v>
      </c>
      <c r="H195" s="306">
        <v>1</v>
      </c>
      <c r="I195" s="306">
        <v>2</v>
      </c>
      <c r="J195" s="306">
        <v>3</v>
      </c>
      <c r="K195" s="306">
        <v>0</v>
      </c>
      <c r="L195" s="306">
        <v>1</v>
      </c>
      <c r="M195" s="306">
        <v>0</v>
      </c>
      <c r="N195" s="306">
        <v>0</v>
      </c>
      <c r="O195" s="265">
        <f t="shared" ref="O195:O202" si="40">SUM(C195:N195)</f>
        <v>8</v>
      </c>
    </row>
    <row r="196" spans="1:16">
      <c r="A196" s="262"/>
      <c r="B196" s="263" t="s">
        <v>152</v>
      </c>
      <c r="C196" s="306">
        <v>0</v>
      </c>
      <c r="D196" s="306">
        <v>0</v>
      </c>
      <c r="E196" s="306">
        <v>0</v>
      </c>
      <c r="F196" s="306">
        <v>3</v>
      </c>
      <c r="G196" s="306">
        <v>23</v>
      </c>
      <c r="H196" s="306">
        <v>8</v>
      </c>
      <c r="I196" s="306">
        <v>4</v>
      </c>
      <c r="J196" s="306">
        <v>7</v>
      </c>
      <c r="K196" s="306">
        <v>1</v>
      </c>
      <c r="L196" s="306">
        <v>1</v>
      </c>
      <c r="M196" s="306">
        <v>5</v>
      </c>
      <c r="N196" s="306">
        <v>1</v>
      </c>
      <c r="O196" s="265">
        <f t="shared" si="40"/>
        <v>53</v>
      </c>
    </row>
    <row r="197" spans="1:16">
      <c r="A197" s="262"/>
      <c r="B197" s="263" t="s">
        <v>153</v>
      </c>
      <c r="C197" s="306">
        <v>0</v>
      </c>
      <c r="D197" s="306">
        <v>1</v>
      </c>
      <c r="E197" s="306">
        <v>0</v>
      </c>
      <c r="F197" s="306">
        <v>0</v>
      </c>
      <c r="G197" s="306">
        <v>4</v>
      </c>
      <c r="H197" s="306">
        <v>11</v>
      </c>
      <c r="I197" s="306">
        <v>8</v>
      </c>
      <c r="J197" s="306">
        <v>15</v>
      </c>
      <c r="K197" s="306">
        <v>13</v>
      </c>
      <c r="L197" s="306">
        <v>5</v>
      </c>
      <c r="M197" s="306">
        <v>2</v>
      </c>
      <c r="N197" s="306">
        <v>3</v>
      </c>
      <c r="O197" s="265">
        <f t="shared" si="40"/>
        <v>62</v>
      </c>
    </row>
    <row r="198" spans="1:16">
      <c r="A198" s="262"/>
      <c r="B198" s="263" t="s">
        <v>189</v>
      </c>
      <c r="C198" s="306">
        <v>0</v>
      </c>
      <c r="D198" s="306">
        <v>0</v>
      </c>
      <c r="E198" s="306">
        <v>1</v>
      </c>
      <c r="F198" s="306">
        <v>4</v>
      </c>
      <c r="G198" s="306">
        <v>2</v>
      </c>
      <c r="H198" s="306">
        <v>10</v>
      </c>
      <c r="I198" s="306">
        <v>21</v>
      </c>
      <c r="J198" s="306">
        <v>11</v>
      </c>
      <c r="K198" s="306">
        <v>6</v>
      </c>
      <c r="L198" s="306">
        <v>0</v>
      </c>
      <c r="M198" s="306">
        <v>1</v>
      </c>
      <c r="N198" s="306">
        <v>1</v>
      </c>
      <c r="O198" s="265">
        <f t="shared" si="40"/>
        <v>57</v>
      </c>
    </row>
    <row r="199" spans="1:16">
      <c r="A199" s="262"/>
      <c r="B199" s="263" t="s">
        <v>329</v>
      </c>
      <c r="C199" s="306">
        <v>0</v>
      </c>
      <c r="D199" s="306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1</v>
      </c>
      <c r="L199" s="306">
        <v>1</v>
      </c>
      <c r="M199" s="306">
        <v>0</v>
      </c>
      <c r="N199" s="306">
        <v>0</v>
      </c>
      <c r="O199" s="265">
        <f t="shared" si="40"/>
        <v>2</v>
      </c>
    </row>
    <row r="200" spans="1:16">
      <c r="A200" s="267"/>
      <c r="B200" s="268" t="s">
        <v>345</v>
      </c>
      <c r="C200" s="283">
        <f>MEDIAN(C195:C199)</f>
        <v>0</v>
      </c>
      <c r="D200" s="283">
        <f t="shared" ref="D200:N200" si="41">MEDIAN(D195:D199)</f>
        <v>0</v>
      </c>
      <c r="E200" s="283">
        <f t="shared" si="41"/>
        <v>0</v>
      </c>
      <c r="F200" s="283">
        <f t="shared" si="41"/>
        <v>0</v>
      </c>
      <c r="G200" s="283">
        <f t="shared" si="41"/>
        <v>2</v>
      </c>
      <c r="H200" s="283">
        <f t="shared" si="41"/>
        <v>8</v>
      </c>
      <c r="I200" s="283">
        <f t="shared" si="41"/>
        <v>4</v>
      </c>
      <c r="J200" s="283">
        <f t="shared" si="41"/>
        <v>7</v>
      </c>
      <c r="K200" s="283">
        <f t="shared" si="41"/>
        <v>1</v>
      </c>
      <c r="L200" s="283">
        <f t="shared" si="41"/>
        <v>1</v>
      </c>
      <c r="M200" s="283">
        <f t="shared" si="41"/>
        <v>1</v>
      </c>
      <c r="N200" s="283">
        <f t="shared" si="41"/>
        <v>1</v>
      </c>
      <c r="O200" s="269">
        <f t="shared" si="40"/>
        <v>25</v>
      </c>
    </row>
    <row r="201" spans="1:16">
      <c r="A201" s="262"/>
      <c r="B201" s="270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271">
        <f>O200*80/100</f>
        <v>20</v>
      </c>
    </row>
    <row r="202" spans="1:16">
      <c r="A202" s="262"/>
      <c r="B202" s="272" t="s">
        <v>342</v>
      </c>
      <c r="C202" s="273">
        <f>รายเดือน65!B24</f>
        <v>0</v>
      </c>
      <c r="D202" s="273">
        <f>รายเดือน65!C24</f>
        <v>0</v>
      </c>
      <c r="E202" s="273">
        <f>รายเดือน65!D24</f>
        <v>0</v>
      </c>
      <c r="F202" s="273">
        <f>รายเดือน65!E24</f>
        <v>0</v>
      </c>
      <c r="G202" s="273">
        <f>รายเดือน65!F24</f>
        <v>0</v>
      </c>
      <c r="H202" s="273">
        <f>รายเดือน65!G24</f>
        <v>17</v>
      </c>
      <c r="I202" s="273">
        <f>รายเดือน65!H24</f>
        <v>6</v>
      </c>
      <c r="J202" s="273">
        <f>รายเดือน65!I24</f>
        <v>7</v>
      </c>
      <c r="K202" s="273">
        <f>รายเดือน65!J24</f>
        <v>5</v>
      </c>
      <c r="L202" s="273">
        <f>รายเดือน65!K24</f>
        <v>0</v>
      </c>
      <c r="M202" s="273">
        <f>รายเดือน65!L24</f>
        <v>0</v>
      </c>
      <c r="N202" s="273">
        <f>รายเดือน65!M24</f>
        <v>0</v>
      </c>
      <c r="O202" s="274">
        <f t="shared" si="40"/>
        <v>35</v>
      </c>
    </row>
    <row r="203" spans="1:16">
      <c r="A203" s="284"/>
      <c r="B203" s="276" t="s">
        <v>346</v>
      </c>
      <c r="C203" s="277">
        <f>C202</f>
        <v>0</v>
      </c>
      <c r="D203" s="277">
        <f>C202+D202</f>
        <v>0</v>
      </c>
      <c r="E203" s="277">
        <f>C202+D202+E202</f>
        <v>0</v>
      </c>
      <c r="F203" s="277">
        <f>C202+D202+E202+F202</f>
        <v>0</v>
      </c>
      <c r="G203" s="277">
        <f>C202+D202+E202+F202+G202</f>
        <v>0</v>
      </c>
      <c r="H203" s="277">
        <f>C202+D202+E202+F202+G202+H202</f>
        <v>17</v>
      </c>
      <c r="I203" s="277">
        <f>C202+D202+E202+F202+G202+H202+I202</f>
        <v>23</v>
      </c>
      <c r="J203" s="277">
        <f>C202+D202+E202+F202+G202+H202+I202+J202</f>
        <v>30</v>
      </c>
      <c r="K203" s="277">
        <f>C202+D202+E202+F202+G202+H202+I202+J202+K202</f>
        <v>35</v>
      </c>
      <c r="L203" s="277">
        <f>C202+D202+E202+F202+G202+H202+I202+J202+K202+L202</f>
        <v>35</v>
      </c>
      <c r="M203" s="277">
        <f>C202+D202+E202+F202+G202+H202+I202+J202+K202+L202+M202</f>
        <v>35</v>
      </c>
      <c r="N203" s="277">
        <f>C202+D202+E202+F202+G202+H202+I202+J202+K202+L202+M202+N202</f>
        <v>35</v>
      </c>
      <c r="O203" s="278"/>
    </row>
    <row r="204" spans="1:16">
      <c r="A204" s="279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62"/>
      <c r="B205" s="263" t="s">
        <v>330</v>
      </c>
      <c r="C205" s="307">
        <v>0</v>
      </c>
      <c r="D205" s="307">
        <v>0</v>
      </c>
      <c r="E205" s="307">
        <v>0</v>
      </c>
      <c r="F205" s="307">
        <v>1</v>
      </c>
      <c r="G205" s="307">
        <v>0</v>
      </c>
      <c r="H205" s="307">
        <v>4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265">
        <f t="shared" ref="O205:O212" si="42">SUM(C205:N205)</f>
        <v>5</v>
      </c>
    </row>
    <row r="206" spans="1:16">
      <c r="A206" s="262"/>
      <c r="B206" s="263" t="s">
        <v>152</v>
      </c>
      <c r="C206" s="307">
        <v>0</v>
      </c>
      <c r="D206" s="307">
        <v>0</v>
      </c>
      <c r="E206" s="307">
        <v>0</v>
      </c>
      <c r="F206" s="307">
        <v>1</v>
      </c>
      <c r="G206" s="307">
        <v>24</v>
      </c>
      <c r="H206" s="307">
        <v>6</v>
      </c>
      <c r="I206" s="307">
        <v>2</v>
      </c>
      <c r="J206" s="307">
        <v>19</v>
      </c>
      <c r="K206" s="307">
        <v>8</v>
      </c>
      <c r="L206" s="307">
        <v>0</v>
      </c>
      <c r="M206" s="307">
        <v>2</v>
      </c>
      <c r="N206" s="307">
        <v>0</v>
      </c>
      <c r="O206" s="265">
        <f t="shared" si="42"/>
        <v>62</v>
      </c>
    </row>
    <row r="207" spans="1:16">
      <c r="A207" s="262"/>
      <c r="B207" s="263" t="s">
        <v>153</v>
      </c>
      <c r="C207" s="307">
        <v>0</v>
      </c>
      <c r="D207" s="307">
        <v>0</v>
      </c>
      <c r="E207" s="307">
        <v>0</v>
      </c>
      <c r="F207" s="307">
        <v>0</v>
      </c>
      <c r="G207" s="307">
        <v>3</v>
      </c>
      <c r="H207" s="307">
        <v>5</v>
      </c>
      <c r="I207" s="307">
        <v>1</v>
      </c>
      <c r="J207" s="307">
        <v>3</v>
      </c>
      <c r="K207" s="307">
        <v>1</v>
      </c>
      <c r="L207" s="307">
        <v>1</v>
      </c>
      <c r="M207" s="307">
        <v>0</v>
      </c>
      <c r="N207" s="307">
        <v>1</v>
      </c>
      <c r="O207" s="265">
        <f t="shared" si="42"/>
        <v>15</v>
      </c>
    </row>
    <row r="208" spans="1:16">
      <c r="A208" s="262"/>
      <c r="B208" s="263" t="s">
        <v>189</v>
      </c>
      <c r="C208" s="307">
        <v>0</v>
      </c>
      <c r="D208" s="307">
        <v>0</v>
      </c>
      <c r="E208" s="307">
        <v>0</v>
      </c>
      <c r="F208" s="307">
        <v>0</v>
      </c>
      <c r="G208" s="307">
        <v>2</v>
      </c>
      <c r="H208" s="307">
        <v>6</v>
      </c>
      <c r="I208" s="307">
        <v>19</v>
      </c>
      <c r="J208" s="307">
        <v>5</v>
      </c>
      <c r="K208" s="307">
        <v>0</v>
      </c>
      <c r="L208" s="307">
        <v>1</v>
      </c>
      <c r="M208" s="307">
        <v>1</v>
      </c>
      <c r="N208" s="307">
        <v>0</v>
      </c>
      <c r="O208" s="265">
        <f t="shared" si="42"/>
        <v>34</v>
      </c>
    </row>
    <row r="209" spans="1:17">
      <c r="A209" s="262"/>
      <c r="B209" s="263" t="s">
        <v>329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1</v>
      </c>
      <c r="K209" s="307">
        <v>1</v>
      </c>
      <c r="L209" s="307">
        <v>0</v>
      </c>
      <c r="M209" s="307">
        <v>0</v>
      </c>
      <c r="N209" s="307">
        <v>0</v>
      </c>
      <c r="O209" s="265">
        <f t="shared" si="42"/>
        <v>2</v>
      </c>
    </row>
    <row r="210" spans="1:17">
      <c r="A210" s="267"/>
      <c r="B210" s="268" t="s">
        <v>345</v>
      </c>
      <c r="C210" s="283">
        <f t="shared" ref="C210:N210" si="43">MEDIAN(C205:C209)</f>
        <v>0</v>
      </c>
      <c r="D210" s="283">
        <f t="shared" si="43"/>
        <v>0</v>
      </c>
      <c r="E210" s="283">
        <f t="shared" si="43"/>
        <v>0</v>
      </c>
      <c r="F210" s="283">
        <f t="shared" si="43"/>
        <v>0</v>
      </c>
      <c r="G210" s="283">
        <f t="shared" si="43"/>
        <v>2</v>
      </c>
      <c r="H210" s="283">
        <f t="shared" si="43"/>
        <v>5</v>
      </c>
      <c r="I210" s="283">
        <f t="shared" si="43"/>
        <v>1</v>
      </c>
      <c r="J210" s="283">
        <f t="shared" si="43"/>
        <v>3</v>
      </c>
      <c r="K210" s="283">
        <f t="shared" si="43"/>
        <v>1</v>
      </c>
      <c r="L210" s="283">
        <f t="shared" si="43"/>
        <v>0</v>
      </c>
      <c r="M210" s="283">
        <f t="shared" si="43"/>
        <v>0</v>
      </c>
      <c r="N210" s="283">
        <f t="shared" si="43"/>
        <v>0</v>
      </c>
      <c r="O210" s="269">
        <f t="shared" si="42"/>
        <v>12</v>
      </c>
    </row>
    <row r="211" spans="1:17">
      <c r="A211" s="262"/>
      <c r="B211" s="270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271">
        <f>O210*80/100</f>
        <v>9.6</v>
      </c>
    </row>
    <row r="212" spans="1:17">
      <c r="A212" s="262"/>
      <c r="B212" s="272" t="s">
        <v>342</v>
      </c>
      <c r="C212" s="273">
        <f>รายเดือน65!B25</f>
        <v>0</v>
      </c>
      <c r="D212" s="273">
        <f>รายเดือน65!C25</f>
        <v>0</v>
      </c>
      <c r="E212" s="273">
        <f>รายเดือน65!D25</f>
        <v>0</v>
      </c>
      <c r="F212" s="273">
        <f>รายเดือน65!E25</f>
        <v>0</v>
      </c>
      <c r="G212" s="273">
        <f>รายเดือน65!F25</f>
        <v>17</v>
      </c>
      <c r="H212" s="273">
        <f>รายเดือน65!G25</f>
        <v>77</v>
      </c>
      <c r="I212" s="273">
        <f>รายเดือน65!H25</f>
        <v>16</v>
      </c>
      <c r="J212" s="273">
        <f>รายเดือน65!I25</f>
        <v>11</v>
      </c>
      <c r="K212" s="273">
        <f>รายเดือน65!J25</f>
        <v>3</v>
      </c>
      <c r="L212" s="273">
        <f>รายเดือน65!K25</f>
        <v>2</v>
      </c>
      <c r="M212" s="273">
        <f>รายเดือน65!L25</f>
        <v>0</v>
      </c>
      <c r="N212" s="273">
        <f>รายเดือน65!M25</f>
        <v>0</v>
      </c>
      <c r="O212" s="274">
        <f t="shared" si="42"/>
        <v>126</v>
      </c>
    </row>
    <row r="213" spans="1:17">
      <c r="A213" s="284"/>
      <c r="B213" s="276" t="s">
        <v>346</v>
      </c>
      <c r="C213" s="277">
        <f>C212</f>
        <v>0</v>
      </c>
      <c r="D213" s="277">
        <f>C212+D212</f>
        <v>0</v>
      </c>
      <c r="E213" s="277">
        <f>C212+D212+E212</f>
        <v>0</v>
      </c>
      <c r="F213" s="277">
        <f>C212+D212+E212+F212</f>
        <v>0</v>
      </c>
      <c r="G213" s="277">
        <f>C212+D212+E212+F212+G212</f>
        <v>17</v>
      </c>
      <c r="H213" s="277">
        <f>C212+D212+E212+F212+G212+H212</f>
        <v>94</v>
      </c>
      <c r="I213" s="277">
        <f>C212+D212+E212+F212+G212+H212+I212</f>
        <v>110</v>
      </c>
      <c r="J213" s="277">
        <f>C212+D212+E212+F212+G212+H212+I212+J212</f>
        <v>121</v>
      </c>
      <c r="K213" s="277">
        <f>C212+D212+E212+F212+G212+H212+I212+J212+K212</f>
        <v>124</v>
      </c>
      <c r="L213" s="277">
        <f>C212+D212+E212+F212+G212+H212+I212+J212+K212+L212</f>
        <v>126</v>
      </c>
      <c r="M213" s="277">
        <f>C212+D212+E212+F212+G212+H212+I212+J212+K212+L212+M212</f>
        <v>126</v>
      </c>
      <c r="N213" s="277">
        <f>C212+D212+E212+F212+G212+H212+I212+J212+K212+L212+M212+N212</f>
        <v>126</v>
      </c>
      <c r="O213" s="278"/>
    </row>
    <row r="214" spans="1:17">
      <c r="A214" s="279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62"/>
      <c r="B215" s="263" t="s">
        <v>330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2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265">
        <f t="shared" ref="O215:O222" si="44">SUM(C215:N215)</f>
        <v>3</v>
      </c>
    </row>
    <row r="216" spans="1:17">
      <c r="A216" s="262"/>
      <c r="B216" s="263" t="s">
        <v>152</v>
      </c>
      <c r="C216" s="308">
        <v>0</v>
      </c>
      <c r="D216" s="308">
        <v>0</v>
      </c>
      <c r="E216" s="308">
        <v>1</v>
      </c>
      <c r="F216" s="308">
        <v>0</v>
      </c>
      <c r="G216" s="308">
        <v>2</v>
      </c>
      <c r="H216" s="308">
        <v>8</v>
      </c>
      <c r="I216" s="308">
        <v>3</v>
      </c>
      <c r="J216" s="308">
        <v>3</v>
      </c>
      <c r="K216" s="308">
        <v>0</v>
      </c>
      <c r="L216" s="308">
        <v>1</v>
      </c>
      <c r="M216" s="308">
        <v>0</v>
      </c>
      <c r="N216" s="308">
        <v>1</v>
      </c>
      <c r="O216" s="265">
        <f t="shared" si="44"/>
        <v>19</v>
      </c>
    </row>
    <row r="217" spans="1:17">
      <c r="A217" s="262"/>
      <c r="B217" s="263" t="s">
        <v>153</v>
      </c>
      <c r="C217" s="308">
        <v>0</v>
      </c>
      <c r="D217" s="308">
        <v>0</v>
      </c>
      <c r="E217" s="308">
        <v>1</v>
      </c>
      <c r="F217" s="308">
        <v>2</v>
      </c>
      <c r="G217" s="308">
        <v>4</v>
      </c>
      <c r="H217" s="308">
        <v>18</v>
      </c>
      <c r="I217" s="308">
        <v>7</v>
      </c>
      <c r="J217" s="308">
        <v>7</v>
      </c>
      <c r="K217" s="308">
        <v>6</v>
      </c>
      <c r="L217" s="308">
        <v>5</v>
      </c>
      <c r="M217" s="308">
        <v>2</v>
      </c>
      <c r="N217" s="308">
        <v>0</v>
      </c>
      <c r="O217" s="265">
        <f t="shared" si="44"/>
        <v>52</v>
      </c>
    </row>
    <row r="218" spans="1:17">
      <c r="A218" s="262"/>
      <c r="B218" s="263" t="s">
        <v>189</v>
      </c>
      <c r="C218" s="308">
        <v>0</v>
      </c>
      <c r="D218" s="308">
        <v>1</v>
      </c>
      <c r="E218" s="308">
        <v>1</v>
      </c>
      <c r="F218" s="308">
        <v>1</v>
      </c>
      <c r="G218" s="308">
        <v>1</v>
      </c>
      <c r="H218" s="308">
        <v>9</v>
      </c>
      <c r="I218" s="308">
        <v>15</v>
      </c>
      <c r="J218" s="308">
        <v>5</v>
      </c>
      <c r="K218" s="308">
        <v>7</v>
      </c>
      <c r="L218" s="308">
        <v>0</v>
      </c>
      <c r="M218" s="308">
        <v>0</v>
      </c>
      <c r="N218" s="308">
        <v>0</v>
      </c>
      <c r="O218" s="265">
        <f t="shared" si="44"/>
        <v>40</v>
      </c>
    </row>
    <row r="219" spans="1:17">
      <c r="A219" s="262"/>
      <c r="B219" s="263" t="s">
        <v>329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1</v>
      </c>
      <c r="J219" s="308">
        <v>0</v>
      </c>
      <c r="K219" s="308">
        <v>2</v>
      </c>
      <c r="L219" s="308">
        <v>1</v>
      </c>
      <c r="M219" s="308">
        <v>0</v>
      </c>
      <c r="N219" s="308">
        <v>0</v>
      </c>
      <c r="O219" s="265">
        <f t="shared" si="44"/>
        <v>4</v>
      </c>
    </row>
    <row r="220" spans="1:17">
      <c r="A220" s="267"/>
      <c r="B220" s="268" t="s">
        <v>345</v>
      </c>
      <c r="C220" s="283">
        <f>MEDIAN(C215:C219)</f>
        <v>0</v>
      </c>
      <c r="D220" s="283">
        <f t="shared" ref="D220:N220" si="45">MEDIAN(D215:D219)</f>
        <v>0</v>
      </c>
      <c r="E220" s="283">
        <f t="shared" si="45"/>
        <v>1</v>
      </c>
      <c r="F220" s="283">
        <f t="shared" si="45"/>
        <v>0</v>
      </c>
      <c r="G220" s="283">
        <f t="shared" si="45"/>
        <v>1</v>
      </c>
      <c r="H220" s="283">
        <f t="shared" si="45"/>
        <v>8</v>
      </c>
      <c r="I220" s="283">
        <f t="shared" si="45"/>
        <v>3</v>
      </c>
      <c r="J220" s="283">
        <f t="shared" si="45"/>
        <v>3</v>
      </c>
      <c r="K220" s="283">
        <f t="shared" si="45"/>
        <v>2</v>
      </c>
      <c r="L220" s="283">
        <f t="shared" si="45"/>
        <v>1</v>
      </c>
      <c r="M220" s="283">
        <f t="shared" si="45"/>
        <v>0</v>
      </c>
      <c r="N220" s="283">
        <f t="shared" si="45"/>
        <v>0</v>
      </c>
      <c r="O220" s="269">
        <f t="shared" si="44"/>
        <v>19</v>
      </c>
    </row>
    <row r="221" spans="1:17">
      <c r="A221" s="262"/>
      <c r="B221" s="270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271">
        <f>O220*80/100</f>
        <v>15.2</v>
      </c>
      <c r="Q221" s="309"/>
    </row>
    <row r="222" spans="1:17">
      <c r="A222" s="262"/>
      <c r="B222" s="272" t="s">
        <v>342</v>
      </c>
      <c r="C222" s="273">
        <f>รายเดือน65!B26</f>
        <v>0</v>
      </c>
      <c r="D222" s="273">
        <f>รายเดือน65!C26</f>
        <v>0</v>
      </c>
      <c r="E222" s="273">
        <f>รายเดือน65!D26</f>
        <v>0</v>
      </c>
      <c r="F222" s="273">
        <f>รายเดือน65!E26</f>
        <v>0</v>
      </c>
      <c r="G222" s="273">
        <f>รายเดือน65!F26</f>
        <v>0</v>
      </c>
      <c r="H222" s="273">
        <f>รายเดือน65!G26</f>
        <v>6</v>
      </c>
      <c r="I222" s="273">
        <f>รายเดือน65!H26</f>
        <v>7</v>
      </c>
      <c r="J222" s="273">
        <f>รายเดือน65!I26</f>
        <v>0</v>
      </c>
      <c r="K222" s="273">
        <f>รายเดือน65!J26</f>
        <v>4</v>
      </c>
      <c r="L222" s="273">
        <f>รายเดือน65!K26</f>
        <v>1</v>
      </c>
      <c r="M222" s="273">
        <f>รายเดือน65!L26</f>
        <v>0</v>
      </c>
      <c r="N222" s="273">
        <f>รายเดือน65!M26</f>
        <v>0</v>
      </c>
      <c r="O222" s="274">
        <f t="shared" si="44"/>
        <v>18</v>
      </c>
      <c r="Q222" s="309"/>
    </row>
    <row r="223" spans="1:17">
      <c r="A223" s="284"/>
      <c r="B223" s="276" t="s">
        <v>346</v>
      </c>
      <c r="C223" s="277">
        <f>C222</f>
        <v>0</v>
      </c>
      <c r="D223" s="277">
        <f>C222+D222</f>
        <v>0</v>
      </c>
      <c r="E223" s="277">
        <f>C222+D222+E222</f>
        <v>0</v>
      </c>
      <c r="F223" s="277">
        <f>C222+D222+E222+F222</f>
        <v>0</v>
      </c>
      <c r="G223" s="277">
        <f>C222+D222+E222+F222+G222</f>
        <v>0</v>
      </c>
      <c r="H223" s="277">
        <f>C222+D222+E222+F222+G222+H222</f>
        <v>6</v>
      </c>
      <c r="I223" s="277">
        <f>C222+D222+E222+F222+G222+H222+I222</f>
        <v>13</v>
      </c>
      <c r="J223" s="277">
        <f>C222+D222+E222+F222+G222+H222+I222+J222</f>
        <v>13</v>
      </c>
      <c r="K223" s="277">
        <f>C222+D222+E222+F222+G222+H222+I222+J222+K222</f>
        <v>17</v>
      </c>
      <c r="L223" s="277">
        <f>C222+D222+E222+F222+G222+H222+I222+J222+K222+L222</f>
        <v>18</v>
      </c>
      <c r="M223" s="277">
        <f>C222+D222+E222+F222+G222+H222+I222+J222+K222+L222+M222</f>
        <v>18</v>
      </c>
      <c r="N223" s="277">
        <f>C222+D222+E222+F222+G222+H222+I222+J222+K222+L222+M222+N222</f>
        <v>18</v>
      </c>
      <c r="O223" s="278"/>
    </row>
    <row r="224" spans="1:17">
      <c r="P224" s="311"/>
    </row>
    <row r="225" spans="16:16">
      <c r="P225" s="3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F13" sqref="F13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13" t="s">
        <v>62</v>
      </c>
      <c r="D3" s="1">
        <v>505.92250552097971</v>
      </c>
    </row>
    <row r="4" spans="3:4" ht="27.75">
      <c r="C4" s="124" t="s">
        <v>61</v>
      </c>
      <c r="D4" s="1">
        <v>125.89022372491188</v>
      </c>
    </row>
    <row r="5" spans="3:4" ht="27.75">
      <c r="C5" s="120" t="s">
        <v>26</v>
      </c>
      <c r="D5" s="1">
        <v>91.288116194784308</v>
      </c>
    </row>
    <row r="6" spans="3:4" ht="27.75">
      <c r="C6" s="124" t="s">
        <v>63</v>
      </c>
      <c r="D6" s="1">
        <v>76.132470498667686</v>
      </c>
    </row>
    <row r="7" spans="3:4" ht="27.75">
      <c r="C7" s="120" t="s">
        <v>21</v>
      </c>
      <c r="D7" s="1">
        <v>58.283642791722443</v>
      </c>
    </row>
    <row r="8" spans="3:4" ht="27.75">
      <c r="C8" s="120" t="s">
        <v>29</v>
      </c>
      <c r="D8" s="1">
        <v>42.087180588361605</v>
      </c>
    </row>
    <row r="9" spans="3:4" ht="27.75">
      <c r="C9" s="120" t="s">
        <v>24</v>
      </c>
      <c r="D9" s="1">
        <v>37.203303653364422</v>
      </c>
    </row>
    <row r="10" spans="3:4" ht="27.75">
      <c r="C10" s="120" t="s">
        <v>58</v>
      </c>
      <c r="D10" s="1">
        <v>35.707909301910377</v>
      </c>
    </row>
    <row r="11" spans="3:4" ht="27.75">
      <c r="C11" s="120" t="s">
        <v>31</v>
      </c>
      <c r="D11" s="1">
        <v>33.531417074942716</v>
      </c>
    </row>
    <row r="12" spans="3:4" ht="27.75">
      <c r="C12" s="124" t="s">
        <v>60</v>
      </c>
      <c r="D12" s="1">
        <v>29.733460762450886</v>
      </c>
    </row>
    <row r="13" spans="3:4" ht="27.75">
      <c r="C13" s="120" t="s">
        <v>28</v>
      </c>
      <c r="D13" s="1">
        <v>23.042422746163027</v>
      </c>
    </row>
    <row r="14" spans="3:4" ht="27.75">
      <c r="C14" s="120" t="s">
        <v>30</v>
      </c>
      <c r="D14" s="1">
        <v>21.475357027810588</v>
      </c>
    </row>
    <row r="15" spans="3:4" ht="27.75">
      <c r="C15" s="120" t="s">
        <v>23</v>
      </c>
      <c r="D15" s="1">
        <v>19.319741725557986</v>
      </c>
    </row>
    <row r="16" spans="3:4" ht="27.75">
      <c r="C16" s="120" t="s">
        <v>34</v>
      </c>
      <c r="D16" s="1">
        <v>19.031141868512112</v>
      </c>
    </row>
    <row r="17" spans="3:4" ht="27.75">
      <c r="C17" s="120" t="s">
        <v>25</v>
      </c>
      <c r="D17" s="1">
        <v>13.16309069369488</v>
      </c>
    </row>
    <row r="18" spans="3:4" ht="27.75">
      <c r="C18" s="120" t="s">
        <v>32</v>
      </c>
      <c r="D18" s="1">
        <v>10.657247689660947</v>
      </c>
    </row>
    <row r="19" spans="3:4" ht="27.75">
      <c r="C19" s="124" t="s">
        <v>59</v>
      </c>
      <c r="D19" s="1">
        <v>8.1369171933060294</v>
      </c>
    </row>
    <row r="20" spans="3:4" ht="27.75">
      <c r="C20" s="120" t="s">
        <v>27</v>
      </c>
      <c r="D20" s="1">
        <v>2.7811512111913523</v>
      </c>
    </row>
    <row r="21" spans="3:4" ht="27.75">
      <c r="C21" s="120" t="s">
        <v>33</v>
      </c>
      <c r="D21" s="1">
        <v>0</v>
      </c>
    </row>
    <row r="22" spans="3:4" ht="27.75">
      <c r="C22" s="312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44 (อำเภอ)</vt:lpstr>
      <vt:lpstr>รายตำบล wk 44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2022-11-07T07:25:15Z</dcterms:modified>
</cp:coreProperties>
</file>