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33 (อำเภอ)" sheetId="33" r:id="rId4"/>
    <sheet name="รายตำบล wk 33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33'!$A$2:$Q$197</definedName>
  </definedNames>
  <calcPr calcId="124519"/>
  <pivotCaches>
    <pivotCache cacheId="14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<sst xmlns="http://schemas.openxmlformats.org/spreadsheetml/2006/main" count="2759" uniqueCount="581">
  <si>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</si>
  <si>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</si>
  <si>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</si>
  <si>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</si>
  <si>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</si>
  <si>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</si>
  <si>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</si>
  <si>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</si>
  <si>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</si>
  <si>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</si>
  <si>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</si>
  <si>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</si>
  <si>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</si>
  <si>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</si>
  <si>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</si>
  <si>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</si>
  <si>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</si>
  <si>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</si>
  <si>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</si>
  <si>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</si>
  <si>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</si>
  <si>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</si>
  <si>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</si>
  <si>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</si>
  <si>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</si>
  <si>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</si>
  <si>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</si>
  <si>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</si>
  <si>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</si>
  <si>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</si>
  <si>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</si>
  <si>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</si>
  <si>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</si>
  <si>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</si>
  <si>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</si>
  <si>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</si>
  <si>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</si>
  <si>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</si>
  <si>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</si>
  <si>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</si>
  <si>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</si>
  <si>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</si>
  <si>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</si>
  <si>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</si>
  <si>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</si>
  <si>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</si>
  <si>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</si>
  <si>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</si>
  <si>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</si>
  <si>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</si>
  <si>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</si>
  <si>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</si>
  <si>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</si>
  <si>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</si>
  <si>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</si>
  <si>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</si>
  <si>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</si>
  <si>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</si>
  <si>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</si>
  <si>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</si>
  <si>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</si>
  <si>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</si>
  <si>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</si>
  <si>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</si>
  <si>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</si>
  <si>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</si>
  <si>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</si>
  <si>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</si>
  <si>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</si>
  <si>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</si>
  <si>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</si>
  <si>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</si>
  <si>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</si>
  <si>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</si>
  <si>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</si>
  <si>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</si>
  <si>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</si>
  <si>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</si>
  <si>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</si>
  <si>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</si>
  <si>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</si>
  <si>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</si>
  <si>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</si>
  <si>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</si>
  <si>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</si>
  <si>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</si>
  <si>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</si>
  <si>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</si>
  <si>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</si>
  <si>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</si>
  <si>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</si>
  <si>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</si>
  <si>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</si>
  <si>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</si>
  <si>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</si>
  <si>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</si>
  <si>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</si>
  <si>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</si>
  <si>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</si>
  <si>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</si>
  <si>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</si>
  <si>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</si>
  <si>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</si>
  <si>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</si>
  <si>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</si>
  <si>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</si>
  <si>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</si>
  <si>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</si>
  <si>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</si>
  <si>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</si>
  <si>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</si>
  <si>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</si>
  <si>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</si>
  <si>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</si>
  <si>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</si>
  <si>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</si>
  <si>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</si>
  <si>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</si>
  <si>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</si>
  <si>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</si>
  <si>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</si>
  <si>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</si>
  <si>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</si>
  <si>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</si>
  <si>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</si>
  <si>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</si>
  <si>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</si>
  <si>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</si>
  <si>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</si>
  <si>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</si>
  <si>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</si>
  <si>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</si>
  <si>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</si>
  <si>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</si>
  <si>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</si>
  <si>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</si>
  <si>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</si>
  <si>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</si>
  <si>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</si>
  <si>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</si>
  <si>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</si>
  <si>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</si>
  <si>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</si>
  <si>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</si>
  <si>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</si>
  <si>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</si>
  <si>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</si>
  <si>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</si>
  <si>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</si>
  <si>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</si>
  <si>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</si>
  <si>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</si>
  <si>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</si>
  <si>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</si>
  <si>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</si>
  <si>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</si>
  <si>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</si>
  <si>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</si>
  <si>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</si>
  <si>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</si>
  <si>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</si>
  <si>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</si>
  <si>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</si>
  <si>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</si>
  <si>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</si>
  <si>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</si>
  <si>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</si>
  <si>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</si>
  <si>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</si>
  <si>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</si>
  <si>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</si>
  <si>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</si>
  <si>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</si>
  <si>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</si>
  <si>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</si>
  <si>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</si>
  <si>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</si>
  <si>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</si>
  <si>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</si>
  <si>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</si>
  <si>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</si>
  <si>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</si>
  <si>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</si>
  <si>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</si>
  <si>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</si>
  <si>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</si>
  <si>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</si>
  <si>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</si>
  <si>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</si>
  <si>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</si>
  <si>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</si>
  <si>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</si>
  <si>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</si>
  <si>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</si>
  <si>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</si>
  <si>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</si>
  <si>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</si>
  <si>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</si>
  <si>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</si>
  <si>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</si>
  <si>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</si>
  <si>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</si>
  <si>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</si>
  <si>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</si>
  <si>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</si>
  <si>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</si>
  <si>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</si>
  <si>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</si>
  <si>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</si>
  <si>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</si>
  <si>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</si>
  <si>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</si>
  <si>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</si>
  <si>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</si>
  <si>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</si>
  <si>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</si>
  <si>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</si>
  <si>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</si>
  <si>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</si>
  <si>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</si>
  <si>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</si>
  <si>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</si>
  <si>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</si>
  <si>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</si>
  <si>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</si>
  <si>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</si>
  <si>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</si>
  <si>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</si>
  <si>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</si>
  <si>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</si>
  <si>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</si>
  <si>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</si>
  <si>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</si>
  <si>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</si>
  <si>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</si>
  <si>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</si>
  <si>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</si>
  <si>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</si>
  <si>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</si>
  <si>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</si>
  <si>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</si>
  <si>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</si>
  <si>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</si>
  <si>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</si>
  <si>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</si>
  <si>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</si>
  <si>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</si>
  <si>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</si>
  <si>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</si>
  <si>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</si>
  <si>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</si>
  <si>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</si>
  <si>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</si>
  <si>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</si>
  <si>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</si>
  <si>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</si>
  <si>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</si>
  <si>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</si>
  <si>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</si>
  <si>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</si>
  <si>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</si>
  <si>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</si>
  <si>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</si>
  <si>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</si>
  <si>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</si>
  <si>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</si>
  <si>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</si>
  <si>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</si>
  <si>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</si>
  <si>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</si>
  <si>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</si>
  <si>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</si>
  <si>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</si>
  <si>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</si>
  <si>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</si>
  <si>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</si>
  <si>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</si>
  <si>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</si>
  <si>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</si>
  <si>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</si>
  <si>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</si>
  <si>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</si>
  <si>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</si>
  <si>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</si>
  <si>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</si>
  <si>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</si>
  <si>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</si>
  <si>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</si>
  <si>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</si>
  <si>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</si>
  <si>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</si>
  <si>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</si>
  <si>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</si>
  <si>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</si>
  <si>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</si>
  <si>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</si>
  <si>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</si>
  <si>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</si>
  <si>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</si>
  <si>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</si>
  <si>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</si>
  <si>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</si>
  <si>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</si>
  <si>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</si>
  <si>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</si>
  <si>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</si>
  <si>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</si>
  <si>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</si>
  <si>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</si>
  <si>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</si>
  <si>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</si>
  <si>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</si>
  <si>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</si>
  <si>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</si>
  <si>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</si>
  <si>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</si>
  <si>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</si>
  <si>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</si>
  <si>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</si>
  <si>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</si>
  <si>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</si>
  <si>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</si>
  <si>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</si>
  <si>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</si>
  <si>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</si>
  <si>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</si>
  <si>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</si>
  <si>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</si>
  <si>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</si>
  <si>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</si>
  <si>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</si>
  <si>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</si>
  <si>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</si>
  <si>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</si>
  <si>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</si>
  <si>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</si>
  <si>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</si>
  <si>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</si>
  <si>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</si>
  <si>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</si>
  <si>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</si>
  <si>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</si>
  <si>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</si>
  <si>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</si>
  <si>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</si>
  <si>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</si>
  <si>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</si>
  <si>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</si>
  <si>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</si>
  <si>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</si>
  <si>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</si>
  <si>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</si>
  <si>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</si>
  <si>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</si>
  <si>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</si>
  <si>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</si>
  <si>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</si>
  <si>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</si>
  <si>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</si>
  <si>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</si>
  <si>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</si>
  <si>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</si>
  <si>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</si>
  <si>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</si>
  <si>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</si>
  <si>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</si>
  <si>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</si>
  <si>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</si>
  <si>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</si>
  <si>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</si>
  <si>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</si>
  <si>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</si>
  <si>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</si>
  <si>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</si>
  <si>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</si>
  <si>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</si>
  <si>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</si>
  <si>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</si>
  <si>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</si>
  <si>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</si>
  <si>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</si>
  <si>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</si>
  <si>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</si>
  <si>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</si>
  <si>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</si>
  <si>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สวนมอญ</t>
  </si>
  <si>
    <t>อีง่อง ผลรวม</t>
  </si>
  <si>
    <t>ผือฮี</t>
  </si>
  <si>
    <t>ดงแดง ผลรวม</t>
  </si>
  <si>
    <t>ท่าเยี่ยม</t>
  </si>
  <si>
    <t>วังหลวง ผลรวม</t>
  </si>
  <si>
    <t>ฮ่องแฮ่</t>
  </si>
  <si>
    <t>วารีสมบูรณ์</t>
  </si>
  <si>
    <t>ก่อ</t>
  </si>
  <si>
    <t>สุขสมบูรณ์</t>
  </si>
  <si>
    <t>โนนสวรรค์ ผลรวม</t>
  </si>
  <si>
    <t>คำนาดี ผลรวม</t>
  </si>
  <si>
    <t>โพนทอง ผลรวม</t>
  </si>
  <si>
    <t>ศรีสมเด็จ ผลรวม</t>
  </si>
  <si>
    <t>หนองฮี ผลรวม</t>
  </si>
  <si>
    <t>โนนเมือง</t>
  </si>
  <si>
    <t>เหนือเมือง ผลรวม</t>
  </si>
  <si>
    <t>หัวฝาย</t>
  </si>
  <si>
    <t>โคกทม</t>
  </si>
  <si>
    <t>บัวแดง ผลรวม</t>
  </si>
  <si>
    <t>หนองบัวบาน</t>
  </si>
  <si>
    <t>หนองแคน ผลรวม</t>
  </si>
  <si>
    <t>ศาลา</t>
  </si>
  <si>
    <t>ชานุวรรณ ผลรวม</t>
  </si>
  <si>
    <t>หนองบอน</t>
  </si>
  <si>
    <t>วังเข</t>
  </si>
  <si>
    <t>เหล่าน้อย ผลรวม</t>
  </si>
  <si>
    <t>หนองคูณ</t>
  </si>
  <si>
    <t>หนองฮางเหนือ</t>
  </si>
  <si>
    <t>หนองขาม ผลรวม</t>
  </si>
  <si>
    <t>อาจสามารถ ผลรวม</t>
  </si>
  <si>
    <t>หนองโตน</t>
  </si>
  <si>
    <t>หนองแวง ผลรวม</t>
  </si>
  <si>
    <t>หนองผือ ผลรวม</t>
  </si>
  <si>
    <t>ใหม่สามัคคี</t>
  </si>
  <si>
    <t>หนองใหญ่ ผลรวม</t>
  </si>
  <si>
    <t>หนองหญ้าม้า</t>
  </si>
  <si>
    <t>นาโพธิ์ ผลรวม</t>
  </si>
  <si>
    <t>กอกแก้ว</t>
  </si>
  <si>
    <t>ดงเย็น</t>
  </si>
  <si>
    <t>ผึ่ง</t>
  </si>
  <si>
    <t>เหล่ามุง</t>
  </si>
  <si>
    <t>เมืองหงส์ ผลรวม</t>
  </si>
  <si>
    <t>โนนสะอาด</t>
  </si>
  <si>
    <t>หมูม้น ผลรวม</t>
  </si>
  <si>
    <t>ดอนแดง</t>
  </si>
  <si>
    <t>เชียงขวัญ ผลรวม</t>
  </si>
  <si>
    <t>จานเหนือ</t>
  </si>
  <si>
    <t>ทุ่งเขาหลวง ผลรวม</t>
  </si>
  <si>
    <t>เชียงใหม่ ผลรวม</t>
  </si>
  <si>
    <t>สามแยก</t>
  </si>
  <si>
    <t>สันติภาพ</t>
  </si>
  <si>
    <t>รอบเมือง ผลรวม</t>
  </si>
  <si>
    <t>เมืองเก่า</t>
  </si>
  <si>
    <t>เมืองเปลือย ผลรวม</t>
  </si>
  <si>
    <t>ดอนแคน</t>
  </si>
  <si>
    <t>หว้างาม</t>
  </si>
  <si>
    <t>ส้มโฮง</t>
  </si>
  <si>
    <t>เมืองบัว ผลรวม</t>
  </si>
  <si>
    <t>โคกกลาง</t>
  </si>
  <si>
    <t>หนองกุง</t>
  </si>
  <si>
    <t>หัวช้าง ผลรวม</t>
  </si>
  <si>
    <t>หนองบัวรอง</t>
  </si>
  <si>
    <t>ดินดำ ผลรวม</t>
  </si>
  <si>
    <t>จังหาร ผลรวม</t>
  </si>
  <si>
    <t>ดงพิกุล</t>
  </si>
  <si>
    <t>พระเจ้า ผลรวม</t>
  </si>
  <si>
    <t>หวายหลึม</t>
  </si>
  <si>
    <t>มะบ้า ผลรวม</t>
  </si>
  <si>
    <t>คุยแต้</t>
  </si>
  <si>
    <t>หนองโสน</t>
  </si>
  <si>
    <t>โคกสว่าง ผลรวม</t>
  </si>
  <si>
    <t>โพธิ์ใหญ่ ผลรวม</t>
  </si>
  <si>
    <t>โพนทราย ผลรวม</t>
  </si>
  <si>
    <t>วัดบึง</t>
  </si>
  <si>
    <t>ไทยอุดม</t>
  </si>
  <si>
    <t>โนนรัง ผลรวม</t>
  </si>
  <si>
    <t>ดอนยาง</t>
  </si>
  <si>
    <t>สระคู ผลรวม</t>
  </si>
  <si>
    <t>บาก</t>
  </si>
  <si>
    <t>สะอาดนาดี</t>
  </si>
  <si>
    <t>พรสวรรค์ ผลรวม</t>
  </si>
  <si>
    <t>หนองเหล็ก</t>
  </si>
  <si>
    <t>พระธาตุ ผลรวม</t>
  </si>
  <si>
    <t>เหล่า ผลรวม</t>
  </si>
  <si>
    <t>คางฮุง</t>
  </si>
  <si>
    <t>ธวัชบุรี ผลรวม</t>
  </si>
  <si>
    <t>หนองนกเป็ดเหนือ</t>
  </si>
  <si>
    <t>สระนกแก้ว ผลรวม</t>
  </si>
  <si>
    <t>แดง</t>
  </si>
  <si>
    <t>น้อยในเมือง</t>
  </si>
  <si>
    <t>หนองขามพัฒนา</t>
  </si>
  <si>
    <t>เหนือ</t>
  </si>
  <si>
    <t>กลาง ผลรวม</t>
  </si>
  <si>
    <t>เด่นราษฎร์ ผลรวม</t>
  </si>
  <si>
    <t>หนองแก้ว ผลรวม</t>
  </si>
  <si>
    <t>ดงยาง</t>
  </si>
  <si>
    <t>ดู่น้อย ผลรวม</t>
  </si>
  <si>
    <t>โนนก้านเหลือง</t>
  </si>
  <si>
    <t>จานใต้</t>
  </si>
  <si>
    <t>ดอนแก้ว</t>
  </si>
  <si>
    <t>บึงงาม ผลรวม</t>
  </si>
  <si>
    <t>มารินทร์</t>
  </si>
  <si>
    <t>คุ้มโรงพยาบาล</t>
  </si>
  <si>
    <t>ขวัญเมือง ผลรวม</t>
  </si>
  <si>
    <t>หนองคำน้อย</t>
  </si>
  <si>
    <t>ภูเขาทอง ผลรวม</t>
  </si>
  <si>
    <t>หนองพอก ผลรวม</t>
  </si>
  <si>
    <t>ดูกอึ่ง ผลรวม</t>
  </si>
  <si>
    <t>เหล่างาม</t>
  </si>
  <si>
    <t>เหล่าสามัคคี</t>
  </si>
  <si>
    <t>โคกสมบูรณ์</t>
  </si>
  <si>
    <t>คำพอุง ผลรวม</t>
  </si>
  <si>
    <t>วัดเหนือ</t>
  </si>
  <si>
    <t>ศรีอุดม</t>
  </si>
  <si>
    <t>หนองดง</t>
  </si>
  <si>
    <t>แคนใหญ่ ผลรวม</t>
  </si>
  <si>
    <t>หนองแสง</t>
  </si>
  <si>
    <t>แมต</t>
  </si>
  <si>
    <t>สะอาดสมบูรณ์ ผลรวม</t>
  </si>
  <si>
    <t>บูรพา</t>
  </si>
  <si>
    <t>ชูชาติ</t>
  </si>
  <si>
    <t>หนองคูบอน</t>
  </si>
  <si>
    <t>โคกล่าม ผลรวม</t>
  </si>
  <si>
    <t>ยางใหญ่ ผลรวม</t>
  </si>
  <si>
    <t>บ่อแก้ว</t>
  </si>
  <si>
    <t>โพธิ์ทอง ผลรวม</t>
  </si>
  <si>
    <t>นาเมือง ผลรวม</t>
  </si>
  <si>
    <t>ปลาโด</t>
  </si>
  <si>
    <t>ผาน้ำย้อย ผลรวม</t>
  </si>
  <si>
    <t>สนามชัย</t>
  </si>
  <si>
    <t>โพนเมือง ผลรวม</t>
  </si>
  <si>
    <t>wk 30</t>
  </si>
  <si>
    <t>หนองตอ</t>
  </si>
  <si>
    <t>หัวนายาง</t>
  </si>
  <si>
    <t>บึงโดน</t>
  </si>
  <si>
    <t>แสนชาติ ผลรวม</t>
  </si>
  <si>
    <t>เกษมสุข</t>
  </si>
  <si>
    <t>พลับพลา ผลรวม</t>
  </si>
  <si>
    <t>หนองตาใกล้</t>
  </si>
  <si>
    <t>เปลือย</t>
  </si>
  <si>
    <t>ศรีสว่าง ผลรวม</t>
  </si>
  <si>
    <t>wk 31</t>
  </si>
  <si>
    <t>เขวา</t>
  </si>
  <si>
    <t>ข่าใหญ่</t>
  </si>
  <si>
    <t>ท่าลาด</t>
  </si>
  <si>
    <t>แสนสุข ผลรวม</t>
  </si>
  <si>
    <t>คำไฮ ผลรวม</t>
  </si>
  <si>
    <t>โพธิ์ศรี ผลรวม</t>
  </si>
  <si>
    <t>แสงสว่าง</t>
  </si>
  <si>
    <t>หัวโนนตาล</t>
  </si>
  <si>
    <t>โนนตาล ผลรวม</t>
  </si>
  <si>
    <t>หนองแวงยาว</t>
  </si>
  <si>
    <t>สวนจิก ผลรวม</t>
  </si>
  <si>
    <t>คุ้มใต้</t>
  </si>
  <si>
    <t>สองชั้น</t>
  </si>
  <si>
    <t>หินกอง ผลรวม</t>
  </si>
  <si>
    <t>ยางเลิง</t>
  </si>
  <si>
    <t>ดอกไม้ ผลรวม</t>
  </si>
  <si>
    <t>หัวโทนเหนือ</t>
  </si>
  <si>
    <t>หัวโทน ผลรวม</t>
  </si>
  <si>
    <t>หนองเม็ก</t>
  </si>
  <si>
    <t>ทุ่งศรีเมือง ผลรวม</t>
  </si>
  <si>
    <t>ข้อมูล  ณ  วันที่ 21 สิงหาคม 2565   (จากรายงาน 506)</t>
  </si>
  <si>
    <t>ข้อมูล  ณ  วันที่ 21 สิงหาคม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</si>
  <si>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24 กรกฎาคม - 21 สิงหาคม 2565</t>
  </si>
  <si>
    <t>wk 33</t>
  </si>
  <si>
    <t>wk 32</t>
  </si>
  <si>
    <t>wk 30-33</t>
  </si>
  <si>
    <t>wk 1-29</t>
  </si>
  <si>
    <t>รวมผู้ป่วยสะสม  wk 1-33  (ราย)</t>
  </si>
  <si>
    <t>ข้อมูล ณ วันที่ 21 สิงหาคม 2565 (จากรายงานเร่งด่วน)</t>
  </si>
  <si>
    <t>เที่ยมแข้</t>
  </si>
  <si>
    <t>ดอนขี</t>
  </si>
  <si>
    <t>น้อยศรีจันทร์</t>
  </si>
  <si>
    <t>บ้านเขือง ผลรวม</t>
  </si>
  <si>
    <t>โพธิ์ราษฎร์</t>
  </si>
  <si>
    <t>ดอนกลาง</t>
  </si>
  <si>
    <t>ท่าเจริญ</t>
  </si>
  <si>
    <t>นาชม</t>
  </si>
  <si>
    <t>นานวล ผลรวม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</si>
  <si>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</si>
  <si>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</si>
  <si>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</si>
  <si>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</si>
  <si>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</si>
  <si>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</si>
  <si>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</si>
  <si>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</si>
  <si>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</si>
  <si>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</si>
  <si>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ดงลาน ผลรวม</t>
  </si>
  <si>
    <t>สุขสวัสดิ์</t>
  </si>
  <si>
    <t>หนองพันมูล</t>
  </si>
  <si>
    <t>เมืองทุ่ง ผลรวม</t>
  </si>
  <si>
    <t>ข้อมูล  ณ  วันที่ 21 สิงหาคม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</si>
</sst>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68" fillId="0" borderId="0" xfId="0" applyFont="1"/>
    <xf numFmtId="0" fontId="9" fillId="0" borderId="8" xfId="0" applyFont="1" applyBorder="1"/>
    <xf numFmtId="0" fontId="54" fillId="21" borderId="9" xfId="14" applyFont="1" applyFill="1" applyBorder="1"/>
    <xf numFmtId="0" fontId="54" fillId="22" borderId="9" xfId="14" applyFont="1" applyFill="1" applyBorder="1"/>
    <xf numFmtId="0" fontId="54" fillId="23" borderId="9" xfId="14" applyFont="1" applyFill="1" applyBorder="1"/>
    <xf numFmtId="0" fontId="69" fillId="18" borderId="27" xfId="0" applyNumberFormat="1" applyFont="1" applyFill="1" applyBorder="1"/>
    <xf numFmtId="0" fontId="69" fillId="18" borderId="36" xfId="0" applyNumberFormat="1" applyFont="1" applyFill="1" applyBorder="1"/>
    <xf numFmtId="0" fontId="69" fillId="18" borderId="35" xfId="0" applyNumberFormat="1" applyFont="1" applyFill="1" applyBorder="1"/>
    <xf numFmtId="0" fontId="68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68" fillId="0" borderId="32" xfId="0" applyFont="1" applyBorder="1"/>
    <xf numFmtId="0" fontId="68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69" fillId="18" borderId="27" xfId="0" applyFont="1" applyFill="1" applyBorder="1"/>
    <xf numFmtId="0" fontId="69" fillId="18" borderId="28" xfId="0" applyFont="1" applyFill="1" applyBorder="1"/>
    <xf numFmtId="0" fontId="68" fillId="16" borderId="24" xfId="0" applyFont="1" applyFill="1" applyBorder="1"/>
    <xf numFmtId="0" fontId="68" fillId="16" borderId="25" xfId="0" applyFont="1" applyFill="1" applyBorder="1"/>
    <xf numFmtId="0" fontId="68" fillId="16" borderId="26" xfId="0" applyFont="1" applyFill="1" applyBorder="1"/>
    <xf numFmtId="0" fontId="68" fillId="16" borderId="30" xfId="0" applyFont="1" applyFill="1" applyBorder="1"/>
    <xf numFmtId="0" fontId="68" fillId="16" borderId="31" xfId="0" applyFont="1" applyFill="1" applyBorder="1"/>
    <xf numFmtId="0" fontId="68" fillId="20" borderId="24" xfId="0" applyFont="1" applyFill="1" applyBorder="1"/>
    <xf numFmtId="0" fontId="68" fillId="20" borderId="25" xfId="0" applyFont="1" applyFill="1" applyBorder="1"/>
    <xf numFmtId="0" fontId="69" fillId="20" borderId="24" xfId="0" applyNumberFormat="1" applyFont="1" applyFill="1" applyBorder="1"/>
    <xf numFmtId="0" fontId="69" fillId="20" borderId="30" xfId="0" applyNumberFormat="1" applyFont="1" applyFill="1" applyBorder="1"/>
    <xf numFmtId="0" fontId="69" fillId="20" borderId="31" xfId="0" applyNumberFormat="1" applyFont="1" applyFill="1" applyBorder="1"/>
    <xf numFmtId="0" fontId="69" fillId="19" borderId="24" xfId="0" applyFont="1" applyFill="1" applyBorder="1"/>
    <xf numFmtId="0" fontId="69" fillId="19" borderId="25" xfId="0" applyFont="1" applyFill="1" applyBorder="1"/>
    <xf numFmtId="0" fontId="69" fillId="19" borderId="24" xfId="0" applyNumberFormat="1" applyFont="1" applyFill="1" applyBorder="1"/>
    <xf numFmtId="0" fontId="69" fillId="19" borderId="30" xfId="0" applyNumberFormat="1" applyFont="1" applyFill="1" applyBorder="1"/>
    <xf numFmtId="0" fontId="69" fillId="19" borderId="31" xfId="0" applyNumberFormat="1" applyFont="1" applyFill="1" applyBorder="1"/>
    <xf numFmtId="0" fontId="3" fillId="0" borderId="3" xfId="0" applyFont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5" fillId="23" borderId="9" xfId="14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8"/>
      </font>
    </dxf>
    <dxf>
      <font>
        <name val="TH SarabunPSK"/>
        <scheme val="none"/>
      </font>
    </dxf>
    <dxf>
      <font>
        <b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0000CC"/>
      <color rgb="FFFF33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482"/>
          <c:h val="0.67608144771377876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พนมไพร</c:v>
                </c:pt>
                <c:pt idx="4">
                  <c:v>เมือง</c:v>
                </c:pt>
                <c:pt idx="5">
                  <c:v>จตุรพักตรพิมาน</c:v>
                </c:pt>
                <c:pt idx="6">
                  <c:v>ปทุมรัตต์</c:v>
                </c:pt>
                <c:pt idx="7">
                  <c:v>โพนทราย</c:v>
                </c:pt>
                <c:pt idx="8">
                  <c:v>เสลภูมิ</c:v>
                </c:pt>
                <c:pt idx="9">
                  <c:v>สุวรรณภูมิ</c:v>
                </c:pt>
                <c:pt idx="10">
                  <c:v>โพธิ์ชัย</c:v>
                </c:pt>
                <c:pt idx="11">
                  <c:v>จังหาร</c:v>
                </c:pt>
                <c:pt idx="12">
                  <c:v>ศรีสมเด็จ</c:v>
                </c:pt>
                <c:pt idx="13">
                  <c:v>เกษตรวิสัย</c:v>
                </c:pt>
                <c:pt idx="14">
                  <c:v>หนองพอก</c:v>
                </c:pt>
                <c:pt idx="15">
                  <c:v>อาจสามารถ</c:v>
                </c:pt>
                <c:pt idx="16">
                  <c:v>ธวัชบุรี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449.70889379642642</c:v>
                </c:pt>
                <c:pt idx="1">
                  <c:v>97.115315444932023</c:v>
                </c:pt>
                <c:pt idx="2">
                  <c:v>54.984562026815546</c:v>
                </c:pt>
                <c:pt idx="3">
                  <c:v>38.15025751423822</c:v>
                </c:pt>
                <c:pt idx="4">
                  <c:v>35.866857102598424</c:v>
                </c:pt>
                <c:pt idx="5">
                  <c:v>24.80220243557628</c:v>
                </c:pt>
                <c:pt idx="6">
                  <c:v>22.35427804996181</c:v>
                </c:pt>
                <c:pt idx="7">
                  <c:v>21.424745581146222</c:v>
                </c:pt>
                <c:pt idx="8">
                  <c:v>14.812986051104803</c:v>
                </c:pt>
                <c:pt idx="9">
                  <c:v>14.601674898003006</c:v>
                </c:pt>
                <c:pt idx="10">
                  <c:v>13.84083044982699</c:v>
                </c:pt>
                <c:pt idx="11">
                  <c:v>12.742911755336094</c:v>
                </c:pt>
                <c:pt idx="12">
                  <c:v>8.1369171933060294</c:v>
                </c:pt>
                <c:pt idx="13">
                  <c:v>8.1346280949717826</c:v>
                </c:pt>
                <c:pt idx="14">
                  <c:v>6.0898558226633988</c:v>
                </c:pt>
                <c:pt idx="15">
                  <c:v>5.3688392569526471</c:v>
                </c:pt>
                <c:pt idx="16">
                  <c:v>2.9251312652655286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15461504"/>
        <c:axId val="115610752"/>
      </c:barChart>
      <c:catAx>
        <c:axId val="115461504"/>
        <c:scaling>
          <c:orientation val="minMax"/>
        </c:scaling>
        <c:axPos val="b"/>
        <c:tickLblPos val="nextTo"/>
        <c:crossAx val="115610752"/>
        <c:crosses val="autoZero"/>
        <c:auto val="1"/>
        <c:lblAlgn val="ctr"/>
        <c:lblOffset val="100"/>
      </c:catAx>
      <c:valAx>
        <c:axId val="115610752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15461504"/>
        <c:crosses val="autoZero"/>
        <c:crossBetween val="between"/>
      </c:valAx>
    </c:plotArea>
    <c:plotVisOnly val="1"/>
  </c:chart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285750</xdr:colOff>
      <xdr:row>29</xdr:row>
      <xdr:rowOff>133350</xdr:rowOff>
    </xdr:to>
    <xdr:pic>
      <xdr:nvPicPr>
        <xdr:cNvPr id="4" name="รูปภาพ 3" descr="166114443299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5953125" cy="59721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4795.50427164352" createdVersion="1" refreshedVersion="3" recordCount="347">
  <cacheSource type="worksheet">
    <worksheetSource ref="A1:T348" sheet="Sheet2" r:id="rId2"/>
  </cacheSource>
  <cacheFields count="20">
    <cacheField name="E0" numFmtId="0">
      <sharedItems containsSemiMixedTypes="0" containsString="0" containsNumber="1" containsInteger="1" minValue="138" maxValue="19901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7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4"/>
        <s v="03"/>
        <s v="15"/>
        <s v="20"/>
        <s v="08"/>
        <s v="10"/>
        <s v="09"/>
        <s v="01"/>
        <s v="06"/>
        <s v="05"/>
        <s v="02"/>
        <s v="18"/>
        <s v="17"/>
        <s v="07"/>
        <s v="13"/>
        <s v="11"/>
        <s v="16"/>
        <s v="12"/>
        <s v="14"/>
        <s v="00"/>
      </sharedItems>
    </cacheField>
    <cacheField name="ชื่อหมู่บ้าน" numFmtId="0">
      <sharedItems count="150">
        <s v="เหล่า"/>
        <s v="ผึ่ง"/>
        <s v="พระอารามหลวง"/>
        <s v="จังหาร"/>
        <s v="สันติภาพ"/>
        <s v="โนนหนามแท่ง"/>
        <s v="โนนสั้น"/>
        <s v="เหล่างาม"/>
        <s v="บึงโดน"/>
        <s v="ศรีอุดม"/>
        <s v="ข่าใหญ่"/>
        <s v="น้อยในเมือง"/>
        <s v="เด่นราษฎร์"/>
        <s v="หัวนายาง"/>
        <s v="ดอนยาง"/>
        <s v="เปลือยน้อย"/>
        <s v="หนองฮางเหนือ"/>
        <s v="ไทยอุดม"/>
        <s v="โนนสะอาด"/>
        <s v="ดงพิกุล"/>
        <s v="ดอนขี"/>
        <s v="ศรีสว่าง"/>
        <s v="หนองคำน้อย"/>
        <s v="เทวาประสิทธิ์"/>
        <s v="โนนก้านเหลือง"/>
        <s v="ดอนแก้ว"/>
        <s v="ดงยาง"/>
        <s v="ดอนดู่"/>
        <s v="ใหม่สามัคคี"/>
        <s v="วังเข"/>
        <s v="โนนเมือง"/>
        <s v="จานเหนือ"/>
        <s v="ดอนแคน"/>
        <s v="ดงเย็น"/>
        <s v="เมืองหงส์"/>
        <s v="สองชั้น"/>
        <s v="อีเม้ง"/>
        <s v="หนองนกเป็ดเหนือ"/>
        <s v="เหล่ามุง"/>
        <s v="สระบัว"/>
        <s v="บ่อแก้ว"/>
        <s v="น้อยศรีจันทร์"/>
        <s v="หวายหลึม"/>
        <s v="ก่อ"/>
        <s v="วัดคุ้ม"/>
        <s v="ดอนกลาง"/>
        <s v="ดู่"/>
        <s v="สุขสวัสดิ์"/>
        <s v="เปลือย"/>
        <s v="ยางใหญ่"/>
        <s v="เหล่าสามัคคี"/>
        <s v="หัวโทนเหนือ"/>
        <s v="สุขสมบูรณ์"/>
        <s v="หว้างาม"/>
        <s v="ขวาว"/>
        <s v="แมต"/>
        <s v="วารีสมบูรณ์"/>
        <s v="บูรพา"/>
        <s v="ดูกอึ่ง"/>
        <s v="ดอนแดง"/>
        <s v="จานใต้"/>
        <s v="โพธิ์ชัย"/>
        <s v="โคกสมบูรณ์"/>
        <s v="หนองเหล็ก"/>
        <s v="หนองฮี"/>
        <s v="วัดบึง"/>
        <s v="โคกทม"/>
        <s v="หนองขามพัฒนา"/>
        <s v="เชียงใหม่"/>
        <s v="ส้มโฮง"/>
        <s v="โคกสว่าง"/>
        <s v="หนองคูณ"/>
        <s v="หนองโสน"/>
        <s v="ราษฎรอุทิศ"/>
        <s v="หนองสิม"/>
        <s v="หนองผือ"/>
        <s v="คุ้มโรงพยาบาล"/>
        <s v="หนองยาง"/>
        <s v="หนองหิน"/>
        <s v="แสนสี"/>
        <s v="ผือฮี"/>
        <s v="หนองบัวรอง"/>
        <s v="สะอาดนาดี"/>
        <s v="ท่าเยี่ยม"/>
        <s v="นาชม"/>
        <s v="สามแยก"/>
        <s v="ดงแดง"/>
        <s v="สนามชัย"/>
        <s v="หนองดง"/>
        <s v="กอกแก้ว"/>
        <s v="เมืองทอง"/>
        <s v="เมืองแสน"/>
        <s v="หัวโนนตาล"/>
        <s v="หนองอีดำ"/>
        <s v="เขวา"/>
        <s v="ตาหยวกน้อย"/>
        <s v="ชูชาติ"/>
        <s v="หนองโตน"/>
        <s v="วัดเหนือ"/>
        <s v="เหนือ"/>
        <s v="หนองบอน"/>
        <s v="หนองคูบอน"/>
        <s v="หนองแวงยาว"/>
        <s v="บาก"/>
        <s v="กาหลง"/>
        <s v="เกษมสุข"/>
        <s v="ยางเลิง"/>
        <s v="หนองกุง"/>
        <s v="ปลาโด"/>
        <s v="หัวฝาย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ดอนแหน"/>
        <s v="โคกกลาง"/>
        <s v="คางฮุง"/>
        <s v="คุยแต้"/>
        <s v="ท่านคร"/>
        <s v="แสงสว่าง"/>
        <s v="ท่าลาด"/>
        <s v="สะแบง"/>
        <s v="หนองสมบูรณ์"/>
        <s v="ฮ่องแฮ่"/>
        <s v="ไม่ระบุหมู่บ้าน"/>
        <s v="คำไฮ"/>
        <s v="โนนสวรรค์"/>
        <s v="หนองตาใกล้"/>
        <s v="โนนชัยศรี"/>
        <s v="โพธิ์ใหญ่"/>
        <s v="วารีอุดม"/>
        <s v="หนองบัวบาน"/>
        <s v="มารินทร์"/>
        <s v="เมืองเก่า"/>
        <s v="หนองเม็ก"/>
        <s v="วัดเวฬุวัน"/>
        <s v="เขวาโคก"/>
        <s v="ศาลา"/>
        <s v="คุ้มใต้"/>
        <s v="หนองหญ้าม้า"/>
        <s v="สวนมอญ"/>
        <s v="หนองพันมูล"/>
        <s v="หนองแสง"/>
        <s v="แดง"/>
        <s v="โพธิ์ศรี"/>
        <s v="นาเมือง"/>
        <s v="หนองตอ"/>
      </sharedItems>
    </cacheField>
    <cacheField name="ตำบล" numFmtId="0">
      <sharedItems count="86">
        <s v="เหล่า"/>
        <s v="เด่นราษฎร์"/>
        <s v="ในเมือง"/>
        <s v="จังหาร"/>
        <s v="รอบเมือง"/>
        <s v="ขี้เหล็ก"/>
        <s v="ดอกล้ำ"/>
        <s v="เมืองบัว"/>
        <s v="แสนชาติ"/>
        <s v="หนองผือ"/>
        <s v="เหนือเมือง"/>
        <s v="ยางใหญ่"/>
        <s v="พระธาตุ"/>
        <s v="บ่อพันขัน"/>
        <s v="หนองขาม"/>
        <s v="หมูม้น"/>
        <s v="พระเจ้า"/>
        <s v="ศรีสว่าง"/>
        <s v="ภูเขาทอง"/>
        <s v="เชียงใหม่"/>
        <s v="บึงงาม"/>
        <s v="ดู่น้อย"/>
        <s v="วารีสวัสดิ์"/>
        <s v="หนองใหญ่"/>
        <s v="เหล่าน้อย"/>
        <s v="ทุ่งเขาหลวง"/>
        <s v="เมืองหงส์"/>
        <s v="หินกอง"/>
        <s v="โนนตาล"/>
        <s v="สระนกแก้ว"/>
        <s v="สระคู"/>
        <s v="หนองฮี"/>
        <s v="สระบัว"/>
        <s v="บ้านเขือง"/>
        <s v="มะบ้า"/>
        <s v="ศรีสมเด็จ"/>
        <s v="แสนสุข"/>
        <s v="หนองแวง"/>
        <s v="หัวโทน"/>
        <s v="คำนาดี"/>
        <s v="เกษตรวิสัย"/>
        <s v="สะอาดสมบูรณ์"/>
        <s v="ดูกอึ่ง"/>
        <s v="เชียงขวัญ"/>
        <s v="โพธิ์ชัย"/>
        <s v="คำพอุง"/>
        <s v="บัวแดง"/>
        <s v="วังหลวง"/>
        <s v="โคกสว่าง"/>
        <s v="โพธิ์ทอง"/>
        <s v="นาแซง"/>
        <s v="ขวัญเมือง"/>
        <s v="ชานุวรรณ"/>
        <s v="ดงแดง"/>
        <s v="ดินดำ"/>
        <s v="พรสวรรค์"/>
        <s v="โพนเมือง"/>
        <s v="แคนใหญ่"/>
        <s v="นาเมือง"/>
        <s v="กู่กาสิงห์"/>
        <s v="ทุ่งหลวง"/>
        <s v="อาจสามารถ"/>
        <s v="กลาง"/>
        <s v="หนองแก้ว"/>
        <s v="โคกล่าม"/>
        <s v="สวนจิก"/>
        <s v="พลับพลา"/>
        <s v="ดอกไม้"/>
        <s v="หัวช้าง"/>
        <s v="หนองพอก"/>
        <s v="นาโพธิ์"/>
        <s v="น้ำใส"/>
        <s v="นานวล"/>
        <s v="ดงลาน"/>
        <s v="ธวัชบุรี"/>
        <s v="ผาน้ำย้อย"/>
        <s v="โนนสวรรค์"/>
        <s v="คำไฮ"/>
        <s v="โนนรัง"/>
        <s v="โพธิ์ใหญ่"/>
        <s v="หนองแคน"/>
        <s v="เมืองเปลือย"/>
        <s v="ทุ่งศรีเมือง"/>
        <s v="อีง่อง"/>
        <s v="เมืองทุ่ง"/>
        <s v="โพธิ์ศรี"/>
      </sharedItems>
    </cacheField>
    <cacheField name="อำเภอ" numFmtId="0">
      <sharedItems count="18">
        <s v="ทุ่งเขาหลวง"/>
        <s v="หนองฮี"/>
        <s v="เมือง"/>
        <s v="จังหาร"/>
        <s v="ปทุมรัตต์"/>
        <s v="เกษตรวิสัย"/>
        <s v="จตุรพักตรพิมาน"/>
        <s v="เชียงขวัญ"/>
        <s v="สุวรรณภูมิ"/>
        <s v="อาจสามารถ"/>
        <s v="โพนทราย"/>
        <s v="หนองพอก"/>
        <s v="โพธิ์ชัย"/>
        <s v="พนมไพร"/>
        <s v="โพนทอง"/>
        <s v="เสลภูมิ"/>
        <s v="ศรีสมเด็จ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8-17T00:00:00"/>
    </cacheField>
    <cacheField name="วันพบผป" numFmtId="14">
      <sharedItems containsSemiMixedTypes="0" containsNonDate="0" containsDate="1" containsString="0" minDate="2022-01-04T00:00:00" maxDate="2022-08-19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33" count="27">
        <n v="26"/>
        <n v="23"/>
        <n v="16"/>
        <n v="30"/>
        <n v="3"/>
        <n v="27"/>
        <n v="31"/>
        <n v="25"/>
        <n v="4"/>
        <n v="32"/>
        <n v="5"/>
        <n v="22"/>
        <n v="21"/>
        <n v="24"/>
        <n v="28"/>
        <n v="14"/>
        <n v="29"/>
        <n v="19"/>
        <n v="20"/>
        <n v="18"/>
        <n v="33"/>
        <n v="8"/>
        <n v="6"/>
        <n v="9"/>
        <n v="1"/>
        <n v="2"/>
        <n v="13"/>
      </sharedItems>
    </cacheField>
    <cacheField name="Wkdatesick" numFmtId="0">
      <sharedItems containsSemiMixedTypes="0" containsString="0" containsNumber="1" containsInteger="1" minValue="1" maxValue="3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7">
  <r>
    <n v="14037"/>
    <s v="26.D.H.F."/>
    <s v="ภานุวัฒน์ ศรีคำภา"/>
    <s v="000016366"/>
    <s v="ชาย"/>
    <n v="32"/>
    <n v="10"/>
    <s v="รับจ้าง,กรรมกร"/>
    <s v="190"/>
    <x v="0"/>
    <x v="0"/>
    <x v="0"/>
    <x v="0"/>
    <s v="ทุ่งเขาหลวง"/>
    <d v="2022-06-25T00:00:00"/>
    <d v="2022-06-28T00:00:00"/>
    <m/>
    <d v="2022-01-02T00:00:00"/>
    <x v="0"/>
    <n v="25"/>
  </r>
  <r>
    <n v="12608"/>
    <s v="26.D.H.F."/>
    <s v="พัชรภรณ์ งอมสระคู"/>
    <s v="1281678"/>
    <s v="หญิง"/>
    <n v="11"/>
    <n v="11"/>
    <s v="นักเรียน"/>
    <s v="43"/>
    <x v="1"/>
    <x v="1"/>
    <x v="1"/>
    <x v="1"/>
    <s v="ร้อยเอ็ด"/>
    <d v="2022-06-03T00:00:00"/>
    <d v="2022-06-07T00:00:00"/>
    <m/>
    <d v="2022-01-02T00:00:00"/>
    <x v="1"/>
    <n v="22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2"/>
    <x v="2"/>
    <x v="2"/>
    <x v="2"/>
    <s v="ร้อยเอ็ด"/>
    <d v="2022-04-19T00:00:00"/>
    <d v="2022-04-22T00:00:00"/>
    <m/>
    <d v="2022-01-02T00:00:00"/>
    <x v="2"/>
    <n v="16"/>
  </r>
  <r>
    <n v="17194"/>
    <s v="26.D.H.F."/>
    <s v="ฤทธิพล ทองเกษม"/>
    <s v="209548"/>
    <s v="ชาย"/>
    <n v="23"/>
    <n v="5"/>
    <s v="รับจ้าง,กรรมกร"/>
    <s v="121"/>
    <x v="1"/>
    <x v="3"/>
    <x v="3"/>
    <x v="3"/>
    <s v="ร้อยเอ็ด"/>
    <d v="2022-07-22T00:00:00"/>
    <d v="2022-07-27T00:00:00"/>
    <m/>
    <d v="2022-01-02T00:00:00"/>
    <x v="3"/>
    <n v="29"/>
  </r>
  <r>
    <n v="13266"/>
    <s v="26.D.H.F."/>
    <s v="รัฐวิชญ์ วงศ์พิมล"/>
    <s v="828887"/>
    <s v="ชาย"/>
    <n v="11"/>
    <n v="2"/>
    <s v="นักเรียน"/>
    <s v="34"/>
    <x v="3"/>
    <x v="4"/>
    <x v="4"/>
    <x v="2"/>
    <s v="ร้อยเอ็ด"/>
    <d v="2022-06-07T00:00:00"/>
    <d v="2022-06-11T00:00:00"/>
    <m/>
    <d v="2022-01-02T00:00:00"/>
    <x v="1"/>
    <n v="2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4"/>
    <x v="5"/>
    <x v="5"/>
    <x v="4"/>
    <s v="ปทุมรัตต์"/>
    <d v="2022-01-18T00:00:00"/>
    <d v="2022-01-21T00:00:00"/>
    <m/>
    <d v="2022-01-02T00:00:00"/>
    <x v="4"/>
    <n v="3"/>
  </r>
  <r>
    <n v="1825"/>
    <s v="26.D.H.F."/>
    <s v="มานิต วดีศิริศักดิ์"/>
    <s v="6000168"/>
    <s v="หญิง"/>
    <n v="46"/>
    <n v="0"/>
    <s v="เกษตร"/>
    <s v="22"/>
    <x v="5"/>
    <x v="6"/>
    <x v="6"/>
    <x v="4"/>
    <s v="ปทุมรัตต์"/>
    <d v="2022-01-17T00:00:00"/>
    <d v="2022-01-20T00:00:00"/>
    <m/>
    <d v="2022-01-02T00:00:00"/>
    <x v="4"/>
    <n v="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6"/>
    <x v="7"/>
    <x v="7"/>
    <x v="5"/>
    <s v="ร้อยเอ็ด"/>
    <d v="2022-06-30T00:00:00"/>
    <d v="2022-07-05T00:00:00"/>
    <m/>
    <d v="2022-01-02T00:00:00"/>
    <x v="5"/>
    <n v="26"/>
  </r>
  <r>
    <n v="16999"/>
    <s v="26.D.H.F."/>
    <s v="ศิรวรรณ แน่นอุดร"/>
    <s v="6004378"/>
    <s v="หญิง"/>
    <n v="33"/>
    <n v="0"/>
    <s v="รับจ้าง,กรรมกร"/>
    <s v="5"/>
    <x v="6"/>
    <x v="8"/>
    <x v="8"/>
    <x v="3"/>
    <s v="จังหาร"/>
    <d v="2022-07-25T00:00:00"/>
    <d v="2022-07-27T00:00:00"/>
    <m/>
    <d v="2022-01-02T00:00:00"/>
    <x v="3"/>
    <n v="30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6"/>
    <x v="9"/>
    <x v="2"/>
    <x v="2"/>
    <s v="ร้อยเอ็ด"/>
    <d v="2022-07-31T00:00:00"/>
    <d v="2022-08-04T00:00:00"/>
    <m/>
    <d v="2022-01-02T00:00:00"/>
    <x v="6"/>
    <n v="31"/>
  </r>
  <r>
    <n v="17939"/>
    <s v="26.D.H.F."/>
    <s v="ศุภดา โคตรวงษา"/>
    <s v="5713041"/>
    <s v="หญิง"/>
    <n v="7"/>
    <n v="10"/>
    <s v="นักเรียน"/>
    <s v="128/1"/>
    <x v="5"/>
    <x v="10"/>
    <x v="9"/>
    <x v="6"/>
    <s v="จตุรพักตรพิมาน"/>
    <d v="2022-08-04T00:00:00"/>
    <d v="2022-08-04T00:00:00"/>
    <m/>
    <d v="2022-01-02T00:00:00"/>
    <x v="6"/>
    <n v="31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7"/>
    <x v="11"/>
    <x v="10"/>
    <x v="2"/>
    <s v="ร้อยเอ็ด"/>
    <d v="2022-06-18T00:00:00"/>
    <d v="2022-06-22T00:00:00"/>
    <m/>
    <d v="2022-01-02T00:00:00"/>
    <x v="7"/>
    <n v="24"/>
  </r>
  <r>
    <n v="12793"/>
    <s v="26.D.H.F."/>
    <s v="ภัทรเดช สุทธิประภา"/>
    <s v="510004397"/>
    <s v="ชาย"/>
    <n v="13"/>
    <n v="6"/>
    <s v="นักเรียน"/>
    <s v="2"/>
    <x v="8"/>
    <x v="12"/>
    <x v="1"/>
    <x v="1"/>
    <s v="หนองฮี"/>
    <d v="2022-06-07T00:00:00"/>
    <d v="2022-06-07T00:00:00"/>
    <m/>
    <d v="2022-01-02T00:00:00"/>
    <x v="1"/>
    <n v="23"/>
  </r>
  <r>
    <n v="16998"/>
    <s v="26.D.H.F."/>
    <s v="พิมพิดา แน่นอุดร"/>
    <s v="5804013"/>
    <s v="หญิง"/>
    <n v="13"/>
    <n v="10"/>
    <s v="นักเรียน"/>
    <m/>
    <x v="9"/>
    <x v="13"/>
    <x v="11"/>
    <x v="3"/>
    <s v="จังหาร"/>
    <d v="2022-07-26T00:00:00"/>
    <d v="2022-07-27T00:00:00"/>
    <m/>
    <d v="2022-01-02T00:00:00"/>
    <x v="3"/>
    <n v="30"/>
  </r>
  <r>
    <n v="13997"/>
    <s v="26.D.H.F."/>
    <s v="พิพัฒน์พงศ์ เมาะราศี"/>
    <s v="973813"/>
    <s v="ชาย"/>
    <n v="7"/>
    <n v="8"/>
    <s v="นักเรียน"/>
    <s v="44"/>
    <x v="10"/>
    <x v="14"/>
    <x v="12"/>
    <x v="7"/>
    <s v="ร้อยเอ็ด"/>
    <d v="2022-06-20T00:00:00"/>
    <d v="2022-06-24T00:00:00"/>
    <m/>
    <d v="2022-01-02T00:00:00"/>
    <x v="7"/>
    <n v="25"/>
  </r>
  <r>
    <n v="2762"/>
    <s v="26.D.H.F."/>
    <s v="พิชญาภรณ์ พลขันธ์"/>
    <s v="950736"/>
    <s v="หญิง"/>
    <n v="7"/>
    <n v="10"/>
    <s v="นักเรียน"/>
    <s v="14"/>
    <x v="7"/>
    <x v="15"/>
    <x v="13"/>
    <x v="8"/>
    <s v="ร้อยเอ็ด"/>
    <d v="2022-01-18T00:00:00"/>
    <d v="2022-01-23T00:00:00"/>
    <m/>
    <d v="2022-01-02T00:00:00"/>
    <x v="8"/>
    <n v="3"/>
  </r>
  <r>
    <n v="11657"/>
    <s v="26.D.H.F."/>
    <s v="พิชญธิดา  คำเสียง"/>
    <s v="104169"/>
    <s v="หญิง"/>
    <n v="9"/>
    <n v="0"/>
    <s v="นักเรียน"/>
    <s v="423"/>
    <x v="11"/>
    <x v="16"/>
    <x v="14"/>
    <x v="9"/>
    <s v="อาจสามารถ"/>
    <d v="2022-04-20T00:00:00"/>
    <d v="2022-04-22T00:00:00"/>
    <m/>
    <d v="2022-01-02T00:00:00"/>
    <x v="2"/>
    <n v="16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12"/>
    <x v="17"/>
    <x v="10"/>
    <x v="2"/>
    <s v="ร้อยเอ็ด"/>
    <d v="2022-04-19T00:00:00"/>
    <d v="2022-04-19T00:00:00"/>
    <m/>
    <d v="2022-01-02T00:00:00"/>
    <x v="2"/>
    <n v="16"/>
  </r>
  <r>
    <n v="12869"/>
    <s v="26.D.H.F."/>
    <s v="ภูรินทร์ บุรำพา"/>
    <s v="922290"/>
    <s v="ชาย"/>
    <n v="13"/>
    <n v="2"/>
    <s v="นักเรียน"/>
    <s v="95/1"/>
    <x v="13"/>
    <x v="18"/>
    <x v="15"/>
    <x v="7"/>
    <s v="ร้อยเอ็ด"/>
    <d v="2022-06-06T00:00:00"/>
    <d v="2022-06-10T00:00:00"/>
    <m/>
    <d v="2022-01-02T00:00:00"/>
    <x v="1"/>
    <n v="23"/>
  </r>
  <r>
    <n v="14478"/>
    <s v="26.D.H.F."/>
    <s v="สิริวรรณ วงศ์คำจันทร์"/>
    <s v="1043791"/>
    <s v="หญิง"/>
    <n v="17"/>
    <n v="0"/>
    <s v="นักเรียน"/>
    <s v="90"/>
    <x v="9"/>
    <x v="19"/>
    <x v="16"/>
    <x v="7"/>
    <s v="ร้อยเอ็ด"/>
    <d v="2022-06-18T00:00:00"/>
    <d v="2022-06-19T00:00:00"/>
    <m/>
    <d v="2022-01-02T00:00:00"/>
    <x v="7"/>
    <n v="24"/>
  </r>
  <r>
    <n v="18466"/>
    <s v="26.D.H.F."/>
    <s v="กฤตเมธ มะลานันท์"/>
    <s v="1287214"/>
    <s v="ชาย"/>
    <n v="8"/>
    <n v="5"/>
    <s v="นักเรียน"/>
    <s v="85"/>
    <x v="8"/>
    <x v="20"/>
    <x v="16"/>
    <x v="7"/>
    <s v="ร้อยเอ็ด"/>
    <d v="2022-07-24T00:00:00"/>
    <d v="2022-07-29T00:00:00"/>
    <m/>
    <d v="2022-01-02T00:00:00"/>
    <x v="3"/>
    <n v="30"/>
  </r>
  <r>
    <n v="14757"/>
    <s v="26.D.H.F."/>
    <s v="เอนก ลำเภา"/>
    <s v="000022128"/>
    <s v="ชาย"/>
    <n v="16"/>
    <n v="7"/>
    <s v="นักเรียน"/>
    <s v="224"/>
    <x v="5"/>
    <x v="21"/>
    <x v="17"/>
    <x v="10"/>
    <s v="โพนทราย"/>
    <d v="2022-07-04T00:00:00"/>
    <d v="2022-07-04T00:00:00"/>
    <m/>
    <d v="2022-01-02T00:00:00"/>
    <x v="5"/>
    <n v="27"/>
  </r>
  <r>
    <n v="14927"/>
    <s v="26.D.H.F."/>
    <s v="เอกลักษ์ ศิริทร"/>
    <s v="5400652"/>
    <s v="ชาย"/>
    <n v="16"/>
    <n v="3"/>
    <s v="นักเรียน"/>
    <s v="79"/>
    <x v="1"/>
    <x v="22"/>
    <x v="18"/>
    <x v="11"/>
    <s v="หนองพอก"/>
    <d v="2022-07-02T00:00:00"/>
    <d v="2022-07-05T00:00:00"/>
    <m/>
    <d v="2022-01-02T00:00:00"/>
    <x v="5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8"/>
    <x v="23"/>
    <x v="19"/>
    <x v="12"/>
    <s v="โพธิ์ชัย"/>
    <d v="2022-08-02T00:00:00"/>
    <d v="2022-08-02T00:00:00"/>
    <m/>
    <d v="2022-01-02T00:00:00"/>
    <x v="6"/>
    <n v="31"/>
  </r>
  <r>
    <n v="15026"/>
    <s v="26.D.H.F."/>
    <s v="อุดม มะลาไสย"/>
    <s v="822707"/>
    <s v="ชาย"/>
    <n v="23"/>
    <n v="6"/>
    <s v="รับจ้าง,กรรมกร"/>
    <s v="28"/>
    <x v="9"/>
    <x v="24"/>
    <x v="12"/>
    <x v="7"/>
    <s v="ร้อยเอ็ด"/>
    <d v="2022-06-29T00:00:00"/>
    <d v="2022-07-01T00:00:00"/>
    <m/>
    <d v="2022-01-02T00:00:00"/>
    <x v="0"/>
    <n v="26"/>
  </r>
  <r>
    <n v="15744"/>
    <s v="26.D.H.F."/>
    <s v="อาธิ สารรัตน์"/>
    <s v="679876"/>
    <s v="ชาย"/>
    <n v="14"/>
    <n v="4"/>
    <s v="นักเรียน"/>
    <s v="101"/>
    <x v="9"/>
    <x v="19"/>
    <x v="16"/>
    <x v="7"/>
    <s v="ร้อยเอ็ด"/>
    <d v="2022-07-03T00:00:00"/>
    <d v="2022-07-08T00:00:00"/>
    <m/>
    <d v="2022-01-02T00:00:00"/>
    <x v="5"/>
    <n v="27"/>
  </r>
  <r>
    <n v="14759"/>
    <s v="26.D.H.F."/>
    <s v="อัษฏา สีลารัตน์"/>
    <s v="000001955"/>
    <s v="ชาย"/>
    <n v="25"/>
    <n v="1"/>
    <s v="รับจ้าง,กรรมกร"/>
    <s v="58"/>
    <x v="8"/>
    <x v="25"/>
    <x v="20"/>
    <x v="0"/>
    <s v="ทุ่งเขาหลวง"/>
    <d v="2022-06-27T00:00:00"/>
    <d v="2022-07-03T00:00:00"/>
    <m/>
    <d v="2022-01-02T00:00:00"/>
    <x v="5"/>
    <n v="26"/>
  </r>
  <r>
    <n v="18834"/>
    <s v="26.D.H.F."/>
    <s v="วีระพงษ์ สุริยา"/>
    <s v="5403098"/>
    <s v="ชาย"/>
    <n v="11"/>
    <n v="5"/>
    <s v="นักเรียน"/>
    <s v="14/1"/>
    <x v="1"/>
    <x v="26"/>
    <x v="21"/>
    <x v="6"/>
    <s v="จตุรพักตรพิมาน"/>
    <d v="2022-08-10T00:00:00"/>
    <d v="2022-08-10T00:00:00"/>
    <m/>
    <d v="2022-01-02T00:00:00"/>
    <x v="9"/>
    <n v="32"/>
  </r>
  <r>
    <n v="15162"/>
    <s v="26.D.H.F."/>
    <s v="หลอด คำสีเขียว"/>
    <s v="450045307"/>
    <s v="หญิง"/>
    <n v="72"/>
    <n v="6"/>
    <s v="เกษตร"/>
    <s v="7"/>
    <x v="0"/>
    <x v="27"/>
    <x v="22"/>
    <x v="13"/>
    <s v="พนมไพร"/>
    <d v="2022-07-09T00:00:00"/>
    <d v="2022-07-09T00:00:00"/>
    <m/>
    <d v="2022-01-02T00:00:00"/>
    <x v="5"/>
    <n v="27"/>
  </r>
  <r>
    <n v="12387"/>
    <s v="26.D.H.F."/>
    <s v="สมัย พลเยี่ยม"/>
    <s v="000081600"/>
    <s v="ชาย"/>
    <n v="65"/>
    <n v="4"/>
    <s v="เกษตร"/>
    <s v="81"/>
    <x v="14"/>
    <x v="28"/>
    <x v="23"/>
    <x v="14"/>
    <s v="โพนทอง"/>
    <d v="2022-06-01T00:00:00"/>
    <d v="2022-06-08T00:00:00"/>
    <m/>
    <d v="2022-01-02T00:00:00"/>
    <x v="1"/>
    <n v="22"/>
  </r>
  <r>
    <n v="3000"/>
    <s v="26.D.H.F."/>
    <s v="สิริมา โพธิ์ไพร"/>
    <s v="450063701"/>
    <s v="หญิง"/>
    <n v="63"/>
    <n v="8"/>
    <s v="เกษตร"/>
    <s v="21"/>
    <x v="0"/>
    <x v="27"/>
    <x v="22"/>
    <x v="13"/>
    <s v="พนมไพร"/>
    <d v="2022-01-31T00:00:00"/>
    <d v="2022-01-31T00:00:00"/>
    <m/>
    <d v="2022-01-02T00:00:00"/>
    <x v="10"/>
    <n v="5"/>
  </r>
  <r>
    <n v="11854"/>
    <s v="26.D.H.F."/>
    <s v="สิทธิศักดิ์ ใจการ"/>
    <s v="570000521"/>
    <s v="ชาย"/>
    <n v="8"/>
    <n v="11"/>
    <s v="นักเรียน"/>
    <s v="106"/>
    <x v="0"/>
    <x v="29"/>
    <x v="24"/>
    <x v="15"/>
    <s v="จุรีเวช"/>
    <d v="2022-06-03T00:00:00"/>
    <d v="2022-06-03T00:00:00"/>
    <m/>
    <d v="2022-01-02T00:00:00"/>
    <x v="11"/>
    <n v="22"/>
  </r>
  <r>
    <n v="11622"/>
    <s v="26.D.H.F."/>
    <s v="สันติ ใจดำ"/>
    <s v="510002829"/>
    <s v="ชาย"/>
    <n v="13"/>
    <n v="9"/>
    <s v="นักเรียน"/>
    <s v="94"/>
    <x v="15"/>
    <x v="12"/>
    <x v="1"/>
    <x v="1"/>
    <s v="หนองฮี"/>
    <d v="2022-05-28T00:00:00"/>
    <d v="2022-05-28T00:00:00"/>
    <m/>
    <d v="2022-01-02T00:00:00"/>
    <x v="12"/>
    <n v="21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6"/>
    <x v="30"/>
    <x v="10"/>
    <x v="2"/>
    <s v="ร้อยเอ็ด"/>
    <d v="2022-06-03T00:00:00"/>
    <d v="2022-06-07T00:00:00"/>
    <m/>
    <d v="2022-01-02T00:00:00"/>
    <x v="1"/>
    <n v="22"/>
  </r>
  <r>
    <n v="15096"/>
    <s v="26.D.H.F."/>
    <s v="สมหวัง มั่นแม้น"/>
    <s v="000021202"/>
    <s v="ชาย"/>
    <n v="51"/>
    <n v="3"/>
    <s v="รับจ้าง,กรรมกร"/>
    <s v="36"/>
    <x v="10"/>
    <x v="31"/>
    <x v="25"/>
    <x v="0"/>
    <s v="ทุ่งเขาหลวง"/>
    <d v="2022-07-01T00:00:00"/>
    <d v="2022-07-08T00:00:00"/>
    <m/>
    <d v="2022-01-02T00:00:00"/>
    <x v="5"/>
    <n v="26"/>
  </r>
  <r>
    <n v="13852"/>
    <s v="26.D.H.F."/>
    <s v="สมลิสา ศรีบัว"/>
    <s v="470002428"/>
    <s v="หญิง"/>
    <n v="28"/>
    <n v="3"/>
    <s v="เกษตร"/>
    <s v="37"/>
    <x v="6"/>
    <x v="32"/>
    <x v="1"/>
    <x v="1"/>
    <s v="หนองฮี"/>
    <d v="2022-06-21T00:00:00"/>
    <d v="2022-06-21T00:00:00"/>
    <m/>
    <d v="2022-01-02T00:00:00"/>
    <x v="7"/>
    <n v="25"/>
  </r>
  <r>
    <n v="13315"/>
    <s v="26.D.H.F."/>
    <s v="ศุภวิชญ์ บุดสนิท"/>
    <s v="550003499"/>
    <s v="ชาย"/>
    <n v="9"/>
    <n v="5"/>
    <s v="นักเรียน"/>
    <s v="75"/>
    <x v="8"/>
    <x v="12"/>
    <x v="1"/>
    <x v="1"/>
    <s v="หนองฮี"/>
    <d v="2022-06-16T00:00:00"/>
    <d v="2022-06-16T00:00:00"/>
    <m/>
    <d v="2022-01-02T00:00:00"/>
    <x v="13"/>
    <n v="24"/>
  </r>
  <r>
    <n v="12231"/>
    <s v="26.D.H.F."/>
    <s v="อัญชรี แผลงฤทธิ์"/>
    <s v="500005557"/>
    <s v="หญิง"/>
    <n v="18"/>
    <n v="9"/>
    <s v="นักเรียน"/>
    <s v="160"/>
    <x v="0"/>
    <x v="33"/>
    <x v="1"/>
    <x v="1"/>
    <s v="หนองฮี"/>
    <d v="2022-06-02T00:00:00"/>
    <d v="2022-06-02T00:00:00"/>
    <m/>
    <d v="2022-01-02T00:00:00"/>
    <x v="11"/>
    <n v="22"/>
  </r>
  <r>
    <n v="13126"/>
    <s v="26.D.H.F."/>
    <s v="จีระนันท์ นาก้อนทอง"/>
    <s v="5713264"/>
    <s v="หญิง"/>
    <n v="12"/>
    <n v="11"/>
    <s v="นักเรียน"/>
    <s v="34"/>
    <x v="10"/>
    <x v="34"/>
    <x v="26"/>
    <x v="6"/>
    <s v="จตุรพักตรพิมาน"/>
    <d v="2022-06-13T00:00:00"/>
    <d v="2022-06-13T00:00:00"/>
    <m/>
    <d v="2022-01-02T00:00:00"/>
    <x v="13"/>
    <n v="24"/>
  </r>
  <r>
    <n v="15785"/>
    <s v="26.D.H.F."/>
    <s v="ณัฐพงค์ คำสงฆ์"/>
    <s v="580000075"/>
    <s v="ชาย"/>
    <n v="9"/>
    <n v="10"/>
    <s v="นักเรียน"/>
    <s v="87"/>
    <x v="0"/>
    <x v="33"/>
    <x v="1"/>
    <x v="1"/>
    <s v="หนองฮี"/>
    <d v="2022-07-11T00:00:00"/>
    <d v="2022-07-11T00:00:00"/>
    <m/>
    <d v="2022-01-02T00:00:00"/>
    <x v="14"/>
    <n v="28"/>
  </r>
  <r>
    <n v="18633"/>
    <s v="26.D.H.F."/>
    <s v="ณัฐฐาพร ทองเงิน"/>
    <s v="550168945"/>
    <s v="หญิง"/>
    <n v="12"/>
    <n v="0"/>
    <s v="นักเรียน"/>
    <s v="231"/>
    <x v="1"/>
    <x v="35"/>
    <x v="27"/>
    <x v="8"/>
    <s v="สุวรรณภูมิ"/>
    <d v="2022-07-28T00:00:00"/>
    <d v="2022-08-04T00:00:00"/>
    <m/>
    <d v="2022-01-02T00:00:00"/>
    <x v="6"/>
    <n v="30"/>
  </r>
  <r>
    <n v="13515"/>
    <s v="26.D.H.F."/>
    <s v="ฐิตาภา เวียงธรรม"/>
    <s v="222919"/>
    <s v="หญิง"/>
    <n v="29"/>
    <n v="3"/>
    <s v="รับจ้าง,กรรมกร"/>
    <s v="417"/>
    <x v="12"/>
    <x v="17"/>
    <x v="10"/>
    <x v="2"/>
    <s v="ร้อยเอ็ด"/>
    <d v="2022-06-15T00:00:00"/>
    <d v="2022-06-16T00:00:00"/>
    <m/>
    <d v="2022-01-02T00:00:00"/>
    <x v="13"/>
    <n v="24"/>
  </r>
  <r>
    <n v="12233"/>
    <s v="26.D.H.F."/>
    <s v="ฐปนี จันทะกาว"/>
    <s v="480021728"/>
    <s v="หญิง"/>
    <n v="17"/>
    <n v="0"/>
    <s v="นักเรียน"/>
    <s v="100"/>
    <x v="15"/>
    <x v="12"/>
    <x v="1"/>
    <x v="1"/>
    <s v="หนองฮี"/>
    <d v="2022-06-03T00:00:00"/>
    <d v="2022-06-03T00:00:00"/>
    <m/>
    <d v="2022-01-02T00:00:00"/>
    <x v="11"/>
    <n v="22"/>
  </r>
  <r>
    <n v="19229"/>
    <s v="26.D.H.F."/>
    <s v="สวพงษ์ สุมังฆะเศษ"/>
    <s v="785694"/>
    <s v="ชาย"/>
    <n v="14"/>
    <n v="2"/>
    <s v="นักเรียน"/>
    <s v="54"/>
    <x v="13"/>
    <x v="36"/>
    <x v="28"/>
    <x v="2"/>
    <s v="ร้อยเอ็ด"/>
    <d v="2022-08-02T00:00:00"/>
    <d v="2022-08-06T00:00:00"/>
    <m/>
    <d v="2022-01-02T00:00:00"/>
    <x v="6"/>
    <n v="31"/>
  </r>
  <r>
    <n v="19341"/>
    <s v="26.D.H.F."/>
    <s v="ชาลิสา ศรพิมาย"/>
    <s v="540000686"/>
    <s v="หญิง"/>
    <n v="11"/>
    <n v="4"/>
    <s v="นักเรียน"/>
    <s v="20"/>
    <x v="1"/>
    <x v="1"/>
    <x v="1"/>
    <x v="1"/>
    <s v="หนองฮี"/>
    <d v="2022-08-08T00:00:00"/>
    <d v="2022-08-08T00:00:00"/>
    <m/>
    <d v="2022-01-02T00:00:00"/>
    <x v="9"/>
    <n v="32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7"/>
    <x v="37"/>
    <x v="29"/>
    <x v="14"/>
    <s v="โพนทอง"/>
    <d v="2022-06-20T00:00:00"/>
    <d v="2022-06-24T00:00:00"/>
    <m/>
    <d v="2022-01-02T00:00:00"/>
    <x v="7"/>
    <n v="25"/>
  </r>
  <r>
    <n v="13517"/>
    <s v="26.D.H.F."/>
    <s v="ดนุนันท์ โพธิ์น้อย"/>
    <s v="1282578"/>
    <s v="ชาย"/>
    <n v="11"/>
    <n v="3"/>
    <s v="นักเรียน"/>
    <s v="72"/>
    <x v="14"/>
    <x v="14"/>
    <x v="30"/>
    <x v="8"/>
    <s v="ร้อยเอ็ด"/>
    <d v="2022-06-13T00:00:00"/>
    <d v="2022-06-15T00:00:00"/>
    <m/>
    <d v="2022-01-02T00:00:00"/>
    <x v="13"/>
    <n v="24"/>
  </r>
  <r>
    <n v="12232"/>
    <s v="26.D.H.F."/>
    <s v="เจนจิรา อุ่นสมัย"/>
    <s v="480022175"/>
    <s v="หญิง"/>
    <n v="16"/>
    <n v="11"/>
    <s v="นักเรียน"/>
    <s v="30"/>
    <x v="5"/>
    <x v="38"/>
    <x v="31"/>
    <x v="1"/>
    <s v="หนองฮี"/>
    <d v="2022-05-30T00:00:00"/>
    <d v="2022-05-30T00:00:00"/>
    <m/>
    <d v="2022-01-02T00:00:00"/>
    <x v="11"/>
    <n v="22"/>
  </r>
  <r>
    <n v="7910"/>
    <s v="26.D.H.F."/>
    <s v="ฉัตรชัย สมานมิตร"/>
    <s v="5700566"/>
    <s v="ชาย"/>
    <n v="19"/>
    <n v="0"/>
    <s v="นักเรียน"/>
    <s v="41"/>
    <x v="2"/>
    <x v="39"/>
    <x v="32"/>
    <x v="4"/>
    <s v="ปทุมรัตต์"/>
    <d v="2022-04-02T00:00:00"/>
    <d v="2022-04-06T00:00:00"/>
    <m/>
    <d v="2022-01-02T00:00:00"/>
    <x v="15"/>
    <n v="13"/>
  </r>
  <r>
    <n v="19859"/>
    <s v="26.D.H.F."/>
    <s v="ธีรเดช อเนกนวล"/>
    <s v="522823"/>
    <s v="ชาย"/>
    <n v="18"/>
    <n v="2"/>
    <s v="นักเรียน"/>
    <s v="94"/>
    <x v="8"/>
    <x v="20"/>
    <x v="16"/>
    <x v="7"/>
    <s v="ร้อยเอ็ด"/>
    <d v="2022-08-01T00:00:00"/>
    <d v="2022-08-02T00:00:00"/>
    <m/>
    <d v="2022-01-02T00:00:00"/>
    <x v="6"/>
    <n v="31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15"/>
    <x v="12"/>
    <x v="1"/>
    <x v="1"/>
    <s v="หนองฮี"/>
    <d v="2022-05-21T00:00:00"/>
    <d v="2022-05-23T00:00:00"/>
    <m/>
    <d v="2022-01-02T00:00:00"/>
    <x v="12"/>
    <n v="20"/>
  </r>
  <r>
    <n v="14477"/>
    <s v="26.D.H.F."/>
    <s v="ขนิษฐา คำภักดี"/>
    <s v="840206"/>
    <s v="หญิง"/>
    <n v="26"/>
    <n v="10"/>
    <s v="เกษตร"/>
    <s v="3"/>
    <x v="9"/>
    <x v="19"/>
    <x v="16"/>
    <x v="7"/>
    <s v="ร้อยเอ็ด"/>
    <d v="2022-06-22T00:00:00"/>
    <d v="2022-06-25T00:00:00"/>
    <m/>
    <d v="2022-01-02T00:00:00"/>
    <x v="7"/>
    <n v="25"/>
  </r>
  <r>
    <n v="16283"/>
    <s v="26.D.H.F."/>
    <s v="แก้วกลิกา คำหวล"/>
    <s v="000042943"/>
    <s v="หญิง"/>
    <n v="7"/>
    <n v="5"/>
    <s v="นักเรียน"/>
    <s v="78"/>
    <x v="15"/>
    <x v="40"/>
    <x v="17"/>
    <x v="10"/>
    <s v="โพนทราย"/>
    <d v="2022-07-13T00:00:00"/>
    <d v="2022-07-18T00:00:00"/>
    <m/>
    <d v="2022-01-02T00:00:00"/>
    <x v="16"/>
    <n v="28"/>
  </r>
  <r>
    <n v="19863"/>
    <s v="26.D.H.F."/>
    <s v="พรกนก ไพบูลย์"/>
    <s v="1167658"/>
    <s v="หญิง"/>
    <n v="19"/>
    <n v="1"/>
    <s v="นักเรียน"/>
    <s v="74"/>
    <x v="5"/>
    <x v="41"/>
    <x v="33"/>
    <x v="7"/>
    <s v="ร้อยเอ็ด"/>
    <d v="2022-08-10T00:00:00"/>
    <d v="2022-08-13T00:00:00"/>
    <m/>
    <d v="2022-01-02T00:00:00"/>
    <x v="9"/>
    <n v="32"/>
  </r>
  <r>
    <n v="15253"/>
    <s v="26.D.H.F."/>
    <s v="พรนภา แสงสวัสดิ์"/>
    <s v="1114596"/>
    <s v="หญิง"/>
    <n v="6"/>
    <n v="7"/>
    <s v="นักเรียน"/>
    <s v="18"/>
    <x v="9"/>
    <x v="19"/>
    <x v="16"/>
    <x v="7"/>
    <s v="ร้อยเอ็ด"/>
    <d v="2022-06-30T00:00:00"/>
    <d v="2022-07-04T00:00:00"/>
    <m/>
    <d v="2022-01-02T00:00:00"/>
    <x v="5"/>
    <n v="26"/>
  </r>
  <r>
    <n v="16386"/>
    <s v="26.D.H.F."/>
    <s v="สังเวียน เลไธสง"/>
    <s v="000031041"/>
    <s v="หญิง"/>
    <n v="62"/>
    <n v="9"/>
    <s v="เกษตร"/>
    <s v="180"/>
    <x v="0"/>
    <x v="0"/>
    <x v="0"/>
    <x v="0"/>
    <s v="ทุ่งเขาหลวง"/>
    <d v="2022-07-22T00:00:00"/>
    <d v="2022-07-22T00:00:00"/>
    <m/>
    <d v="2022-01-02T00:00:00"/>
    <x v="16"/>
    <n v="29"/>
  </r>
  <r>
    <n v="13565"/>
    <s v="26.D.H.F."/>
    <s v="ชัยมงคล ยังศรี"/>
    <s v="000020503"/>
    <s v="ชาย"/>
    <n v="16"/>
    <n v="8"/>
    <s v="นักเรียน"/>
    <s v="32"/>
    <x v="5"/>
    <x v="21"/>
    <x v="17"/>
    <x v="10"/>
    <s v="โพนทราย"/>
    <d v="2022-06-22T00:00:00"/>
    <d v="2022-06-22T00:00:00"/>
    <m/>
    <d v="2022-01-02T00:00:00"/>
    <x v="7"/>
    <n v="25"/>
  </r>
  <r>
    <n v="13449"/>
    <s v="26.D.H.F."/>
    <s v="บรรจง แหล่งสนาม"/>
    <s v="000016751"/>
    <s v="ชาย"/>
    <n v="43"/>
    <n v="10"/>
    <s v="รับจ้าง,กรรมกร"/>
    <s v="125"/>
    <x v="8"/>
    <x v="42"/>
    <x v="34"/>
    <x v="0"/>
    <s v="ทุ่งเขาหลวง"/>
    <d v="2022-06-15T00:00:00"/>
    <d v="2022-06-20T00:00:00"/>
    <m/>
    <d v="2022-01-02T00:00:00"/>
    <x v="7"/>
    <n v="24"/>
  </r>
  <r>
    <n v="10353"/>
    <s v="26.D.H.F."/>
    <s v="พงศธร เจริญสุข"/>
    <s v="1278425"/>
    <s v="ชาย"/>
    <n v="21"/>
    <n v="2"/>
    <s v="นักเรียน"/>
    <s v="167"/>
    <x v="14"/>
    <x v="43"/>
    <x v="35"/>
    <x v="16"/>
    <s v="ร้อยเอ็ด"/>
    <d v="2022-05-06T00:00:00"/>
    <d v="2022-05-08T00:00:00"/>
    <m/>
    <d v="2022-01-02T00:00:00"/>
    <x v="17"/>
    <n v="18"/>
  </r>
  <r>
    <n v="12871"/>
    <s v="26.D.H.F."/>
    <s v="พงศกรณ์ เกษมสุข"/>
    <s v="651681"/>
    <s v="ชาย"/>
    <n v="14"/>
    <n v="11"/>
    <s v="นักเรียน"/>
    <s v="559/1"/>
    <x v="16"/>
    <x v="44"/>
    <x v="2"/>
    <x v="2"/>
    <s v="ร้อยเอ็ด"/>
    <d v="2022-06-03T00:00:00"/>
    <d v="2022-06-07T00:00:00"/>
    <m/>
    <d v="2022-01-02T00:00:00"/>
    <x v="1"/>
    <n v="22"/>
  </r>
  <r>
    <n v="18322"/>
    <s v="26.D.H.F."/>
    <s v="จุฬาลักษณ์  อินทสีดา"/>
    <s v="500002267"/>
    <s v="หญิง"/>
    <n v="15"/>
    <n v="2"/>
    <s v="นักเรียน"/>
    <s v="57"/>
    <x v="9"/>
    <x v="45"/>
    <x v="36"/>
    <x v="13"/>
    <s v="พนมไพร"/>
    <d v="2022-08-03T00:00:00"/>
    <d v="2022-08-09T00:00:00"/>
    <m/>
    <d v="2022-01-02T00:00:00"/>
    <x v="9"/>
    <n v="31"/>
  </r>
  <r>
    <n v="16282"/>
    <s v="26.D.H.F."/>
    <s v="ดารารัศมี สุขประเสริฐ"/>
    <s v="000033354"/>
    <s v="หญิง"/>
    <n v="16"/>
    <n v="6"/>
    <s v="นักเรียน"/>
    <s v="75"/>
    <x v="5"/>
    <x v="21"/>
    <x v="17"/>
    <x v="10"/>
    <s v="โพนทราย"/>
    <d v="2022-07-12T00:00:00"/>
    <d v="2022-07-17T00:00:00"/>
    <m/>
    <d v="2022-01-02T00:00:00"/>
    <x v="16"/>
    <n v="28"/>
  </r>
  <r>
    <n v="13894"/>
    <s v="26.D.H.F."/>
    <s v="ปาริษา จันทะมงคล"/>
    <s v="902915"/>
    <s v="หญิง"/>
    <n v="12"/>
    <n v="3"/>
    <s v="นักเรียน"/>
    <s v="57"/>
    <x v="9"/>
    <x v="46"/>
    <x v="37"/>
    <x v="2"/>
    <s v="ร้อยเอ็ด"/>
    <d v="2022-06-19T00:00:00"/>
    <d v="2022-06-22T00:00:00"/>
    <m/>
    <d v="2022-01-02T00:00:00"/>
    <x v="7"/>
    <n v="25"/>
  </r>
  <r>
    <n v="18718"/>
    <s v="26.D.H.F."/>
    <s v="ปารวี วัฒโน"/>
    <s v="650002449"/>
    <s v="ชาย"/>
    <n v="6"/>
    <n v="11"/>
    <s v="นักเรียน"/>
    <s v="240"/>
    <x v="4"/>
    <x v="47"/>
    <x v="13"/>
    <x v="8"/>
    <s v="พนมไพร"/>
    <d v="2022-08-07T00:00:00"/>
    <d v="2022-08-10T00:00:00"/>
    <m/>
    <d v="2022-01-02T00:00:00"/>
    <x v="9"/>
    <n v="32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4"/>
    <x v="48"/>
    <x v="5"/>
    <x v="9"/>
    <s v="ร้อยเอ็ดธนบุรี"/>
    <d v="2022-06-15T00:00:00"/>
    <d v="2022-06-16T00:00:00"/>
    <m/>
    <d v="2022-01-02T00:00:00"/>
    <x v="13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5"/>
    <x v="21"/>
    <x v="17"/>
    <x v="10"/>
    <s v="โพนทราย"/>
    <d v="2022-06-25T00:00:00"/>
    <d v="2022-06-25T00:00:00"/>
    <m/>
    <d v="2022-01-02T00:00:00"/>
    <x v="7"/>
    <n v="25"/>
  </r>
  <r>
    <n v="16198"/>
    <s v="26.D.H.F."/>
    <s v="เนตรนภา อารีเอื้อ"/>
    <s v="559830"/>
    <s v="หญิง"/>
    <n v="16"/>
    <n v="9"/>
    <s v="นักเรียน"/>
    <s v="79"/>
    <x v="0"/>
    <x v="49"/>
    <x v="11"/>
    <x v="3"/>
    <s v="ร้อยเอ็ด"/>
    <d v="2022-07-10T00:00:00"/>
    <d v="2022-07-16T00:00:00"/>
    <m/>
    <d v="2022-01-02T00:00:00"/>
    <x v="14"/>
    <n v="28"/>
  </r>
  <r>
    <n v="15615"/>
    <s v="26.D.H.F."/>
    <s v="นพเกตุน์ โขงรัมย์"/>
    <s v="978442"/>
    <s v="หญิง"/>
    <n v="7"/>
    <n v="7"/>
    <s v="นักเรียน"/>
    <s v="38"/>
    <x v="5"/>
    <x v="50"/>
    <x v="16"/>
    <x v="7"/>
    <s v="ร้อยเอ็ด"/>
    <d v="2022-07-04T00:00:00"/>
    <d v="2022-07-08T00:00:00"/>
    <m/>
    <d v="2022-01-02T00:00:00"/>
    <x v="5"/>
    <n v="27"/>
  </r>
  <r>
    <n v="17691"/>
    <s v="26.D.H.F."/>
    <s v="นารากร อุปวงค์ษา"/>
    <s v="530158608"/>
    <s v="หญิง"/>
    <n v="12"/>
    <n v="1"/>
    <s v="นักเรียน"/>
    <s v="34"/>
    <x v="7"/>
    <x v="51"/>
    <x v="38"/>
    <x v="8"/>
    <s v="สุวรรณภูมิ"/>
    <d v="2022-06-24T00:00:00"/>
    <d v="2022-06-26T00:00:00"/>
    <m/>
    <d v="2022-01-02T00:00:00"/>
    <x v="0"/>
    <n v="25"/>
  </r>
  <r>
    <n v="10792"/>
    <s v="26.D.H.F."/>
    <s v="นายสุริยา บุตรนาแพง"/>
    <s v="00001480"/>
    <s v="ชาย"/>
    <n v="48"/>
    <n v="4"/>
    <s v="เกษตร"/>
    <s v="24"/>
    <x v="15"/>
    <x v="52"/>
    <x v="39"/>
    <x v="14"/>
    <s v="โพนทอง"/>
    <d v="2022-05-19T00:00:00"/>
    <d v="2022-05-21T00:00:00"/>
    <m/>
    <d v="2022-01-02T00:00:00"/>
    <x v="18"/>
    <n v="20"/>
  </r>
  <r>
    <n v="15426"/>
    <s v="26.D.H.F."/>
    <s v="นราวิชญ์ ทิพย์ดนตรี"/>
    <s v="6001354"/>
    <s v="ชาย"/>
    <n v="7"/>
    <n v="8"/>
    <s v="นักเรียน"/>
    <s v="34/1"/>
    <x v="1"/>
    <x v="26"/>
    <x v="21"/>
    <x v="6"/>
    <s v="จตุรพักตรพิมาน"/>
    <d v="2022-07-06T00:00:00"/>
    <d v="2022-07-06T00:00:00"/>
    <m/>
    <d v="2022-01-02T00:00:00"/>
    <x v="5"/>
    <n v="27"/>
  </r>
  <r>
    <n v="15028"/>
    <s v="26.D.H.F."/>
    <s v="ทฤษฎี ม่วงลอด"/>
    <s v="668627"/>
    <s v="ชาย"/>
    <n v="14"/>
    <n v="8"/>
    <s v="นักเรียน"/>
    <s v="วัดบ้านดู่"/>
    <x v="9"/>
    <x v="46"/>
    <x v="37"/>
    <x v="2"/>
    <s v="ร้อยเอ็ด"/>
    <d v="2022-06-26T00:00:00"/>
    <d v="2022-06-30T00:00:00"/>
    <m/>
    <d v="2022-01-02T00:00:00"/>
    <x v="0"/>
    <n v="26"/>
  </r>
  <r>
    <n v="13383"/>
    <s v="26.D.H.F."/>
    <s v="นิภาภรณ์ ชั้นพรหมงาม"/>
    <s v="0015955"/>
    <s v="หญิง"/>
    <n v="38"/>
    <n v="0"/>
    <s v="ข้าราชการ"/>
    <s v="75"/>
    <x v="17"/>
    <x v="53"/>
    <x v="40"/>
    <x v="5"/>
    <s v="เกษตรวิสัย"/>
    <d v="2022-06-02T00:00:00"/>
    <d v="2022-06-07T00:00:00"/>
    <m/>
    <d v="2022-01-02T00:00:00"/>
    <x v="1"/>
    <n v="22"/>
  </r>
  <r>
    <n v="14737"/>
    <s v="26.D.H.F."/>
    <s v="ปัญฑิตา ฤกษ์ยาม"/>
    <s v="540000148"/>
    <s v="หญิง"/>
    <n v="12"/>
    <n v="4"/>
    <s v="นักเรียน"/>
    <s v="14"/>
    <x v="9"/>
    <x v="54"/>
    <x v="31"/>
    <x v="1"/>
    <s v="หนองฮี"/>
    <d v="2022-07-01T00:00:00"/>
    <d v="2022-07-01T00:00:00"/>
    <m/>
    <d v="2022-01-02T00:00:00"/>
    <x v="0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2"/>
    <x v="2"/>
    <x v="2"/>
    <x v="2"/>
    <s v="ร้อยเอ็ด"/>
    <d v="2022-05-20T00:00:00"/>
    <d v="2022-05-20T00:00:00"/>
    <m/>
    <d v="2022-01-02T00:00:00"/>
    <x v="18"/>
    <n v="20"/>
  </r>
  <r>
    <n v="15252"/>
    <s v="26.D.H.F."/>
    <s v="ธนากรณ์ ขระณีย์"/>
    <s v="451542"/>
    <s v="ชาย"/>
    <n v="20"/>
    <n v="8"/>
    <s v="นักเรียน"/>
    <s v="73"/>
    <x v="0"/>
    <x v="55"/>
    <x v="41"/>
    <x v="2"/>
    <s v="ร้อยเอ็ด"/>
    <d v="2022-06-29T00:00:00"/>
    <d v="2022-07-04T00:00:00"/>
    <m/>
    <d v="2022-01-02T00:00:00"/>
    <x v="5"/>
    <n v="26"/>
  </r>
  <r>
    <n v="12806"/>
    <s v="66.Dengue fever"/>
    <s v="ณัฐธิดา ขันสัมฤทธิ์"/>
    <s v="550002508"/>
    <s v="หญิง"/>
    <n v="9"/>
    <n v="8"/>
    <s v="นักเรียน"/>
    <s v="138"/>
    <x v="8"/>
    <x v="12"/>
    <x v="1"/>
    <x v="1"/>
    <s v="หนองฮี"/>
    <d v="2022-06-06T00:00:00"/>
    <d v="2022-06-06T00:00:00"/>
    <m/>
    <d v="2022-01-02T00:00:00"/>
    <x v="1"/>
    <n v="23"/>
  </r>
  <r>
    <n v="16560"/>
    <s v="66.Dengue fever"/>
    <s v="ณัฐนันท์ เพชรมี"/>
    <m/>
    <s v="ชาย"/>
    <n v="7"/>
    <n v="0"/>
    <s v="นักเรียน"/>
    <s v="1"/>
    <x v="9"/>
    <x v="46"/>
    <x v="37"/>
    <x v="2"/>
    <s v="ร้อยเอ็ดธนบุรี"/>
    <d v="2022-07-03T00:00:00"/>
    <d v="2022-07-04T00:00:00"/>
    <m/>
    <d v="2022-01-02T00:00:00"/>
    <x v="5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5"/>
    <x v="56"/>
    <x v="22"/>
    <x v="13"/>
    <s v="สุวรรณภูมิ"/>
    <d v="2022-04-29T00:00:00"/>
    <d v="2022-05-03T00:00:00"/>
    <m/>
    <d v="2022-01-02T00:00:00"/>
    <x v="19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8"/>
    <x v="12"/>
    <x v="1"/>
    <x v="1"/>
    <s v="หนองฮี"/>
    <d v="2022-06-07T00:00:00"/>
    <d v="2022-06-07T00:00:00"/>
    <m/>
    <d v="2022-01-02T00:00:00"/>
    <x v="1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4"/>
    <x v="57"/>
    <x v="18"/>
    <x v="11"/>
    <s v="หนองพอก"/>
    <d v="2022-07-06T00:00:00"/>
    <d v="2022-07-10T00:00:00"/>
    <m/>
    <d v="2022-01-02T00:00:00"/>
    <x v="14"/>
    <n v="27"/>
  </r>
  <r>
    <n v="12239"/>
    <s v="66.Dengue fever"/>
    <s v="เดชาวัต สาผาย"/>
    <s v="570000933"/>
    <s v="ชาย"/>
    <n v="15"/>
    <n v="8"/>
    <s v="นักเรียน"/>
    <s v="76"/>
    <x v="8"/>
    <x v="12"/>
    <x v="1"/>
    <x v="1"/>
    <s v="หนองฮี"/>
    <d v="2022-06-03T00:00:00"/>
    <d v="2022-06-03T00:00:00"/>
    <m/>
    <d v="2022-01-02T00:00:00"/>
    <x v="11"/>
    <n v="22"/>
  </r>
  <r>
    <n v="14754"/>
    <s v="66.Dengue fever"/>
    <s v="เดช เมรัตน์"/>
    <s v="450063961"/>
    <s v="ชาย"/>
    <n v="75"/>
    <n v="1"/>
    <s v="เกษตร"/>
    <s v="118"/>
    <x v="7"/>
    <x v="58"/>
    <x v="42"/>
    <x v="1"/>
    <s v="หนองฮี"/>
    <d v="2022-07-01T00:00:00"/>
    <d v="2022-07-01T00:00:00"/>
    <m/>
    <d v="2022-01-02T00:00:00"/>
    <x v="0"/>
    <n v="26"/>
  </r>
  <r>
    <n v="13267"/>
    <s v="66.Dengue fever"/>
    <s v="ณัฐณิชา ศิลายศ"/>
    <s v="1282363"/>
    <s v="หญิง"/>
    <n v="9"/>
    <n v="4"/>
    <s v="นักเรียน"/>
    <s v="49"/>
    <x v="0"/>
    <x v="59"/>
    <x v="43"/>
    <x v="7"/>
    <s v="ร้อยเอ็ด"/>
    <d v="2022-06-10T00:00:00"/>
    <d v="2022-06-13T00:00:00"/>
    <m/>
    <d v="2022-01-02T00:00:00"/>
    <x v="13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0"/>
    <x v="60"/>
    <x v="25"/>
    <x v="0"/>
    <s v="ทุ่งเขาหลวง"/>
    <d v="2022-07-03T00:00:00"/>
    <d v="2022-07-06T00:00:00"/>
    <m/>
    <d v="2022-01-02T00:00:00"/>
    <x v="5"/>
    <n v="27"/>
  </r>
  <r>
    <n v="13876"/>
    <s v="66.Dengue fever"/>
    <s v="ดรุณี วังอ่อน"/>
    <s v="450057499"/>
    <s v="หญิง"/>
    <n v="22"/>
    <n v="0"/>
    <s v="รับจ้าง,กรรมกร"/>
    <s v="152"/>
    <x v="17"/>
    <x v="61"/>
    <x v="44"/>
    <x v="13"/>
    <s v="พนมไพร"/>
    <d v="2022-06-27T00:00:00"/>
    <d v="2022-06-27T00:00:00"/>
    <m/>
    <d v="2022-01-02T00:00:00"/>
    <x v="0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7"/>
    <x v="62"/>
    <x v="45"/>
    <x v="12"/>
    <s v="ร้อยเอ็ด"/>
    <d v="2022-06-30T00:00:00"/>
    <d v="2022-07-03T00:00:00"/>
    <m/>
    <d v="2022-01-02T00:00:00"/>
    <x v="5"/>
    <n v="26"/>
  </r>
  <r>
    <n v="12821"/>
    <s v="66.Dengue fever"/>
    <s v="ณีรนุช บรรยง"/>
    <s v="590000441"/>
    <s v="หญิง"/>
    <n v="6"/>
    <n v="1"/>
    <s v="นักเรียน"/>
    <s v="48"/>
    <x v="1"/>
    <x v="1"/>
    <x v="1"/>
    <x v="1"/>
    <s v="หนองฮี"/>
    <d v="2022-06-10T00:00:00"/>
    <d v="2022-06-10T00:00:00"/>
    <m/>
    <d v="2022-01-02T00:00:00"/>
    <x v="1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8"/>
    <x v="12"/>
    <x v="1"/>
    <x v="1"/>
    <s v="หนองฮี"/>
    <d v="2022-06-09T00:00:00"/>
    <d v="2022-06-09T00:00:00"/>
    <m/>
    <d v="2022-01-02T00:00:00"/>
    <x v="1"/>
    <n v="23"/>
  </r>
  <r>
    <n v="17692"/>
    <s v="66.Dengue fever"/>
    <s v="ณัฐชานนท์ จันทร์หลอด"/>
    <s v="580187860"/>
    <s v="ชาย"/>
    <n v="7"/>
    <n v="0"/>
    <s v="นักเรียน"/>
    <s v="69"/>
    <x v="8"/>
    <x v="12"/>
    <x v="1"/>
    <x v="1"/>
    <s v="สุวรรณภูมิ"/>
    <d v="2022-06-10T00:00:00"/>
    <d v="2022-06-12T00:00:00"/>
    <m/>
    <d v="2022-01-02T00:00:00"/>
    <x v="13"/>
    <n v="23"/>
  </r>
  <r>
    <n v="14749"/>
    <s v="66.Dengue fever"/>
    <s v="ณัฐชยา รอดเรือง"/>
    <s v="520001392"/>
    <s v="หญิง"/>
    <n v="13"/>
    <n v="1"/>
    <s v="นักเรียน"/>
    <s v="45"/>
    <x v="9"/>
    <x v="63"/>
    <x v="1"/>
    <x v="1"/>
    <s v="หนองฮี"/>
    <d v="2022-06-27T00:00:00"/>
    <d v="2022-06-27T00:00:00"/>
    <m/>
    <d v="2022-01-02T00:00:00"/>
    <x v="0"/>
    <n v="26"/>
  </r>
  <r>
    <n v="13333"/>
    <s v="66.Dengue fever"/>
    <s v="ฐีรวัฒน์ สุดกันหา"/>
    <s v="600000173"/>
    <s v="ชาย"/>
    <n v="6"/>
    <n v="2"/>
    <s v="นักเรียน"/>
    <s v="53"/>
    <x v="8"/>
    <x v="12"/>
    <x v="1"/>
    <x v="1"/>
    <s v="หนองฮี"/>
    <d v="2022-06-14T00:00:00"/>
    <d v="2022-06-14T00:00:00"/>
    <m/>
    <d v="2022-01-02T00:00:00"/>
    <x v="13"/>
    <n v="24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7"/>
    <x v="34"/>
    <x v="26"/>
    <x v="6"/>
    <s v="จตุรพักตรพิมาน"/>
    <d v="2022-07-25T00:00:00"/>
    <d v="2022-07-25T00:00:00"/>
    <m/>
    <d v="2022-01-02T00:00:00"/>
    <x v="3"/>
    <n v="30"/>
  </r>
  <r>
    <n v="14481"/>
    <s v="66.Dengue fever"/>
    <s v="โชติกา ไกรสุธา"/>
    <s v="973553"/>
    <s v="หญิง"/>
    <n v="7"/>
    <n v="9"/>
    <s v="นักเรียน"/>
    <s v="67"/>
    <x v="9"/>
    <x v="46"/>
    <x v="37"/>
    <x v="2"/>
    <s v="ร้อยเอ็ด"/>
    <d v="2022-06-25T00:00:00"/>
    <d v="2022-06-27T00:00:00"/>
    <m/>
    <d v="2022-01-02T00:00:00"/>
    <x v="0"/>
    <n v="25"/>
  </r>
  <r>
    <n v="17268"/>
    <s v="66.Dengue fever"/>
    <s v="ชูศักดิ์ แสนสุข"/>
    <s v="480025113"/>
    <s v="ชาย"/>
    <n v="16"/>
    <n v="9"/>
    <s v="นักเรียน"/>
    <s v="72"/>
    <x v="0"/>
    <x v="64"/>
    <x v="31"/>
    <x v="1"/>
    <s v="หนองฮี"/>
    <d v="2022-07-25T00:00:00"/>
    <d v="2022-07-25T00:00:00"/>
    <m/>
    <d v="2022-01-02T00:00:00"/>
    <x v="3"/>
    <n v="30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8"/>
    <x v="12"/>
    <x v="1"/>
    <x v="1"/>
    <s v="หนองฮี"/>
    <d v="2022-07-03T00:00:00"/>
    <d v="2022-07-03T00:00:00"/>
    <m/>
    <d v="2022-01-02T00:00:00"/>
    <x v="5"/>
    <n v="27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8"/>
    <x v="65"/>
    <x v="2"/>
    <x v="2"/>
    <s v="ร้อยเอ็ด"/>
    <d v="2022-06-13T00:00:00"/>
    <d v="2022-06-15T00:00:00"/>
    <m/>
    <d v="2022-01-02T00:00:00"/>
    <x v="13"/>
    <n v="24"/>
  </r>
  <r>
    <n v="12813"/>
    <s v="66.Dengue fever"/>
    <s v="ชาลินี บุญเย็น"/>
    <s v="590001001"/>
    <s v="หญิง"/>
    <n v="7"/>
    <n v="6"/>
    <s v="นักเรียน"/>
    <s v="158"/>
    <x v="0"/>
    <x v="33"/>
    <x v="1"/>
    <x v="1"/>
    <s v="หนองฮี"/>
    <d v="2022-06-09T00:00:00"/>
    <d v="2022-06-09T00:00:00"/>
    <m/>
    <d v="2022-01-02T00:00:00"/>
    <x v="1"/>
    <n v="23"/>
  </r>
  <r>
    <n v="11656"/>
    <s v="66.Dengue fever"/>
    <s v="ชัยชนะ ยอดประทุม"/>
    <s v="6103747"/>
    <s v="ชาย"/>
    <n v="32"/>
    <n v="0"/>
    <s v="เกษตร"/>
    <s v="167"/>
    <x v="10"/>
    <x v="66"/>
    <x v="46"/>
    <x v="4"/>
    <s v="ปทุมรัตต์"/>
    <d v="2022-05-26T00:00:00"/>
    <d v="2022-05-30T00:00:00"/>
    <m/>
    <d v="2022-01-02T00:00:00"/>
    <x v="11"/>
    <n v="21"/>
  </r>
  <r>
    <n v="13969"/>
    <s v="66.Dengue fever"/>
    <s v="เชิดศักดิ์ ศรีวรรณะ"/>
    <s v="4904138"/>
    <s v="ชาย"/>
    <n v="15"/>
    <n v="0"/>
    <s v="นักเรียน"/>
    <s v="106"/>
    <x v="4"/>
    <x v="27"/>
    <x v="46"/>
    <x v="4"/>
    <s v="ปทุมรัตต์"/>
    <d v="2022-06-24T00:00:00"/>
    <d v="2022-06-27T00:00:00"/>
    <m/>
    <d v="2022-01-02T00:00:00"/>
    <x v="0"/>
    <n v="25"/>
  </r>
  <r>
    <n v="13859"/>
    <s v="66.Dengue fever"/>
    <s v="ธนพนธ์ โคโตสี"/>
    <s v="520003202"/>
    <s v="ชาย"/>
    <n v="12"/>
    <n v="9"/>
    <s v="นักเรียน"/>
    <s v="126"/>
    <x v="8"/>
    <x v="12"/>
    <x v="1"/>
    <x v="1"/>
    <s v="หนองฮี"/>
    <d v="2022-06-19T00:00:00"/>
    <d v="2022-06-19T00:00:00"/>
    <m/>
    <d v="2022-01-02T00:00:00"/>
    <x v="7"/>
    <n v="25"/>
  </r>
  <r>
    <n v="18719"/>
    <s v="66.Dengue fever"/>
    <s v="กวินนา แก้วสุวรรณ"/>
    <s v="610000587"/>
    <s v="หญิง"/>
    <n v="7"/>
    <n v="8"/>
    <s v="นักเรียน"/>
    <s v="1"/>
    <x v="9"/>
    <x v="45"/>
    <x v="36"/>
    <x v="13"/>
    <s v="พนมไพร"/>
    <d v="2022-08-06T00:00:00"/>
    <d v="2022-08-10T00:00:00"/>
    <m/>
    <d v="2022-01-02T00:00:00"/>
    <x v="9"/>
    <n v="31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1"/>
    <x v="67"/>
    <x v="47"/>
    <x v="15"/>
    <s v="เสลภูมิ"/>
    <d v="2022-06-29T00:00:00"/>
    <d v="2022-06-30T00:00:00"/>
    <m/>
    <d v="2022-01-02T00:00:00"/>
    <x v="0"/>
    <n v="26"/>
  </r>
  <r>
    <n v="14858"/>
    <s v="66.Dengue fever"/>
    <s v="ธัญญาภรณ์ ดงยางวัน"/>
    <s v="5606243"/>
    <s v="หญิง"/>
    <n v="9"/>
    <n v="9"/>
    <s v="นักเรียน"/>
    <s v="34"/>
    <x v="1"/>
    <x v="26"/>
    <x v="21"/>
    <x v="6"/>
    <s v="จตุรพักตรพิมาน"/>
    <d v="2022-07-04T00:00:00"/>
    <d v="2022-07-04T00:00:00"/>
    <m/>
    <d v="2022-01-02T00:00:00"/>
    <x v="5"/>
    <n v="27"/>
  </r>
  <r>
    <n v="12822"/>
    <s v="66.Dengue fever"/>
    <s v="ธัญชนก แสนปาง"/>
    <s v="570000484"/>
    <s v="หญิง"/>
    <n v="8"/>
    <n v="3"/>
    <s v="นักเรียน"/>
    <s v="29"/>
    <x v="15"/>
    <x v="12"/>
    <x v="1"/>
    <x v="1"/>
    <s v="หนองฮี"/>
    <d v="2022-06-10T00:00:00"/>
    <d v="2022-06-10T00:00:00"/>
    <m/>
    <d v="2022-01-02T00:00:00"/>
    <x v="1"/>
    <n v="23"/>
  </r>
  <r>
    <n v="12803"/>
    <s v="66.Dengue fever"/>
    <s v="ธัญชนก ไชยโคตร"/>
    <s v="550002512"/>
    <s v="หญิง"/>
    <n v="9"/>
    <n v="8"/>
    <s v="นักเรียน"/>
    <s v="82"/>
    <x v="8"/>
    <x v="12"/>
    <x v="1"/>
    <x v="1"/>
    <s v="หนองฮี"/>
    <d v="2022-06-06T00:00:00"/>
    <d v="2022-06-06T00:00:00"/>
    <m/>
    <d v="2022-01-02T00:00:00"/>
    <x v="1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15"/>
    <x v="68"/>
    <x v="19"/>
    <x v="12"/>
    <s v="จุรีเวช"/>
    <d v="2022-06-21T00:00:00"/>
    <d v="2022-06-21T00:00:00"/>
    <m/>
    <d v="2022-01-02T00:00:00"/>
    <x v="7"/>
    <n v="25"/>
  </r>
  <r>
    <n v="15172"/>
    <s v="66.Dengue fever"/>
    <s v="ธนัญญา บุตรหนองหว้า"/>
    <s v="580000643"/>
    <s v="หญิง"/>
    <n v="7"/>
    <n v="3"/>
    <s v="นักเรียน"/>
    <s v="7"/>
    <x v="9"/>
    <x v="63"/>
    <x v="1"/>
    <x v="1"/>
    <s v="หนองฮี"/>
    <d v="2022-07-06T00:00:00"/>
    <d v="2022-07-06T00:00:00"/>
    <m/>
    <d v="2022-01-02T00:00:00"/>
    <x v="5"/>
    <n v="27"/>
  </r>
  <r>
    <n v="13268"/>
    <s v="66.Dengue fever"/>
    <s v="ธนะทัต อารีเอื้อ"/>
    <s v="770158"/>
    <s v="ชาย"/>
    <n v="12"/>
    <n v="5"/>
    <s v="นักเรียน"/>
    <s v="10"/>
    <x v="13"/>
    <x v="18"/>
    <x v="15"/>
    <x v="7"/>
    <s v="ร้อยเอ็ด"/>
    <d v="2022-06-10T00:00:00"/>
    <d v="2022-06-15T00:00:00"/>
    <m/>
    <d v="2022-01-02T00:00:00"/>
    <x v="13"/>
    <n v="23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1"/>
    <x v="1"/>
    <x v="1"/>
    <x v="1"/>
    <s v="หนองฮี"/>
    <d v="2022-06-10T00:00:00"/>
    <d v="2022-06-10T00:00:00"/>
    <m/>
    <d v="2022-01-02T00:00:00"/>
    <x v="1"/>
    <n v="23"/>
  </r>
  <r>
    <n v="13384"/>
    <s v="66.Dengue fever"/>
    <s v="ธนวัฒน์ หินซุย"/>
    <s v="5704670"/>
    <s v="ชาย"/>
    <n v="8"/>
    <n v="0"/>
    <s v="นักเรียน"/>
    <s v="103"/>
    <x v="10"/>
    <x v="69"/>
    <x v="7"/>
    <x v="5"/>
    <s v="เกษตรวิสัย"/>
    <d v="2022-06-14T00:00:00"/>
    <d v="2022-06-17T00:00:00"/>
    <m/>
    <d v="2022-01-02T00:00:00"/>
    <x v="13"/>
    <n v="24"/>
  </r>
  <r>
    <n v="12814"/>
    <s v="66.Dengue fever"/>
    <s v="ธนากร วันจันทร์"/>
    <s v="560002026"/>
    <s v="ชาย"/>
    <n v="9"/>
    <n v="4"/>
    <s v="นักเรียน"/>
    <s v="8"/>
    <x v="6"/>
    <x v="32"/>
    <x v="1"/>
    <x v="1"/>
    <s v="หนองฮี"/>
    <d v="2022-06-09T00:00:00"/>
    <d v="2022-06-09T00:00:00"/>
    <m/>
    <d v="2022-01-02T00:00:00"/>
    <x v="1"/>
    <n v="23"/>
  </r>
  <r>
    <n v="12811"/>
    <s v="66.Dengue fever"/>
    <s v="ธนพล นากอก"/>
    <s v="580000601"/>
    <s v="ชาย"/>
    <n v="20"/>
    <n v="2"/>
    <s v="รับจ้าง,กรรมกร"/>
    <s v="29"/>
    <x v="1"/>
    <x v="1"/>
    <x v="1"/>
    <x v="1"/>
    <s v="หนองฮี"/>
    <d v="2022-06-08T00:00:00"/>
    <d v="2022-06-08T00:00:00"/>
    <m/>
    <d v="2022-01-02T00:00:00"/>
    <x v="1"/>
    <n v="23"/>
  </r>
  <r>
    <n v="13337"/>
    <s v="66.Dengue fever"/>
    <s v="ตรีวิชย์ พานิช"/>
    <s v="520002361"/>
    <s v="ชาย"/>
    <n v="12"/>
    <n v="11"/>
    <s v="นักเรียน"/>
    <s v="105"/>
    <x v="8"/>
    <x v="12"/>
    <x v="1"/>
    <x v="1"/>
    <s v="หนองฮี"/>
    <d v="2022-06-15T00:00:00"/>
    <d v="2022-06-15T00:00:00"/>
    <m/>
    <d v="2022-01-02T00:00:00"/>
    <x v="13"/>
    <n v="24"/>
  </r>
  <r>
    <n v="19095"/>
    <s v="66.Dengue fever"/>
    <s v="ธนธรณ์ จุฬาคำ"/>
    <s v="520000148"/>
    <s v="ชาย"/>
    <n v="13"/>
    <n v="7"/>
    <s v="นักเรียน"/>
    <s v="6"/>
    <x v="1"/>
    <x v="70"/>
    <x v="48"/>
    <x v="13"/>
    <s v="พนมไพร"/>
    <d v="2022-08-13T00:00:00"/>
    <d v="2022-08-14T00:00:00"/>
    <m/>
    <d v="2022-01-02T00:00:00"/>
    <x v="20"/>
    <n v="32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8"/>
    <x v="12"/>
    <x v="1"/>
    <x v="1"/>
    <s v="หนองฮี"/>
    <d v="2022-06-12T00:00:00"/>
    <d v="2022-06-12T00:00:00"/>
    <m/>
    <d v="2022-01-02T00:00:00"/>
    <x v="13"/>
    <n v="24"/>
  </r>
  <r>
    <n v="18238"/>
    <s v="66.Dengue fever"/>
    <s v="ธนกร ฮวดสกุล"/>
    <s v="600000847"/>
    <s v="ชาย"/>
    <n v="7"/>
    <n v="8"/>
    <s v="นักเรียน"/>
    <s v="88"/>
    <x v="17"/>
    <x v="71"/>
    <x v="1"/>
    <x v="1"/>
    <s v="หนองฮี"/>
    <d v="2022-08-01T00:00:00"/>
    <d v="2022-08-01T00:00:00"/>
    <m/>
    <d v="2022-01-02T00:00:00"/>
    <x v="6"/>
    <n v="31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8"/>
    <x v="12"/>
    <x v="1"/>
    <x v="1"/>
    <s v="หนองฮี"/>
    <d v="2022-06-06T00:00:00"/>
    <d v="2022-06-06T00:00:00"/>
    <m/>
    <d v="2022-01-02T00:00:00"/>
    <x v="1"/>
    <n v="23"/>
  </r>
  <r>
    <n v="12816"/>
    <s v="66.Dengue fever"/>
    <s v="ทัศนวรรณ บิณศรี"/>
    <s v="590000937"/>
    <s v="หญิง"/>
    <n v="7"/>
    <n v="4"/>
    <s v="นักเรียน"/>
    <s v="12"/>
    <x v="1"/>
    <x v="1"/>
    <x v="1"/>
    <x v="1"/>
    <s v="หนองฮี"/>
    <d v="2022-06-09T00:00:00"/>
    <d v="2022-06-09T00:00:00"/>
    <m/>
    <d v="2022-01-02T00:00:00"/>
    <x v="1"/>
    <n v="23"/>
  </r>
  <r>
    <n v="13789"/>
    <s v="66.Dengue fever"/>
    <s v="ทรัพย์ศิริโชค ทองปาน"/>
    <s v="520001026"/>
    <s v="ชาย"/>
    <n v="13"/>
    <n v="4"/>
    <s v="นักเรียน"/>
    <s v="4"/>
    <x v="6"/>
    <x v="72"/>
    <x v="48"/>
    <x v="13"/>
    <s v="พนมไพร"/>
    <d v="2022-06-22T00:00:00"/>
    <d v="2022-06-24T00:00:00"/>
    <m/>
    <d v="2022-01-02T00:00:00"/>
    <x v="7"/>
    <n v="25"/>
  </r>
  <r>
    <n v="4746"/>
    <s v="66.Dengue fever"/>
    <s v="ทยากร โสรถาวร"/>
    <s v="420016025"/>
    <s v="ชาย"/>
    <n v="25"/>
    <n v="3"/>
    <s v="เกษตร"/>
    <s v="81"/>
    <x v="7"/>
    <x v="15"/>
    <x v="13"/>
    <x v="8"/>
    <s v="สุวรรณภูมิ"/>
    <d v="2022-01-24T00:00:00"/>
    <d v="2022-01-27T00:00:00"/>
    <m/>
    <d v="2022-01-02T00:00:00"/>
    <x v="8"/>
    <n v="4"/>
  </r>
  <r>
    <n v="14751"/>
    <s v="66.Dengue fever"/>
    <s v="ทยากร มหาสีทะเนตร"/>
    <s v="490000262"/>
    <s v="ชาย"/>
    <n v="16"/>
    <n v="5"/>
    <s v="นักเรียน"/>
    <s v="1"/>
    <x v="8"/>
    <x v="12"/>
    <x v="1"/>
    <x v="1"/>
    <s v="หนองฮี"/>
    <d v="2022-06-28T00:00:00"/>
    <d v="2022-06-28T00:00:00"/>
    <m/>
    <d v="2022-01-02T00:00:00"/>
    <x v="0"/>
    <n v="26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7"/>
    <x v="71"/>
    <x v="1"/>
    <x v="1"/>
    <s v="หนองฮี"/>
    <d v="2022-07-11T00:00:00"/>
    <d v="2022-07-11T00:00:00"/>
    <m/>
    <d v="2022-01-02T00:00:00"/>
    <x v="14"/>
    <n v="28"/>
  </r>
  <r>
    <n v="16559"/>
    <s v="66.Dengue fever"/>
    <s v="เตชิต ทิพประมวล"/>
    <m/>
    <s v="ชาย"/>
    <n v="6"/>
    <n v="0"/>
    <s v="นักเรียน"/>
    <s v="101"/>
    <x v="15"/>
    <x v="68"/>
    <x v="19"/>
    <x v="12"/>
    <s v="ร้อยเอ็ดธนบุรี"/>
    <d v="2022-06-23T00:00:00"/>
    <d v="2022-06-26T00:00:00"/>
    <m/>
    <d v="2022-01-02T00:00:00"/>
    <x v="0"/>
    <n v="25"/>
  </r>
  <r>
    <n v="11617"/>
    <s v="66.Dengue fever"/>
    <s v="ธนภัทร คำสอน"/>
    <s v="530004634"/>
    <s v="ชาย"/>
    <n v="11"/>
    <n v="5"/>
    <s v="นักเรียน"/>
    <s v="5"/>
    <x v="15"/>
    <x v="12"/>
    <x v="1"/>
    <x v="1"/>
    <s v="หนองฮี"/>
    <d v="2022-05-24T00:00:00"/>
    <d v="2022-05-24T00:00:00"/>
    <m/>
    <d v="2022-01-02T00:00:00"/>
    <x v="12"/>
    <n v="21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0"/>
    <x v="73"/>
    <x v="2"/>
    <x v="2"/>
    <s v="ร้อยเอ็ด"/>
    <d v="2022-07-22T00:00:00"/>
    <d v="2022-07-23T00:00:00"/>
    <m/>
    <d v="2022-01-02T00:00:00"/>
    <x v="16"/>
    <n v="29"/>
  </r>
  <r>
    <n v="19096"/>
    <s v="66.Dengue fever"/>
    <s v="กุลโรจน์ ชลาชัย"/>
    <s v="560003013"/>
    <s v="ชาย"/>
    <n v="8"/>
    <n v="9"/>
    <s v="นักเรียน"/>
    <s v="52"/>
    <x v="9"/>
    <x v="45"/>
    <x v="36"/>
    <x v="13"/>
    <s v="พนมไพร"/>
    <d v="2022-08-12T00:00:00"/>
    <d v="2022-08-14T00:00:00"/>
    <m/>
    <d v="2022-01-02T00:00:00"/>
    <x v="20"/>
    <n v="32"/>
  </r>
  <r>
    <n v="3174"/>
    <s v="66.Dengue fever"/>
    <s v="กิตติวัฒน์ ถวัลย์เวช"/>
    <s v="383217"/>
    <s v="ชาย"/>
    <n v="21"/>
    <n v="7"/>
    <s v="นักเรียน"/>
    <s v="96"/>
    <x v="7"/>
    <x v="15"/>
    <x v="13"/>
    <x v="8"/>
    <s v="ร้อยเอ็ด"/>
    <d v="2022-01-22T00:00:00"/>
    <d v="2022-01-23T00:00:00"/>
    <m/>
    <d v="2022-01-02T00:00:00"/>
    <x v="8"/>
    <n v="3"/>
  </r>
  <r>
    <n v="10235"/>
    <s v="66.Dengue fever"/>
    <s v="กิตติภูมิ แสนวัง"/>
    <s v="520003809"/>
    <s v="ชาย"/>
    <n v="12"/>
    <n v="6"/>
    <s v="นักเรียน"/>
    <s v="85"/>
    <x v="15"/>
    <x v="12"/>
    <x v="1"/>
    <x v="1"/>
    <s v="หนองฮี"/>
    <d v="2022-05-01T00:00:00"/>
    <d v="2022-05-01T00:00:00"/>
    <m/>
    <d v="2022-01-02T00:00:00"/>
    <x v="19"/>
    <n v="18"/>
  </r>
  <r>
    <n v="18579"/>
    <s v="66.Dengue fever"/>
    <s v="กิตติภพ มณีเสวตร"/>
    <m/>
    <s v="ชาย"/>
    <n v="15"/>
    <n v="0"/>
    <s v="นักเรียน"/>
    <s v="9"/>
    <x v="4"/>
    <x v="74"/>
    <x v="49"/>
    <x v="15"/>
    <s v="เสลภูมิ"/>
    <d v="2022-08-05T00:00:00"/>
    <d v="2022-08-09T00:00:00"/>
    <m/>
    <d v="2022-01-02T00:00:00"/>
    <x v="9"/>
    <n v="31"/>
  </r>
  <r>
    <n v="2320"/>
    <s v="66.Dengue fever"/>
    <s v="กิตติพงศ์ เทียนศรี"/>
    <m/>
    <s v="ชาย"/>
    <n v="25"/>
    <n v="0"/>
    <s v="รับจ้าง,กรรมกร"/>
    <s v="17"/>
    <x v="8"/>
    <x v="74"/>
    <x v="50"/>
    <x v="15"/>
    <s v="เสลภูมิ"/>
    <d v="2022-01-17T00:00:00"/>
    <d v="2022-01-17T00:00:00"/>
    <m/>
    <d v="2022-01-02T00:00:00"/>
    <x v="4"/>
    <n v="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6"/>
    <x v="75"/>
    <x v="9"/>
    <x v="6"/>
    <s v="ร้อยเอ็ดธนบุรี"/>
    <d v="2022-05-30T00:00:00"/>
    <d v="2022-06-02T00:00:00"/>
    <m/>
    <d v="2022-01-02T00:00:00"/>
    <x v="11"/>
    <n v="22"/>
  </r>
  <r>
    <n v="12798"/>
    <s v="66.Dengue fever"/>
    <s v="กาญจนา จันครา"/>
    <s v="490002364"/>
    <s v="หญิง"/>
    <n v="30"/>
    <n v="7"/>
    <s v="เกษตร"/>
    <s v="43"/>
    <x v="15"/>
    <x v="12"/>
    <x v="1"/>
    <x v="1"/>
    <s v="หนองฮี"/>
    <d v="2022-06-05T00:00:00"/>
    <d v="2022-06-05T00:00:00"/>
    <m/>
    <d v="2022-01-02T00:00:00"/>
    <x v="1"/>
    <n v="23"/>
  </r>
  <r>
    <n v="15025"/>
    <s v="66.Dengue fever"/>
    <s v="กัลยา ไกรสุธา"/>
    <s v="813486"/>
    <s v="หญิง"/>
    <n v="11"/>
    <n v="7"/>
    <s v="นักเรียน"/>
    <s v="67"/>
    <x v="9"/>
    <x v="46"/>
    <x v="37"/>
    <x v="2"/>
    <s v="ร้อยเอ็ด"/>
    <d v="2022-06-30T00:00:00"/>
    <d v="2022-07-03T00:00:00"/>
    <m/>
    <d v="2022-01-02T00:00:00"/>
    <x v="5"/>
    <n v="26"/>
  </r>
  <r>
    <n v="14839"/>
    <s v="66.Dengue fever"/>
    <s v="กันตพร ชมพูเขา"/>
    <m/>
    <s v="หญิง"/>
    <n v="7"/>
    <n v="0"/>
    <s v="นักเรียน"/>
    <s v="279"/>
    <x v="13"/>
    <x v="76"/>
    <x v="51"/>
    <x v="15"/>
    <s v="เสลภูมิ"/>
    <d v="2022-06-29T00:00:00"/>
    <d v="2022-07-01T00:00:00"/>
    <m/>
    <d v="2022-01-02T00:00:00"/>
    <x v="0"/>
    <n v="26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8"/>
    <x v="12"/>
    <x v="1"/>
    <x v="1"/>
    <s v="หนองฮี"/>
    <d v="2022-06-10T00:00:00"/>
    <d v="2022-06-10T00:00:00"/>
    <m/>
    <d v="2022-01-02T00:00:00"/>
    <x v="1"/>
    <n v="23"/>
  </r>
  <r>
    <n v="7775"/>
    <s v="66.Dengue fever"/>
    <s v="กันต์ณภัทร กาญจนศร"/>
    <s v="540160814"/>
    <s v="ชาย"/>
    <n v="11"/>
    <n v="2"/>
    <s v="นักเรียน"/>
    <s v="84"/>
    <x v="10"/>
    <x v="77"/>
    <x v="13"/>
    <x v="8"/>
    <s v="สุวรรณภูมิ"/>
    <d v="2022-02-18T00:00:00"/>
    <d v="2022-02-20T00:00:00"/>
    <m/>
    <d v="2022-01-02T00:00:00"/>
    <x v="21"/>
    <n v="7"/>
  </r>
  <r>
    <n v="12148"/>
    <s v="66.Dengue fever"/>
    <s v="ธิชาฎา โอวาท"/>
    <m/>
    <s v="หญิง"/>
    <n v="10"/>
    <n v="0"/>
    <s v="นักเรียน"/>
    <s v="119"/>
    <x v="10"/>
    <x v="78"/>
    <x v="52"/>
    <x v="13"/>
    <s v="ร้อยเอ็ดธนบุรี"/>
    <d v="2022-06-05T00:00:00"/>
    <d v="2022-06-09T00:00:00"/>
    <m/>
    <d v="2022-01-02T00:00:00"/>
    <x v="1"/>
    <n v="23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0"/>
    <x v="64"/>
    <x v="31"/>
    <x v="1"/>
    <s v="หนองฮี"/>
    <d v="2022-07-23T00:00:00"/>
    <d v="2022-07-24T00:00:00"/>
    <m/>
    <d v="2022-01-02T00:00:00"/>
    <x v="3"/>
    <n v="29"/>
  </r>
  <r>
    <n v="7774"/>
    <s v="66.Dengue fever"/>
    <s v="กฤษดา รัตนภักดี"/>
    <s v="460094436"/>
    <s v="ชาย"/>
    <n v="20"/>
    <n v="8"/>
    <s v="นักเรียน"/>
    <s v="161"/>
    <x v="7"/>
    <x v="15"/>
    <x v="13"/>
    <x v="8"/>
    <s v="สุวรรณภูมิ"/>
    <d v="2022-02-01T00:00:00"/>
    <d v="2022-02-02T00:00:00"/>
    <m/>
    <d v="2022-01-02T00:00:00"/>
    <x v="10"/>
    <n v="5"/>
  </r>
  <r>
    <n v="18462"/>
    <s v="66.Dengue fever"/>
    <s v="กฤษฎากรณ์ แน่นอุดร"/>
    <s v="1114761"/>
    <s v="ชาย"/>
    <n v="11"/>
    <n v="1"/>
    <s v="นักเรียน"/>
    <s v="125 9"/>
    <x v="6"/>
    <x v="13"/>
    <x v="11"/>
    <x v="3"/>
    <s v="ร้อยเอ็ด"/>
    <d v="2022-07-27T00:00:00"/>
    <d v="2022-07-28T00:00:00"/>
    <m/>
    <d v="2022-01-02T00:00:00"/>
    <x v="3"/>
    <n v="30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8"/>
    <x v="12"/>
    <x v="1"/>
    <x v="1"/>
    <s v="หนองฮี"/>
    <d v="2022-06-12T00:00:00"/>
    <d v="2022-06-12T00:00:00"/>
    <m/>
    <d v="2022-01-02T00:00:00"/>
    <x v="13"/>
    <n v="2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7"/>
    <x v="15"/>
    <x v="13"/>
    <x v="8"/>
    <s v="สุวรรณภูมิ"/>
    <d v="2022-02-08T00:00:00"/>
    <d v="2022-02-08T00:00:00"/>
    <m/>
    <d v="2022-01-02T00:00:00"/>
    <x v="22"/>
    <n v="6"/>
  </r>
  <r>
    <n v="15600"/>
    <s v="66.Dengue fever"/>
    <s v="กนิษฐา สุวะรักษ์"/>
    <s v="888144"/>
    <s v="หญิง"/>
    <n v="10"/>
    <n v="5"/>
    <s v="นักเรียน"/>
    <s v="11"/>
    <x v="6"/>
    <x v="9"/>
    <x v="2"/>
    <x v="2"/>
    <s v="ร้อยเอ็ด"/>
    <d v="2022-06-27T00:00:00"/>
    <d v="2022-06-29T00:00:00"/>
    <m/>
    <d v="2022-01-02T00:00:00"/>
    <x v="0"/>
    <n v="26"/>
  </r>
  <r>
    <n v="2944"/>
    <s v="66.Dengue fever"/>
    <s v="กนกกร  สุทธิดี"/>
    <s v="4453253"/>
    <s v="หญิง"/>
    <n v="33"/>
    <n v="0"/>
    <s v="ข้าราชการ"/>
    <s v="57"/>
    <x v="15"/>
    <x v="79"/>
    <x v="6"/>
    <x v="4"/>
    <s v="ปทุมรัตต์"/>
    <d v="2022-01-25T00:00:00"/>
    <d v="2022-01-29T00:00:00"/>
    <m/>
    <d v="2022-01-02T00:00:00"/>
    <x v="8"/>
    <n v="4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15"/>
    <x v="80"/>
    <x v="53"/>
    <x v="6"/>
    <s v="จตุรพักตรพิมาน"/>
    <d v="2022-05-05T00:00:00"/>
    <d v="2022-05-05T00:00:00"/>
    <m/>
    <d v="2022-01-02T00:00:00"/>
    <x v="19"/>
    <n v="18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15"/>
    <x v="12"/>
    <x v="1"/>
    <x v="1"/>
    <s v="หนองฮี"/>
    <d v="2022-06-06T00:00:00"/>
    <d v="2022-06-06T00:00:00"/>
    <m/>
    <d v="2022-01-02T00:00:00"/>
    <x v="1"/>
    <n v="23"/>
  </r>
  <r>
    <n v="17918"/>
    <s v="66.Dengue fever"/>
    <s v="ARISA HENGSTLER"/>
    <s v="650007235"/>
    <s v="หญิง"/>
    <n v="12"/>
    <n v="0"/>
    <s v="นักเรียน"/>
    <s v="124"/>
    <x v="0"/>
    <x v="60"/>
    <x v="25"/>
    <x v="0"/>
    <s v="จุรีเวช"/>
    <d v="2022-07-27T00:00:00"/>
    <d v="2022-07-27T00:00:00"/>
    <m/>
    <d v="2022-01-02T00:00:00"/>
    <x v="3"/>
    <n v="30"/>
  </r>
  <r>
    <n v="13518"/>
    <s v="66.Dengue fever"/>
    <s v="ALBERT VAV GOG"/>
    <s v="1282976"/>
    <s v="ชาย"/>
    <n v="54"/>
    <n v="11"/>
    <s v="รับจ้าง,กรรมกร"/>
    <s v="22/1"/>
    <x v="5"/>
    <x v="81"/>
    <x v="54"/>
    <x v="3"/>
    <s v="ร้อยเอ็ด"/>
    <d v="2022-06-16T00:00:00"/>
    <d v="2022-06-19T00:00:00"/>
    <m/>
    <d v="2022-01-02T00:00:00"/>
    <x v="7"/>
    <n v="24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6"/>
    <x v="32"/>
    <x v="1"/>
    <x v="1"/>
    <s v="หนองฮี"/>
    <d v="2022-06-21T00:00:00"/>
    <d v="2022-06-21T00:00:00"/>
    <m/>
    <d v="2022-01-02T00:00:00"/>
    <x v="7"/>
    <n v="25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8"/>
    <x v="12"/>
    <x v="1"/>
    <x v="1"/>
    <s v="สุวรรณภูมิ"/>
    <d v="2022-06-10T00:00:00"/>
    <d v="2022-06-12T00:00:00"/>
    <m/>
    <d v="2022-01-02T00:00:00"/>
    <x v="13"/>
    <n v="23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15"/>
    <x v="12"/>
    <x v="1"/>
    <x v="1"/>
    <s v="หนองฮี"/>
    <d v="2022-05-25T00:00:00"/>
    <d v="2022-05-25T00:00:00"/>
    <m/>
    <d v="2022-01-02T00:00:00"/>
    <x v="12"/>
    <n v="21"/>
  </r>
  <r>
    <n v="13779"/>
    <s v="66.Dengue fever"/>
    <s v="ชนิสรา คมขำ"/>
    <m/>
    <s v="หญิง"/>
    <n v="9"/>
    <n v="0"/>
    <s v="นักเรียน"/>
    <s v="48"/>
    <x v="7"/>
    <x v="82"/>
    <x v="55"/>
    <x v="15"/>
    <s v="เสลภูมิ"/>
    <d v="2022-06-19T00:00:00"/>
    <d v="2022-06-22T00:00:00"/>
    <m/>
    <d v="2022-01-02T00:00:00"/>
    <x v="7"/>
    <n v="25"/>
  </r>
  <r>
    <n v="9836"/>
    <s v="66.Dengue fever"/>
    <s v="ชนันภรณ์ ศิริสุวรรณ"/>
    <s v="000160308"/>
    <s v="หญิง"/>
    <n v="16"/>
    <n v="9"/>
    <s v="นักเรียน"/>
    <s v="6"/>
    <x v="9"/>
    <x v="83"/>
    <x v="47"/>
    <x v="15"/>
    <s v="เสลภูมิ"/>
    <d v="2022-05-05T00:00:00"/>
    <d v="2022-05-05T00:00:00"/>
    <m/>
    <d v="2022-01-02T00:00:00"/>
    <x v="19"/>
    <n v="18"/>
  </r>
  <r>
    <n v="18100"/>
    <s v="66.Dengue fever"/>
    <s v="ชญานิศ ศรีละวรรณ"/>
    <s v="550002232"/>
    <s v="หญิง"/>
    <n v="10"/>
    <n v="5"/>
    <s v="นักเรียน"/>
    <s v="100"/>
    <x v="6"/>
    <x v="84"/>
    <x v="36"/>
    <x v="13"/>
    <s v="พนมไพร"/>
    <d v="2022-08-05T00:00:00"/>
    <d v="2022-08-08T00:00:00"/>
    <m/>
    <d v="2022-01-02T00:00:00"/>
    <x v="9"/>
    <n v="31"/>
  </r>
  <r>
    <n v="12726"/>
    <s v="66.Dengue fever"/>
    <s v="ชญานนท์ ทวีบูลย์"/>
    <s v="971831"/>
    <s v="ชาย"/>
    <n v="8"/>
    <n v="3"/>
    <s v="นักเรียน"/>
    <s v="294"/>
    <x v="10"/>
    <x v="85"/>
    <x v="10"/>
    <x v="2"/>
    <s v="ร้อยเอ็ด"/>
    <d v="2022-06-08T00:00:00"/>
    <d v="2022-06-12T00:00:00"/>
    <m/>
    <d v="2022-01-02T00:00:00"/>
    <x v="13"/>
    <n v="23"/>
  </r>
  <r>
    <n v="13865"/>
    <s v="66.Dengue fever"/>
    <s v="เจนยุธนา พงษ์สุระ"/>
    <s v="590000735"/>
    <s v="ชาย"/>
    <n v="6"/>
    <n v="5"/>
    <s v="นักเรียน"/>
    <s v="182"/>
    <x v="0"/>
    <x v="33"/>
    <x v="1"/>
    <x v="1"/>
    <s v="หนองฮี"/>
    <d v="2022-06-25T00:00:00"/>
    <d v="2022-06-25T00:00:00"/>
    <m/>
    <d v="2022-01-02T00:00:00"/>
    <x v="7"/>
    <n v="25"/>
  </r>
  <r>
    <n v="16031"/>
    <s v="66.Dengue fever"/>
    <s v="จุฬารัตน์ บุญแสนรัญ"/>
    <s v="5810773"/>
    <s v="หญิง"/>
    <n v="6"/>
    <n v="7"/>
    <s v="นักเรียน"/>
    <s v="95/1"/>
    <x v="4"/>
    <x v="86"/>
    <x v="53"/>
    <x v="6"/>
    <s v="จตุรพักตรพิมาน"/>
    <d v="2022-07-18T00:00:00"/>
    <d v="2022-07-18T00:00:00"/>
    <m/>
    <d v="2022-01-02T00:00:00"/>
    <x v="16"/>
    <n v="29"/>
  </r>
  <r>
    <n v="16337"/>
    <s v="66.Dengue fever"/>
    <s v="จีรนันทฺ มาโยธา"/>
    <m/>
    <s v="หญิง"/>
    <n v="6"/>
    <n v="0"/>
    <s v="นักเรียน"/>
    <s v="145"/>
    <x v="4"/>
    <x v="74"/>
    <x v="49"/>
    <x v="15"/>
    <s v="เสลภูมิ"/>
    <d v="2022-07-15T00:00:00"/>
    <d v="2022-07-20T00:00:00"/>
    <m/>
    <d v="2022-01-02T00:00:00"/>
    <x v="16"/>
    <n v="28"/>
  </r>
  <r>
    <n v="14482"/>
    <s v="66.Dengue fever"/>
    <s v="จิรากร เทพจันทร์"/>
    <s v="1085663"/>
    <s v="ชาย"/>
    <n v="49"/>
    <n v="4"/>
    <s v="ข้าราชการ"/>
    <s v="285"/>
    <x v="7"/>
    <x v="11"/>
    <x v="10"/>
    <x v="2"/>
    <s v="ร้อยเอ็ด"/>
    <d v="2022-06-18T00:00:00"/>
    <d v="2022-06-28T00:00:00"/>
    <m/>
    <d v="2022-01-02T00:00:00"/>
    <x v="0"/>
    <n v="24"/>
  </r>
  <r>
    <n v="12810"/>
    <s v="66.Dengue fever"/>
    <s v="จิรพัฒน์ สีคงเพชร์"/>
    <s v="580000213"/>
    <s v="ชาย"/>
    <n v="7"/>
    <n v="3"/>
    <s v="นักเรียน"/>
    <s v="2"/>
    <x v="15"/>
    <x v="12"/>
    <x v="1"/>
    <x v="1"/>
    <s v="หนองฮี"/>
    <d v="2022-06-07T00:00:00"/>
    <d v="2022-06-07T00:00:00"/>
    <m/>
    <d v="2022-01-02T00:00:00"/>
    <x v="1"/>
    <n v="23"/>
  </r>
  <r>
    <n v="11616"/>
    <s v="66.Dengue fever"/>
    <s v="เกวลิน คูณศรี"/>
    <s v="500003999"/>
    <s v="หญิง"/>
    <n v="14"/>
    <n v="8"/>
    <s v="นักเรียน"/>
    <s v="125"/>
    <x v="15"/>
    <x v="12"/>
    <x v="1"/>
    <x v="1"/>
    <s v="หนองฮี"/>
    <d v="2022-05-24T00:00:00"/>
    <d v="2022-05-24T00:00:00"/>
    <m/>
    <d v="2022-01-02T00:00:00"/>
    <x v="12"/>
    <n v="21"/>
  </r>
  <r>
    <n v="12236"/>
    <s v="66.Dengue fever"/>
    <s v="จิรนันท์ โมพิมพ์"/>
    <s v="600001022"/>
    <s v="หญิง"/>
    <n v="6"/>
    <n v="10"/>
    <s v="นักเรียน"/>
    <s v="72"/>
    <x v="15"/>
    <x v="12"/>
    <x v="1"/>
    <x v="1"/>
    <s v="หนองฮี"/>
    <d v="2022-05-31T00:00:00"/>
    <d v="2022-05-31T00:00:00"/>
    <m/>
    <d v="2022-01-02T00:00:00"/>
    <x v="11"/>
    <n v="22"/>
  </r>
  <r>
    <n v="16274"/>
    <s v="66.Dengue fever"/>
    <s v="เกวลิน ประกอบแก้ว"/>
    <s v="131089"/>
    <s v="หญิง"/>
    <n v="22"/>
    <n v="0"/>
    <s v="เกษตร"/>
    <s v="227"/>
    <x v="12"/>
    <x v="87"/>
    <x v="56"/>
    <x v="9"/>
    <s v="อาจสามารถ"/>
    <d v="2022-06-27T00:00:00"/>
    <d v="2022-06-30T00:00:00"/>
    <m/>
    <d v="2022-01-02T00:00:00"/>
    <x v="0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10"/>
    <x v="31"/>
    <x v="25"/>
    <x v="0"/>
    <s v="ทุ่งเขาหลวง"/>
    <d v="2022-06-09T00:00:00"/>
    <d v="2022-06-15T00:00:00"/>
    <m/>
    <d v="2022-01-02T00:00:00"/>
    <x v="13"/>
    <n v="23"/>
  </r>
  <r>
    <n v="15599"/>
    <s v="66.Dengue fever"/>
    <s v="จันทิมา มูลมณี"/>
    <s v="900523"/>
    <s v="หญิง"/>
    <n v="9"/>
    <n v="7"/>
    <s v="นักเรียน"/>
    <s v="30"/>
    <x v="1"/>
    <x v="88"/>
    <x v="57"/>
    <x v="2"/>
    <s v="ร้อยเอ็ด"/>
    <d v="2022-06-27T00:00:00"/>
    <d v="2022-06-29T00:00:00"/>
    <m/>
    <d v="2022-01-02T00:00:00"/>
    <x v="0"/>
    <n v="26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7"/>
    <x v="89"/>
    <x v="1"/>
    <x v="1"/>
    <s v="หนองฮี"/>
    <d v="2022-06-03T00:00:00"/>
    <d v="2022-06-03T00:00:00"/>
    <m/>
    <d v="2022-01-02T00:00:00"/>
    <x v="11"/>
    <n v="22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4"/>
    <x v="59"/>
    <x v="36"/>
    <x v="13"/>
    <s v="พนมไพร"/>
    <d v="2022-08-11T00:00:00"/>
    <d v="2022-08-14T00:00:00"/>
    <m/>
    <d v="2022-01-02T00:00:00"/>
    <x v="20"/>
    <n v="32"/>
  </r>
  <r>
    <n v="18321"/>
    <s v="66.Dengue fever"/>
    <s v="จันทกานต์ ปาละทา"/>
    <s v="630000409"/>
    <s v="หญิง"/>
    <n v="11"/>
    <n v="2"/>
    <s v="นักเรียน"/>
    <s v="37"/>
    <x v="14"/>
    <x v="59"/>
    <x v="36"/>
    <x v="13"/>
    <s v="พนมไพร"/>
    <d v="2022-08-03T00:00:00"/>
    <d v="2022-08-08T00:00:00"/>
    <m/>
    <d v="2022-01-02T00:00:00"/>
    <x v="9"/>
    <n v="31"/>
  </r>
  <r>
    <n v="15621"/>
    <s v="66.Dengue fever"/>
    <s v="จอมขวัญ ประพาศพงษ์"/>
    <s v="1071806"/>
    <s v="หญิง"/>
    <n v="6"/>
    <n v="1"/>
    <s v="นักเรียน"/>
    <s v="4/1"/>
    <x v="1"/>
    <x v="88"/>
    <x v="57"/>
    <x v="2"/>
    <s v="ร้อยเอ็ด"/>
    <d v="2022-07-04T00:00:00"/>
    <d v="2022-07-05T00:00:00"/>
    <m/>
    <d v="2022-01-02T00:00:00"/>
    <x v="5"/>
    <n v="27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9"/>
    <x v="19"/>
    <x v="16"/>
    <x v="7"/>
    <s v="ร้อยเอ็ด"/>
    <d v="2022-06-23T00:00:00"/>
    <d v="2022-06-27T00:00:00"/>
    <m/>
    <d v="2022-01-02T00:00:00"/>
    <x v="0"/>
    <n v="25"/>
  </r>
  <r>
    <n v="17905"/>
    <s v="66.Dengue fever"/>
    <s v="คำพันธ์ แว่นใหญ่"/>
    <s v="650007113"/>
    <s v="หญิง"/>
    <n v="66"/>
    <n v="4"/>
    <s v="เกษตร"/>
    <s v="191"/>
    <x v="11"/>
    <x v="90"/>
    <x v="58"/>
    <x v="15"/>
    <s v="จุรีเวช"/>
    <d v="2022-07-23T00:00:00"/>
    <d v="2022-07-23T00:00:00"/>
    <m/>
    <d v="2022-01-02T00:00:00"/>
    <x v="16"/>
    <n v="29"/>
  </r>
  <r>
    <n v="4745"/>
    <s v="66.Dengue fever"/>
    <s v="ไกรวิชญ์ นุชารัมย์"/>
    <s v="182822"/>
    <s v="ชาย"/>
    <n v="7"/>
    <n v="0"/>
    <s v="นักเรียน"/>
    <s v="267"/>
    <x v="7"/>
    <x v="15"/>
    <x v="13"/>
    <x v="8"/>
    <s v="สุวรรณภูมิ"/>
    <d v="2022-02-08T00:00:00"/>
    <d v="2022-02-08T00:00:00"/>
    <m/>
    <d v="2022-01-02T00:00:00"/>
    <x v="22"/>
    <n v="6"/>
  </r>
  <r>
    <n v="13336"/>
    <s v="66.Dengue fever"/>
    <s v="เกียรติยศ ผดาวัลย์"/>
    <s v="540002372"/>
    <s v="ชาย"/>
    <n v="10"/>
    <n v="10"/>
    <s v="นักเรียน"/>
    <s v="79"/>
    <x v="8"/>
    <x v="12"/>
    <x v="1"/>
    <x v="1"/>
    <s v="หนองฮี"/>
    <d v="2022-06-15T00:00:00"/>
    <d v="2022-06-15T00:00:00"/>
    <m/>
    <d v="2022-01-02T00:00:00"/>
    <x v="13"/>
    <n v="24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0"/>
    <x v="33"/>
    <x v="1"/>
    <x v="1"/>
    <s v="หนองฮี"/>
    <d v="2022-06-13T00:00:00"/>
    <d v="2022-06-13T00:00:00"/>
    <m/>
    <d v="2022-01-02T00:00:00"/>
    <x v="13"/>
    <n v="24"/>
  </r>
  <r>
    <n v="18393"/>
    <s v="66.Dengue fever"/>
    <s v="จิรบดี พูลประเสริฐ"/>
    <s v="5306379"/>
    <s v="ชาย"/>
    <n v="13"/>
    <n v="1"/>
    <s v="นักเรียน"/>
    <s v="46"/>
    <x v="4"/>
    <x v="68"/>
    <x v="19"/>
    <x v="12"/>
    <s v="โพธิ์ชัย"/>
    <d v="2022-08-05T00:00:00"/>
    <d v="2022-08-08T00:00:00"/>
    <m/>
    <d v="2022-01-02T00:00:00"/>
    <x v="9"/>
    <n v="31"/>
  </r>
  <r>
    <n v="13326"/>
    <s v="66.Dengue fever"/>
    <s v="สรวิชญ์ คำสอน"/>
    <s v="500003623"/>
    <s v="ชาย"/>
    <n v="14"/>
    <n v="10"/>
    <s v="นักเรียน"/>
    <s v="70"/>
    <x v="8"/>
    <x v="12"/>
    <x v="1"/>
    <x v="1"/>
    <s v="หนองฮี"/>
    <d v="2022-06-13T00:00:00"/>
    <d v="2022-06-13T00:00:00"/>
    <m/>
    <d v="2022-01-02T00:00:00"/>
    <x v="13"/>
    <n v="24"/>
  </r>
  <r>
    <n v="12805"/>
    <s v="66.Dengue fever"/>
    <s v="ธันยพร โคตรสุวรรณ"/>
    <s v="510002395"/>
    <s v="หญิง"/>
    <n v="13"/>
    <n v="11"/>
    <s v="นักเรียน"/>
    <s v="4"/>
    <x v="8"/>
    <x v="12"/>
    <x v="1"/>
    <x v="1"/>
    <s v="หนองฮี"/>
    <d v="2022-06-06T00:00:00"/>
    <d v="2022-06-06T00:00:00"/>
    <m/>
    <d v="2022-01-02T00:00:00"/>
    <x v="1"/>
    <n v="23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10"/>
    <x v="91"/>
    <x v="59"/>
    <x v="5"/>
    <s v="เกษตรวิสัย"/>
    <d v="2022-01-15T00:00:00"/>
    <d v="2022-01-18T00:00:00"/>
    <m/>
    <d v="2022-01-02T00:00:00"/>
    <x v="4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1"/>
    <x v="88"/>
    <x v="57"/>
    <x v="2"/>
    <s v="ร้อยเอ็ด"/>
    <d v="2022-07-02T00:00:00"/>
    <d v="2022-07-03T00:00:00"/>
    <m/>
    <d v="2022-01-02T00:00:00"/>
    <x v="5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15"/>
    <x v="12"/>
    <x v="1"/>
    <x v="1"/>
    <s v="หนองฮี"/>
    <d v="2022-05-30T00:00:00"/>
    <d v="2022-05-30T00:00:00"/>
    <m/>
    <d v="2022-01-02T00:00:00"/>
    <x v="11"/>
    <n v="22"/>
  </r>
  <r>
    <n v="14838"/>
    <s v="66.Dengue fever"/>
    <s v="ศุภชิต สิมชมภู"/>
    <m/>
    <s v="ชาย"/>
    <n v="31"/>
    <n v="0"/>
    <s v="รับจ้าง,กรรมกร"/>
    <s v="219"/>
    <x v="10"/>
    <x v="82"/>
    <x v="55"/>
    <x v="15"/>
    <s v="เสลภูมิ"/>
    <d v="2022-06-29T00:00:00"/>
    <d v="2022-07-02T00:00:00"/>
    <m/>
    <d v="2022-01-02T00:00:00"/>
    <x v="0"/>
    <n v="26"/>
  </r>
  <r>
    <n v="17599"/>
    <s v="66.Dengue fever"/>
    <s v="ศุภณัฐ จันทวงษ์"/>
    <s v="732667"/>
    <s v="ชาย"/>
    <n v="13"/>
    <n v="3"/>
    <s v="นักเรียน"/>
    <s v="14"/>
    <x v="10"/>
    <x v="92"/>
    <x v="28"/>
    <x v="2"/>
    <s v="ร้อยเอ็ด"/>
    <d v="2022-07-21T00:00:00"/>
    <d v="2022-07-26T00:00:00"/>
    <m/>
    <d v="2022-01-02T00:00:00"/>
    <x v="3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15"/>
    <x v="12"/>
    <x v="1"/>
    <x v="1"/>
    <s v="หนองฮี"/>
    <d v="2022-05-21T00:00:00"/>
    <d v="2022-05-21T00:00:00"/>
    <m/>
    <d v="2022-01-02T00:00:00"/>
    <x v="18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0"/>
    <x v="93"/>
    <x v="59"/>
    <x v="5"/>
    <s v="เกษตรวิสัย"/>
    <d v="2022-02-26T00:00:00"/>
    <d v="2022-02-28T00:00:00"/>
    <m/>
    <d v="2022-01-02T00:00:00"/>
    <x v="23"/>
    <n v="8"/>
  </r>
  <r>
    <n v="17695"/>
    <s v="66.Dengue fever"/>
    <s v="ศศิสุภา สมบัติ"/>
    <s v="580185649"/>
    <s v="หญิง"/>
    <n v="9"/>
    <n v="5"/>
    <s v="นักเรียน"/>
    <s v="1"/>
    <x v="1"/>
    <x v="35"/>
    <x v="27"/>
    <x v="8"/>
    <s v="สุวรรณภูมิ"/>
    <d v="2022-07-11T00:00:00"/>
    <d v="2022-07-15T00:00:00"/>
    <m/>
    <d v="2022-01-02T00:00:00"/>
    <x v="14"/>
    <n v="28"/>
  </r>
  <r>
    <n v="15173"/>
    <s v="66.Dengue fever"/>
    <s v="สรภพ สัตย์ซ้ำ"/>
    <s v="520002612"/>
    <s v="ชาย"/>
    <n v="12"/>
    <n v="11"/>
    <s v="นักเรียน"/>
    <s v="44"/>
    <x v="9"/>
    <x v="63"/>
    <x v="1"/>
    <x v="1"/>
    <s v="หนองฮี"/>
    <d v="2022-07-06T00:00:00"/>
    <d v="2022-07-06T00:00:00"/>
    <m/>
    <d v="2022-01-02T00:00:00"/>
    <x v="5"/>
    <n v="27"/>
  </r>
  <r>
    <n v="13343"/>
    <s v="66.Dengue fever"/>
    <s v="ศศิกร บุญปัญญา"/>
    <s v="560002438"/>
    <s v="ชาย"/>
    <n v="8"/>
    <n v="10"/>
    <s v="นักเรียน"/>
    <s v="24"/>
    <x v="8"/>
    <x v="12"/>
    <x v="1"/>
    <x v="1"/>
    <s v="หนองฮี"/>
    <d v="2022-06-16T00:00:00"/>
    <d v="2022-06-16T00:00:00"/>
    <m/>
    <d v="2022-01-02T00:00:00"/>
    <x v="13"/>
    <n v="24"/>
  </r>
  <r>
    <n v="17307"/>
    <s v="66.Dengue fever"/>
    <s v="สรวิศ สีลาดเลา"/>
    <s v="5510717"/>
    <s v="ชาย"/>
    <n v="9"/>
    <n v="7"/>
    <s v="นักเรียน"/>
    <s v="10"/>
    <x v="5"/>
    <x v="94"/>
    <x v="53"/>
    <x v="6"/>
    <s v="จตุรพักตรพิมาน"/>
    <d v="2022-07-30T00:00:00"/>
    <d v="2022-07-30T00:00:00"/>
    <m/>
    <d v="2022-01-02T00:00:00"/>
    <x v="3"/>
    <n v="30"/>
  </r>
  <r>
    <n v="4954"/>
    <s v="66.Dengue fever"/>
    <s v="สัมฤทธิ์ กะการดี"/>
    <s v="430041101"/>
    <s v="ชาย"/>
    <n v="56"/>
    <n v="0"/>
    <s v="เกษตร"/>
    <s v="85"/>
    <x v="14"/>
    <x v="95"/>
    <x v="60"/>
    <x v="8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8"/>
    <x v="12"/>
    <x v="1"/>
    <x v="1"/>
    <s v="หนองฮี"/>
    <d v="2022-06-21T00:00:00"/>
    <d v="2022-06-21T00:00:00"/>
    <m/>
    <d v="2022-01-02T00:00:00"/>
    <x v="7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0"/>
    <x v="0"/>
    <x v="0"/>
    <x v="0"/>
    <s v="ทุ่งเขาหลวง"/>
    <d v="2022-06-16T00:00:00"/>
    <d v="2022-06-20T00:00:00"/>
    <m/>
    <d v="2022-01-02T00:00:00"/>
    <x v="7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6"/>
    <x v="30"/>
    <x v="10"/>
    <x v="2"/>
    <s v="ร้อยเอ็ด"/>
    <d v="2022-07-28T00:00:00"/>
    <d v="2022-07-31T00:00:00"/>
    <m/>
    <d v="2022-01-02T00:00:00"/>
    <x v="6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8"/>
    <x v="12"/>
    <x v="1"/>
    <x v="1"/>
    <s v="หนองฮี"/>
    <d v="2022-06-15T00:00:00"/>
    <d v="2022-06-15T00:00:00"/>
    <m/>
    <d v="2022-01-02T00:00:00"/>
    <x v="13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0"/>
    <x v="33"/>
    <x v="1"/>
    <x v="1"/>
    <s v="หนองฮี"/>
    <d v="2022-06-14T00:00:00"/>
    <d v="2022-06-14T00:00:00"/>
    <m/>
    <d v="2022-01-02T00:00:00"/>
    <x v="13"/>
    <n v="24"/>
  </r>
  <r>
    <n v="12812"/>
    <s v="66.Dengue fever"/>
    <s v="สุกฤตา เทียมคำ"/>
    <s v="600000141"/>
    <s v="หญิง"/>
    <n v="6"/>
    <n v="10"/>
    <s v="นักเรียน"/>
    <s v="12"/>
    <x v="1"/>
    <x v="1"/>
    <x v="1"/>
    <x v="1"/>
    <s v="หนองฮี"/>
    <d v="2022-06-08T00:00:00"/>
    <d v="2022-06-08T00:00:00"/>
    <m/>
    <d v="2022-01-02T00:00:00"/>
    <x v="1"/>
    <n v="23"/>
  </r>
  <r>
    <n v="15233"/>
    <s v="66.Dengue fever"/>
    <s v="สมาน วิชารักษ์"/>
    <s v="51714"/>
    <s v="ชาย"/>
    <n v="52"/>
    <n v="0"/>
    <s v="เกษตร"/>
    <s v="202"/>
    <x v="13"/>
    <x v="96"/>
    <x v="61"/>
    <x v="9"/>
    <s v="อาจสามารถ"/>
    <d v="2022-06-05T00:00:00"/>
    <d v="2022-06-07T00:00:00"/>
    <m/>
    <d v="2022-01-02T00:00:00"/>
    <x v="1"/>
    <n v="23"/>
  </r>
  <r>
    <n v="15434"/>
    <s v="66.Dengue fever"/>
    <s v="วรัญญา นาโสพิน"/>
    <s v="6406115"/>
    <s v="หญิง"/>
    <n v="14"/>
    <n v="0"/>
    <s v="นักเรียน"/>
    <s v="53"/>
    <x v="1"/>
    <x v="26"/>
    <x v="21"/>
    <x v="6"/>
    <s v="จตุรพักตรพิมาน"/>
    <d v="2022-07-07T00:00:00"/>
    <d v="2022-07-07T00:00:00"/>
    <m/>
    <d v="2022-01-02T00:00:00"/>
    <x v="5"/>
    <n v="27"/>
  </r>
  <r>
    <n v="10234"/>
    <s v="66.Dengue fever"/>
    <s v="ฤทธิ์ชวี บัวที"/>
    <s v="560000053"/>
    <s v="ชาย"/>
    <n v="9"/>
    <n v="3"/>
    <s v="นักเรียน"/>
    <s v="89"/>
    <x v="15"/>
    <x v="12"/>
    <x v="1"/>
    <x v="1"/>
    <s v="หนองฮี"/>
    <d v="2022-05-01T00:00:00"/>
    <d v="2022-05-01T00:00:00"/>
    <m/>
    <d v="2022-01-02T00:00:00"/>
    <x v="19"/>
    <n v="18"/>
  </r>
  <r>
    <n v="13338"/>
    <s v="66.Dengue fever"/>
    <s v="ลัภย์ยศ ไชยา"/>
    <s v="550002650"/>
    <s v="ชาย"/>
    <n v="9"/>
    <n v="8"/>
    <s v="นักเรียน"/>
    <s v="127"/>
    <x v="8"/>
    <x v="12"/>
    <x v="1"/>
    <x v="1"/>
    <s v="หนองฮี"/>
    <d v="2022-06-15T00:00:00"/>
    <d v="2022-06-15T00:00:00"/>
    <m/>
    <d v="2022-01-02T00:00:00"/>
    <x v="13"/>
    <n v="24"/>
  </r>
  <r>
    <n v="12537"/>
    <s v="66.Dengue fever"/>
    <s v="วชิรญา พลสว่าง"/>
    <s v="5603355"/>
    <s v="หญิง"/>
    <n v="8"/>
    <n v="11"/>
    <s v="นักเรียน"/>
    <s v="64"/>
    <x v="4"/>
    <x v="97"/>
    <x v="37"/>
    <x v="5"/>
    <s v="เกษตรวิสัย"/>
    <d v="2022-06-05T00:00:00"/>
    <d v="2022-06-10T00:00:00"/>
    <m/>
    <d v="2022-01-02T00:00:00"/>
    <x v="1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9"/>
    <x v="98"/>
    <x v="2"/>
    <x v="2"/>
    <s v="ร้อยเอ็ด"/>
    <d v="2022-06-30T00:00:00"/>
    <d v="2022-07-01T00:00:00"/>
    <m/>
    <d v="2022-01-02T00:00:00"/>
    <x v="0"/>
    <n v="26"/>
  </r>
  <r>
    <n v="10853"/>
    <s v="66.Dengue fever"/>
    <s v="วรชิต สัตย์ซ้ำ"/>
    <s v="500001956"/>
    <s v="ชาย"/>
    <n v="15"/>
    <n v="0"/>
    <s v="นักเรียน"/>
    <s v="118"/>
    <x v="8"/>
    <x v="12"/>
    <x v="1"/>
    <x v="1"/>
    <s v="หนองฮี"/>
    <d v="2022-05-20T00:00:00"/>
    <d v="2022-05-20T00:00:00"/>
    <m/>
    <d v="2022-01-02T00:00:00"/>
    <x v="18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1"/>
    <x v="1"/>
    <x v="1"/>
    <x v="1"/>
    <s v="หนองฮี"/>
    <d v="2022-06-13T00:00:00"/>
    <d v="2022-06-13T00:00:00"/>
    <m/>
    <d v="2022-01-02T00:00:00"/>
    <x v="13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9"/>
    <x v="63"/>
    <x v="1"/>
    <x v="1"/>
    <s v="หนองฮี"/>
    <d v="2022-06-30T00:00:00"/>
    <d v="2022-06-30T00:00:00"/>
    <m/>
    <d v="2022-01-02T00:00:00"/>
    <x v="0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9"/>
    <x v="98"/>
    <x v="2"/>
    <x v="2"/>
    <s v="ร้อยเอ็ด"/>
    <d v="2022-07-30T00:00:00"/>
    <d v="2022-08-02T00:00:00"/>
    <m/>
    <d v="2022-01-02T00:00:00"/>
    <x v="6"/>
    <n v="30"/>
  </r>
  <r>
    <n v="14169"/>
    <s v="66.Dengue fever"/>
    <s v="ศิรัญธร ศรีจุลฮาด"/>
    <m/>
    <s v="หญิง"/>
    <n v="17"/>
    <n v="0"/>
    <s v="นักเรียน"/>
    <s v="117"/>
    <x v="1"/>
    <x v="99"/>
    <x v="62"/>
    <x v="15"/>
    <s v="เสลภูมิ"/>
    <d v="2022-06-24T00:00:00"/>
    <d v="2022-06-26T00:00:00"/>
    <m/>
    <d v="2022-01-02T00:00:00"/>
    <x v="0"/>
    <n v="25"/>
  </r>
  <r>
    <n v="13335"/>
    <s v="66.Dengue fever"/>
    <s v="วรัญญา คำสอน"/>
    <s v="530002304"/>
    <s v="หญิง"/>
    <n v="12"/>
    <n v="0"/>
    <s v="นักเรียน"/>
    <s v="11"/>
    <x v="8"/>
    <x v="12"/>
    <x v="1"/>
    <x v="1"/>
    <s v="หนองฮี"/>
    <d v="2022-06-14T00:00:00"/>
    <d v="2022-06-14T00:00:00"/>
    <m/>
    <d v="2022-01-02T00:00:00"/>
    <x v="13"/>
    <n v="24"/>
  </r>
  <r>
    <n v="13809"/>
    <s v="66.Dengue fever"/>
    <s v="สุธิดา ชื่นตา"/>
    <s v="1075112"/>
    <s v="หญิง"/>
    <n v="6"/>
    <n v="4"/>
    <s v="นักเรียน"/>
    <s v="123"/>
    <x v="9"/>
    <x v="19"/>
    <x v="16"/>
    <x v="7"/>
    <s v="ร้อยเอ็ด"/>
    <d v="2022-06-16T00:00:00"/>
    <d v="2022-06-21T00:00:00"/>
    <m/>
    <d v="2022-01-02T00:00:00"/>
    <x v="7"/>
    <n v="24"/>
  </r>
  <r>
    <n v="11679"/>
    <s v="66.Dengue fever"/>
    <s v="วรัญญา ลำพาย"/>
    <s v="1158441"/>
    <s v="หญิง"/>
    <n v="11"/>
    <n v="3"/>
    <s v="นักเรียน"/>
    <s v="00"/>
    <x v="4"/>
    <x v="100"/>
    <x v="63"/>
    <x v="2"/>
    <s v="ร้อยเอ็ด"/>
    <d v="2022-05-23T00:00:00"/>
    <d v="2022-05-28T00:00:00"/>
    <m/>
    <d v="2022-01-02T00:00:00"/>
    <x v="12"/>
    <n v="21"/>
  </r>
  <r>
    <n v="15894"/>
    <s v="66.Dengue fever"/>
    <s v="วสัน สมดา"/>
    <m/>
    <s v="ชาย"/>
    <n v="7"/>
    <n v="0"/>
    <s v="นักเรียน"/>
    <s v="20"/>
    <x v="4"/>
    <x v="74"/>
    <x v="49"/>
    <x v="15"/>
    <s v="เสลภูมิ"/>
    <d v="2022-07-12T00:00:00"/>
    <d v="2022-07-14T00:00:00"/>
    <m/>
    <d v="2022-01-02T00:00:00"/>
    <x v="14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2"/>
    <x v="101"/>
    <x v="64"/>
    <x v="6"/>
    <s v="จตุรพักตรพิมาน"/>
    <d v="2022-07-22T00:00:00"/>
    <d v="2022-07-22T00:00:00"/>
    <m/>
    <d v="2022-01-02T00:00:00"/>
    <x v="16"/>
    <n v="29"/>
  </r>
  <r>
    <n v="14756"/>
    <s v="66.Dengue fever"/>
    <s v="วันวิสา กองทอง"/>
    <s v="580000074"/>
    <s v="หญิง"/>
    <n v="10"/>
    <n v="8"/>
    <s v="นักเรียน"/>
    <s v="87"/>
    <x v="0"/>
    <x v="33"/>
    <x v="1"/>
    <x v="1"/>
    <s v="หนองฮี"/>
    <d v="2022-07-02T00:00:00"/>
    <d v="2022-07-02T00:00:00"/>
    <m/>
    <d v="2022-01-02T00:00:00"/>
    <x v="0"/>
    <n v="26"/>
  </r>
  <r>
    <n v="17719"/>
    <s v="66.Dengue fever"/>
    <s v="วิชัย ภูจูมแก้ว"/>
    <s v="5700927"/>
    <s v="ชาย"/>
    <n v="48"/>
    <n v="7"/>
    <s v="เกษตร"/>
    <s v="100"/>
    <x v="10"/>
    <x v="102"/>
    <x v="65"/>
    <x v="16"/>
    <s v="ศรีสมเด็จ"/>
    <d v="2022-07-21T00:00:00"/>
    <d v="2022-07-25T00:00:00"/>
    <m/>
    <d v="2022-01-02T00:00:00"/>
    <x v="3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5"/>
    <x v="75"/>
    <x v="44"/>
    <x v="13"/>
    <s v="พนมไพร"/>
    <d v="2022-01-04T00:00:00"/>
    <d v="2022-01-04T00:00:00"/>
    <m/>
    <d v="2022-01-02T00:00:00"/>
    <x v="24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1"/>
    <x v="1"/>
    <x v="1"/>
    <x v="1"/>
    <s v="หนองฮี"/>
    <d v="2022-06-17T00:00:00"/>
    <d v="2022-06-17T00:00:00"/>
    <m/>
    <d v="2022-01-02T00:00:00"/>
    <x v="13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8"/>
    <x v="12"/>
    <x v="1"/>
    <x v="1"/>
    <s v="หนองฮี"/>
    <d v="2022-06-16T00:00:00"/>
    <d v="2022-06-16T00:00:00"/>
    <m/>
    <d v="2022-01-02T00:00:00"/>
    <x v="13"/>
    <n v="24"/>
  </r>
  <r>
    <n v="13780"/>
    <s v="66.Dengue fever"/>
    <s v="วรวิช บุญนาดี"/>
    <m/>
    <s v="ชาย"/>
    <n v="13"/>
    <n v="0"/>
    <s v="นักเรียน"/>
    <s v="92"/>
    <x v="18"/>
    <x v="103"/>
    <x v="47"/>
    <x v="15"/>
    <s v="เสลภูมิ"/>
    <d v="2022-06-21T00:00:00"/>
    <d v="2022-06-23T00:00:00"/>
    <m/>
    <d v="2022-01-02T00:00:00"/>
    <x v="7"/>
    <n v="25"/>
  </r>
  <r>
    <n v="19501"/>
    <s v="66.Dengue fever"/>
    <s v="เอกชัย โพนชัด"/>
    <s v="934356"/>
    <s v="ชาย"/>
    <n v="8"/>
    <n v="10"/>
    <s v="นักเรียน"/>
    <s v="101"/>
    <x v="10"/>
    <x v="104"/>
    <x v="41"/>
    <x v="2"/>
    <s v="ร้อยเอ็ด"/>
    <d v="2022-08-08T00:00:00"/>
    <d v="2022-08-13T00:00:00"/>
    <m/>
    <d v="2022-01-02T00:00:00"/>
    <x v="9"/>
    <n v="32"/>
  </r>
  <r>
    <n v="13858"/>
    <s v="66.Dengue fever"/>
    <s v="อรชร คำสอน"/>
    <s v="450012688"/>
    <s v="หญิง"/>
    <n v="23"/>
    <n v="11"/>
    <s v="รับจ้าง,กรรมกร"/>
    <s v="100"/>
    <x v="8"/>
    <x v="12"/>
    <x v="1"/>
    <x v="1"/>
    <s v="หนองฮี"/>
    <d v="2022-06-19T00:00:00"/>
    <d v="2022-06-19T00:00:00"/>
    <m/>
    <d v="2022-01-02T00:00:00"/>
    <x v="7"/>
    <n v="25"/>
  </r>
  <r>
    <n v="16676"/>
    <s v="66.Dengue fever"/>
    <s v="อังคณา พันนา"/>
    <s v="141622"/>
    <s v="หญิง"/>
    <n v="24"/>
    <n v="2"/>
    <s v="เกษตร"/>
    <s v="8"/>
    <x v="15"/>
    <x v="105"/>
    <x v="66"/>
    <x v="7"/>
    <s v="ร้อยเอ็ด"/>
    <d v="2022-07-17T00:00:00"/>
    <d v="2022-07-21T00:00:00"/>
    <m/>
    <d v="2022-01-02T00:00:00"/>
    <x v="16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8"/>
    <x v="106"/>
    <x v="67"/>
    <x v="8"/>
    <s v="สุวรรณภูมิ"/>
    <d v="2022-07-01T00:00:00"/>
    <d v="2022-07-05T00:00:00"/>
    <m/>
    <d v="2022-01-02T00:00:00"/>
    <x v="5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4"/>
    <x v="107"/>
    <x v="68"/>
    <x v="6"/>
    <s v="จตุรพักตรพิมาน"/>
    <d v="2022-06-23T00:00:00"/>
    <d v="2022-06-23T00:00:00"/>
    <m/>
    <d v="2022-01-02T00:00:00"/>
    <x v="7"/>
    <n v="25"/>
  </r>
  <r>
    <n v="14965"/>
    <s v="66.Dengue fever"/>
    <s v="อาทิตย์ การิสุข"/>
    <s v="495065"/>
    <s v="ชาย"/>
    <n v="18"/>
    <n v="0"/>
    <s v="นักเรียน"/>
    <s v="129"/>
    <x v="9"/>
    <x v="19"/>
    <x v="16"/>
    <x v="7"/>
    <s v="ร้อยเอ็ด"/>
    <d v="2022-06-28T00:00:00"/>
    <d v="2022-07-01T00:00:00"/>
    <m/>
    <d v="2022-01-02T00:00:00"/>
    <x v="0"/>
    <n v="26"/>
  </r>
  <r>
    <n v="12226"/>
    <s v="66.Dengue fever"/>
    <s v="อารดา คำสอน"/>
    <s v="590000963"/>
    <s v="หญิง"/>
    <n v="7"/>
    <n v="6"/>
    <s v="นักเรียน"/>
    <s v="84"/>
    <x v="15"/>
    <x v="12"/>
    <x v="1"/>
    <x v="1"/>
    <s v="หนองฮี"/>
    <d v="2022-06-04T00:00:00"/>
    <d v="2022-06-04T00:00:00"/>
    <m/>
    <d v="2022-01-02T00:00:00"/>
    <x v="11"/>
    <n v="22"/>
  </r>
  <r>
    <n v="11619"/>
    <s v="66.Dengue fever"/>
    <s v="อารดา บ่อชล"/>
    <s v="540002358"/>
    <s v="หญิง"/>
    <n v="10"/>
    <n v="9"/>
    <s v="นักเรียน"/>
    <s v="6"/>
    <x v="8"/>
    <x v="12"/>
    <x v="1"/>
    <x v="1"/>
    <s v="หนองฮี"/>
    <d v="2022-05-25T00:00:00"/>
    <d v="2022-05-25T00:00:00"/>
    <m/>
    <d v="2022-01-02T00:00:00"/>
    <x v="12"/>
    <n v="21"/>
  </r>
  <r>
    <n v="16240"/>
    <s v="66.Dengue fever"/>
    <s v="เอกชัย ผิวเหลือง"/>
    <s v="5702590"/>
    <s v="ชาย"/>
    <n v="33"/>
    <n v="7"/>
    <s v="เกษตร"/>
    <s v="68"/>
    <x v="1"/>
    <x v="108"/>
    <x v="69"/>
    <x v="11"/>
    <s v="หนองพอก"/>
    <d v="2022-07-13T00:00:00"/>
    <d v="2022-07-14T00:00:00"/>
    <m/>
    <d v="2022-01-02T00:00:00"/>
    <x v="14"/>
    <n v="28"/>
  </r>
  <r>
    <n v="12870"/>
    <s v="66.Dengue fever"/>
    <s v="สุจิตรา พึ่งสำเภา"/>
    <s v="743095"/>
    <s v="หญิง"/>
    <n v="14"/>
    <n v="9"/>
    <s v="นักเรียน"/>
    <s v="36"/>
    <x v="13"/>
    <x v="109"/>
    <x v="70"/>
    <x v="2"/>
    <s v="ร้อยเอ็ด"/>
    <d v="2022-06-05T00:00:00"/>
    <d v="2022-06-06T00:00:00"/>
    <m/>
    <d v="2022-01-02T00:00:00"/>
    <x v="1"/>
    <n v="23"/>
  </r>
  <r>
    <n v="19190"/>
    <s v="66.Dengue fever"/>
    <s v="กวินธิดา ปรีวาสนา"/>
    <s v="560003209"/>
    <s v="หญิง"/>
    <n v="8"/>
    <n v="8"/>
    <s v="นักเรียน"/>
    <s v="39"/>
    <x v="9"/>
    <x v="45"/>
    <x v="36"/>
    <x v="13"/>
    <s v="พนมไพร"/>
    <d v="2022-08-11T00:00:00"/>
    <d v="2022-08-15T00:00:00"/>
    <m/>
    <d v="2022-01-02T00:00:00"/>
    <x v="20"/>
    <n v="32"/>
  </r>
  <r>
    <n v="14483"/>
    <s v="66.Dengue fever"/>
    <s v="อภัสนันท์ จันทนะ"/>
    <s v="857331"/>
    <s v="หญิง"/>
    <n v="10"/>
    <n v="8"/>
    <s v="นักเรียน"/>
    <s v="40/1"/>
    <x v="13"/>
    <x v="18"/>
    <x v="15"/>
    <x v="7"/>
    <s v="ร้อยเอ็ด"/>
    <d v="2022-06-24T00:00:00"/>
    <d v="2022-06-28T00:00:00"/>
    <m/>
    <d v="2022-01-02T00:00:00"/>
    <x v="0"/>
    <n v="25"/>
  </r>
  <r>
    <n v="19502"/>
    <s v="66.Dengue fever"/>
    <s v="ณัฐวุฒิ พันอะนุ"/>
    <s v="99497"/>
    <s v="ชาย"/>
    <n v="24"/>
    <n v="9"/>
    <s v="รับจ้าง,กรรมกร"/>
    <s v="103"/>
    <x v="17"/>
    <x v="110"/>
    <x v="10"/>
    <x v="2"/>
    <s v="ร้อยเอ็ด"/>
    <d v="2022-08-01T00:00:00"/>
    <d v="2022-08-04T00:00:00"/>
    <m/>
    <d v="2022-01-02T00:00:00"/>
    <x v="6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10"/>
    <x v="111"/>
    <x v="71"/>
    <x v="6"/>
    <s v="จตุรพักตรพิมาน"/>
    <d v="2022-08-16T00:00:00"/>
    <d v="2022-08-16T00:00:00"/>
    <m/>
    <d v="2022-01-02T00:00:00"/>
    <x v="20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7"/>
    <x v="112"/>
    <x v="72"/>
    <x v="13"/>
    <s v="พนมไพร"/>
    <d v="2022-08-15T00:00:00"/>
    <d v="2022-08-18T00:00:00"/>
    <m/>
    <d v="2022-01-02T00:00:00"/>
    <x v="20"/>
    <n v="33"/>
  </r>
  <r>
    <n v="19688"/>
    <s v="66.Dengue fever"/>
    <s v="ณัฐชยา กลทิพย์"/>
    <s v="550002571"/>
    <s v="หญิง"/>
    <n v="13"/>
    <n v="7"/>
    <s v="นักเรียน"/>
    <s v="2"/>
    <x v="14"/>
    <x v="59"/>
    <x v="36"/>
    <x v="13"/>
    <s v="พนมไพร"/>
    <d v="2022-08-13T00:00:00"/>
    <d v="2022-08-17T00:00:00"/>
    <m/>
    <d v="2022-01-02T00:00:00"/>
    <x v="20"/>
    <n v="32"/>
  </r>
  <r>
    <n v="19689"/>
    <s v="66.Dengue fever"/>
    <s v="ณฐิกา นันทะใส"/>
    <s v="510001483"/>
    <s v="หญิง"/>
    <n v="14"/>
    <n v="3"/>
    <s v="นักเรียน"/>
    <s v="56"/>
    <x v="12"/>
    <x v="113"/>
    <x v="36"/>
    <x v="13"/>
    <s v="พนมไพร"/>
    <d v="2022-08-15T00:00:00"/>
    <d v="2022-08-17T00:00:00"/>
    <m/>
    <d v="2022-01-02T00:00:00"/>
    <x v="20"/>
    <n v="33"/>
  </r>
  <r>
    <n v="19860"/>
    <s v="66.Dengue fever"/>
    <s v="ธาษตรี กาไชย"/>
    <s v="832788"/>
    <s v="หญิง"/>
    <n v="24"/>
    <n v="7"/>
    <s v="อื่นๆ"/>
    <s v="293/123"/>
    <x v="13"/>
    <x v="114"/>
    <x v="73"/>
    <x v="2"/>
    <s v="ร้อยเอ็ด"/>
    <d v="2022-08-02T00:00:00"/>
    <d v="2022-08-06T00:00:00"/>
    <m/>
    <d v="2022-01-02T00:00:00"/>
    <x v="6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3"/>
    <x v="115"/>
    <x v="74"/>
    <x v="17"/>
    <s v="ร้อยเอ็ด"/>
    <d v="2022-07-27T00:00:00"/>
    <d v="2022-07-27T00:00:00"/>
    <m/>
    <d v="2022-01-02T00:00:00"/>
    <x v="3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6"/>
    <x v="116"/>
    <x v="15"/>
    <x v="7"/>
    <s v="ร้อยเอ็ด"/>
    <d v="2022-08-13T00:00:00"/>
    <d v="2022-08-16T00:00:00"/>
    <m/>
    <d v="2022-01-02T00:00:00"/>
    <x v="20"/>
    <n v="32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0"/>
    <x v="33"/>
    <x v="1"/>
    <x v="1"/>
    <s v="หนองฮี"/>
    <d v="2022-06-22T00:00:00"/>
    <d v="2022-06-22T00:00:00"/>
    <m/>
    <d v="2022-01-02T00:00:00"/>
    <x v="7"/>
    <n v="25"/>
  </r>
  <r>
    <n v="13058"/>
    <s v="66.Dengue fever"/>
    <s v="หทัยชนก ทิพประมวล"/>
    <s v="640007553"/>
    <s v="หญิง"/>
    <n v="12"/>
    <n v="3"/>
    <s v="นักเรียน"/>
    <s v="101"/>
    <x v="15"/>
    <x v="68"/>
    <x v="19"/>
    <x v="12"/>
    <s v="จุรีเวช"/>
    <d v="2022-06-15T00:00:00"/>
    <d v="2022-06-15T00:00:00"/>
    <m/>
    <d v="2022-01-02T00:00:00"/>
    <x v="13"/>
    <n v="24"/>
  </r>
  <r>
    <n v="14859"/>
    <s v="66.Dengue fever"/>
    <s v="รัฐภูมิ บุตราช"/>
    <s v="5712053"/>
    <s v="ชาย"/>
    <n v="13"/>
    <n v="2"/>
    <s v="นักเรียน"/>
    <s v="210"/>
    <x v="4"/>
    <x v="86"/>
    <x v="53"/>
    <x v="6"/>
    <s v="จตุรพักตรพิมาน"/>
    <d v="2022-07-02T00:00:00"/>
    <d v="2022-07-02T00:00:00"/>
    <m/>
    <d v="2022-01-02T00:00:00"/>
    <x v="0"/>
    <n v="26"/>
  </r>
  <r>
    <n v="13340"/>
    <s v="66.Dengue fever"/>
    <s v="สุนิสา ดงบัง"/>
    <s v="560002644"/>
    <s v="หญิง"/>
    <n v="29"/>
    <n v="0"/>
    <s v="รับจ้าง,กรรมกร"/>
    <s v="2"/>
    <x v="15"/>
    <x v="12"/>
    <x v="1"/>
    <x v="1"/>
    <s v="หนองฮี"/>
    <d v="2022-06-15T00:00:00"/>
    <d v="2022-06-15T00:00:00"/>
    <m/>
    <d v="2022-01-02T00:00:00"/>
    <x v="13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3"/>
    <x v="18"/>
    <x v="15"/>
    <x v="7"/>
    <s v="ร้อยเอ็ด"/>
    <d v="2022-06-08T00:00:00"/>
    <d v="2022-06-11T00:00:00"/>
    <m/>
    <d v="2022-01-02T00:00:00"/>
    <x v="1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3"/>
    <x v="71"/>
    <x v="1"/>
    <x v="1"/>
    <s v="หนองฮี"/>
    <d v="2022-05-25T00:00:00"/>
    <d v="2022-05-25T00:00:00"/>
    <m/>
    <d v="2022-01-02T00:00:00"/>
    <x v="12"/>
    <n v="21"/>
  </r>
  <r>
    <n v="2755"/>
    <s v="66.Dengue fever"/>
    <s v="สุพิชชา จันทัง"/>
    <s v="5904147"/>
    <s v="หญิง"/>
    <n v="8"/>
    <n v="0"/>
    <s v="นักเรียน"/>
    <s v="22"/>
    <x v="4"/>
    <x v="117"/>
    <x v="71"/>
    <x v="6"/>
    <s v="จตุรพักตรพิมาน"/>
    <d v="2022-01-24T00:00:00"/>
    <d v="2022-01-28T00:00:00"/>
    <m/>
    <d v="2022-01-02T00:00:00"/>
    <x v="8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3"/>
    <x v="18"/>
    <x v="15"/>
    <x v="7"/>
    <s v="ร้อยเอ็ด"/>
    <d v="2022-06-10T00:00:00"/>
    <d v="2022-06-10T00:00:00"/>
    <m/>
    <d v="2022-01-02T00:00:00"/>
    <x v="1"/>
    <n v="23"/>
  </r>
  <r>
    <n v="16329"/>
    <s v="66.Dengue fever"/>
    <s v="สุรพล พืชศรี"/>
    <s v="5204066"/>
    <s v="ชาย"/>
    <n v="13"/>
    <n v="7"/>
    <s v="นักเรียน"/>
    <s v="217"/>
    <x v="7"/>
    <x v="118"/>
    <x v="75"/>
    <x v="11"/>
    <s v="หนองพอก"/>
    <d v="2022-07-17T00:00:00"/>
    <d v="2022-07-22T00:00:00"/>
    <m/>
    <d v="2022-01-02T00:00:00"/>
    <x v="16"/>
    <n v="29"/>
  </r>
  <r>
    <n v="13996"/>
    <s v="66.Dengue fever"/>
    <s v="สูน อักษร"/>
    <s v="124963"/>
    <s v="หญิง"/>
    <n v="61"/>
    <n v="8"/>
    <s v="เกษตร"/>
    <s v="41"/>
    <x v="9"/>
    <x v="119"/>
    <x v="74"/>
    <x v="17"/>
    <s v="ร้อยเอ็ด"/>
    <d v="2022-06-20T00:00:00"/>
    <d v="2022-06-22T00:00:00"/>
    <m/>
    <d v="2022-01-02T00:00:00"/>
    <x v="7"/>
    <n v="25"/>
  </r>
  <r>
    <n v="15171"/>
    <s v="66.Dengue fever"/>
    <s v="อภิสร พิศเพ็ง"/>
    <s v="560001784"/>
    <s v="ชาย"/>
    <n v="11"/>
    <n v="4"/>
    <s v="นักเรียน"/>
    <s v="93"/>
    <x v="8"/>
    <x v="12"/>
    <x v="1"/>
    <x v="1"/>
    <s v="หนองฮี"/>
    <d v="2022-07-05T00:00:00"/>
    <d v="2022-07-05T00:00:00"/>
    <m/>
    <d v="2022-01-02T00:00:00"/>
    <x v="5"/>
    <n v="27"/>
  </r>
  <r>
    <n v="13351"/>
    <s v="66.Dengue fever"/>
    <s v="เสมียน นะสูโฮ"/>
    <s v="4503770"/>
    <s v="ชาย"/>
    <n v="69"/>
    <n v="0"/>
    <s v="เกษตร"/>
    <s v="140"/>
    <x v="9"/>
    <x v="120"/>
    <x v="46"/>
    <x v="4"/>
    <s v="ปทุมรัตต์"/>
    <d v="2022-06-14T00:00:00"/>
    <d v="2022-06-17T00:00:00"/>
    <m/>
    <d v="2022-01-02T00:00:00"/>
    <x v="13"/>
    <n v="24"/>
  </r>
  <r>
    <n v="13330"/>
    <s v="66.Dengue fever"/>
    <s v="อภิชาติ ใจดี"/>
    <s v="580000284"/>
    <s v="ชาย"/>
    <n v="7"/>
    <n v="8"/>
    <s v="นักเรียน"/>
    <s v="84"/>
    <x v="8"/>
    <x v="12"/>
    <x v="1"/>
    <x v="1"/>
    <s v="หนองฮี"/>
    <d v="2022-06-14T00:00:00"/>
    <d v="2022-06-14T00:00:00"/>
    <m/>
    <d v="2022-01-02T00:00:00"/>
    <x v="13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9"/>
    <x v="46"/>
    <x v="37"/>
    <x v="2"/>
    <s v="ร้อยเอ็ด"/>
    <d v="2022-06-25T00:00:00"/>
    <d v="2022-06-27T00:00:00"/>
    <m/>
    <d v="2022-01-02T00:00:00"/>
    <x v="0"/>
    <n v="25"/>
  </r>
  <r>
    <n v="2761"/>
    <s v="66.Dengue fever"/>
    <s v="ใหม่ จำปี"/>
    <s v="1249550"/>
    <s v="ชาย"/>
    <n v="25"/>
    <n v="1"/>
    <s v="รับจ้าง,กรรมกร"/>
    <s v="3"/>
    <x v="4"/>
    <x v="121"/>
    <x v="2"/>
    <x v="2"/>
    <s v="ร้อยเอ็ด"/>
    <d v="2022-01-14T00:00:00"/>
    <d v="2022-01-18T00:00:00"/>
    <m/>
    <d v="2022-01-02T00:00:00"/>
    <x v="4"/>
    <n v="2"/>
  </r>
  <r>
    <n v="12817"/>
    <s v="66.Dengue fever"/>
    <s v="อดิศร สีงาม"/>
    <s v="550002842"/>
    <s v="ชาย"/>
    <n v="9"/>
    <n v="8"/>
    <s v="นักเรียน"/>
    <s v="72"/>
    <x v="15"/>
    <x v="12"/>
    <x v="1"/>
    <x v="1"/>
    <s v="หนองฮี"/>
    <d v="2022-06-09T00:00:00"/>
    <d v="2022-06-09T00:00:00"/>
    <m/>
    <d v="2022-01-02T00:00:00"/>
    <x v="1"/>
    <n v="23"/>
  </r>
  <r>
    <n v="12799"/>
    <s v="66.Dengue fever"/>
    <s v="อดิศักดิ์ วิชัย"/>
    <s v="580000330"/>
    <s v="ชาย"/>
    <n v="7"/>
    <n v="5"/>
    <s v="นักเรียน"/>
    <s v="26"/>
    <x v="8"/>
    <x v="12"/>
    <x v="1"/>
    <x v="1"/>
    <s v="หนองฮี"/>
    <d v="2022-06-06T00:00:00"/>
    <d v="2022-06-06T00:00:00"/>
    <m/>
    <d v="2022-01-02T00:00:00"/>
    <x v="1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2"/>
    <x v="122"/>
    <x v="17"/>
    <x v="10"/>
    <s v="สุวรรณภูมิ"/>
    <d v="2022-07-12T00:00:00"/>
    <d v="2022-07-16T00:00:00"/>
    <m/>
    <d v="2022-01-02T00:00:00"/>
    <x v="14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15"/>
    <x v="12"/>
    <x v="1"/>
    <x v="1"/>
    <s v="หนองฮี"/>
    <d v="2022-06-07T00:00:00"/>
    <d v="2022-06-07T00:00:00"/>
    <m/>
    <d v="2022-01-02T00:00:00"/>
    <x v="1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1"/>
    <x v="1"/>
    <x v="1"/>
    <x v="1"/>
    <s v="หนองฮี"/>
    <d v="2022-06-27T00:00:00"/>
    <d v="2022-06-27T00:00:00"/>
    <m/>
    <d v="2022-01-02T00:00:00"/>
    <x v="0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4"/>
    <x v="100"/>
    <x v="63"/>
    <x v="2"/>
    <s v="ร้อยเอ็ด"/>
    <d v="2022-06-09T00:00:00"/>
    <d v="2022-06-10T00:00:00"/>
    <m/>
    <d v="2022-01-02T00:00:00"/>
    <x v="1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10"/>
    <x v="123"/>
    <x v="36"/>
    <x v="13"/>
    <s v="พนมไพร"/>
    <d v="2022-08-04T00:00:00"/>
    <d v="2022-08-04T00:00:00"/>
    <m/>
    <d v="2022-01-02T00:00:00"/>
    <x v="6"/>
    <n v="31"/>
  </r>
  <r>
    <n v="12867"/>
    <s v="66.Dengue fever"/>
    <s v="เสกสรร อารีเอื้อ"/>
    <s v="756307"/>
    <s v="ชาย"/>
    <n v="12"/>
    <n v="8"/>
    <s v="นักเรียน"/>
    <s v="10/2"/>
    <x v="13"/>
    <x v="18"/>
    <x v="15"/>
    <x v="7"/>
    <s v="ร้อยเอ็ด"/>
    <d v="2022-06-10T00:00:00"/>
    <d v="2022-06-10T00:00:00"/>
    <m/>
    <d v="2022-01-02T00:00:00"/>
    <x v="1"/>
    <n v="23"/>
  </r>
  <r>
    <n v="17779"/>
    <s v="66.Dengue fever"/>
    <s v="ประนอม อามาตย์เสนา"/>
    <s v="586583"/>
    <s v="หญิง"/>
    <n v="67"/>
    <n v="2"/>
    <s v="เกษตร"/>
    <s v="20"/>
    <x v="10"/>
    <x v="124"/>
    <x v="32"/>
    <x v="4"/>
    <s v="ร้อยเอ็ด"/>
    <d v="2022-07-12T00:00:00"/>
    <d v="2022-07-14T00:00:00"/>
    <m/>
    <d v="2022-01-02T00:00:00"/>
    <x v="14"/>
    <n v="28"/>
  </r>
  <r>
    <n v="1834"/>
    <s v="66.Dengue fever"/>
    <s v="นายวิชัย  ตีระมัด"/>
    <s v="450053869"/>
    <s v="ชาย"/>
    <n v="33"/>
    <n v="10"/>
    <s v="เกษตร"/>
    <s v="53"/>
    <x v="9"/>
    <x v="125"/>
    <x v="44"/>
    <x v="13"/>
    <s v="พนมไพร"/>
    <d v="2022-01-16T00:00:00"/>
    <d v="2022-01-20T00:00:00"/>
    <m/>
    <d v="2022-01-02T00:00:00"/>
    <x v="4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9"/>
    <x v="63"/>
    <x v="1"/>
    <x v="1"/>
    <s v="หนองฮี"/>
    <d v="2022-06-23T00:00:00"/>
    <d v="2022-06-23T00:00:00"/>
    <m/>
    <d v="2022-01-02T00:00:00"/>
    <x v="7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0"/>
    <x v="126"/>
    <x v="76"/>
    <x v="4"/>
    <s v="ร้อยเอ็ดธนบุรี"/>
    <d v="2022-05-15T00:00:00"/>
    <d v="2022-05-16T00:00:00"/>
    <m/>
    <d v="2022-01-02T00:00:00"/>
    <x v="18"/>
    <n v="20"/>
  </r>
  <r>
    <n v="12868"/>
    <s v="66.Dengue fever"/>
    <s v="นิรชา แน่นอุดร"/>
    <s v="894965"/>
    <s v="หญิง"/>
    <n v="9"/>
    <n v="8"/>
    <s v="นักเรียน"/>
    <s v="1"/>
    <x v="4"/>
    <x v="100"/>
    <x v="63"/>
    <x v="2"/>
    <s v="ร้อยเอ็ด"/>
    <d v="2022-06-09T00:00:00"/>
    <d v="2022-06-11T00:00:00"/>
    <m/>
    <d v="2022-01-02T00:00:00"/>
    <x v="1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7"/>
    <x v="89"/>
    <x v="1"/>
    <x v="1"/>
    <s v="หนองฮี"/>
    <d v="2022-06-10T00:00:00"/>
    <d v="2022-06-10T00:00:00"/>
    <m/>
    <d v="2022-01-02T00:00:00"/>
    <x v="1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9"/>
    <x v="127"/>
    <x v="2"/>
    <x v="2"/>
    <s v="จุรีเวช"/>
    <d v="2022-08-01T00:00:00"/>
    <d v="2022-08-01T00:00:00"/>
    <m/>
    <d v="2022-01-02T00:00:00"/>
    <x v="6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5"/>
    <x v="128"/>
    <x v="77"/>
    <x v="13"/>
    <s v="พนมไพร"/>
    <d v="2022-07-31T00:00:00"/>
    <d v="2022-08-03T00:00:00"/>
    <m/>
    <d v="2022-01-02T00:00:00"/>
    <x v="6"/>
    <n v="31"/>
  </r>
  <r>
    <n v="12225"/>
    <s v="66.Dengue fever"/>
    <s v="เบญญาณี เอมดี"/>
    <s v="590000373"/>
    <s v="หญิง"/>
    <n v="6"/>
    <n v="1"/>
    <s v="นักเรียน"/>
    <s v="22"/>
    <x v="8"/>
    <x v="12"/>
    <x v="1"/>
    <x v="1"/>
    <s v="หนองฮี"/>
    <d v="2022-06-03T00:00:00"/>
    <d v="2022-06-03T00:00:00"/>
    <m/>
    <d v="2022-01-02T00:00:00"/>
    <x v="11"/>
    <n v="22"/>
  </r>
  <r>
    <n v="14752"/>
    <s v="66.Dengue fever"/>
    <s v="ปุญญิสา คูณศรี"/>
    <s v="530004845"/>
    <s v="หญิง"/>
    <n v="11"/>
    <n v="6"/>
    <s v="นักเรียน"/>
    <s v="77"/>
    <x v="8"/>
    <x v="12"/>
    <x v="1"/>
    <x v="1"/>
    <s v="หนองฮี"/>
    <d v="2022-06-29T00:00:00"/>
    <d v="2022-06-29T00:00:00"/>
    <m/>
    <d v="2022-01-02T00:00:00"/>
    <x v="0"/>
    <n v="26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9"/>
    <x v="98"/>
    <x v="2"/>
    <x v="2"/>
    <s v="ร้อยเอ็ด"/>
    <d v="2022-07-10T00:00:00"/>
    <d v="2022-07-14T00:00:00"/>
    <m/>
    <d v="2022-01-02T00:00:00"/>
    <x v="14"/>
    <n v="28"/>
  </r>
  <r>
    <n v="13810"/>
    <s v="66.Dengue fever"/>
    <s v="นาคิน บรรณโคตร"/>
    <s v="927871"/>
    <s v="ชาย"/>
    <n v="8"/>
    <n v="10"/>
    <s v="นักเรียน"/>
    <s v="292"/>
    <x v="6"/>
    <x v="129"/>
    <x v="78"/>
    <x v="2"/>
    <s v="ร้อยเอ็ด"/>
    <d v="2022-06-20T00:00:00"/>
    <d v="2022-06-21T00:00:00"/>
    <m/>
    <d v="2022-01-02T00:00:00"/>
    <x v="7"/>
    <n v="25"/>
  </r>
  <r>
    <n v="18439"/>
    <s v="66.Dengue fever"/>
    <s v="ปราโมทย์ ปาละทา"/>
    <s v="470000016"/>
    <s v="ชาย"/>
    <n v="18"/>
    <n v="7"/>
    <s v="นักเรียน"/>
    <s v="37"/>
    <x v="14"/>
    <x v="59"/>
    <x v="36"/>
    <x v="13"/>
    <s v="พนมไพร"/>
    <d v="2022-08-07T00:00:00"/>
    <d v="2022-08-10T00:00:00"/>
    <m/>
    <d v="2022-01-02T00:00:00"/>
    <x v="9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10"/>
    <x v="66"/>
    <x v="46"/>
    <x v="4"/>
    <s v="ปทุมรัตต์"/>
    <d v="2022-05-26T00:00:00"/>
    <d v="2022-05-29T00:00:00"/>
    <m/>
    <d v="2022-01-02T00:00:00"/>
    <x v="11"/>
    <n v="21"/>
  </r>
  <r>
    <n v="12804"/>
    <s v="66.Dengue fever"/>
    <s v="ปวริศ กันภูมิ"/>
    <s v="610000197"/>
    <s v="ชาย"/>
    <n v="7"/>
    <n v="7"/>
    <s v="นักเรียน"/>
    <s v="2"/>
    <x v="8"/>
    <x v="12"/>
    <x v="1"/>
    <x v="1"/>
    <s v="หนองฮี"/>
    <d v="2022-06-06T00:00:00"/>
    <d v="2022-06-06T00:00:00"/>
    <m/>
    <d v="2022-01-02T00:00:00"/>
    <x v="1"/>
    <n v="23"/>
  </r>
  <r>
    <n v="13331"/>
    <s v="66.Dengue fever"/>
    <s v="ปวริศ บัวชุม"/>
    <s v="580000668"/>
    <s v="ชาย"/>
    <n v="7"/>
    <n v="5"/>
    <s v="นักเรียน"/>
    <s v="21"/>
    <x v="8"/>
    <x v="12"/>
    <x v="1"/>
    <x v="1"/>
    <s v="หนองฮี"/>
    <d v="2022-06-14T00:00:00"/>
    <d v="2022-06-14T00:00:00"/>
    <m/>
    <d v="2022-01-02T00:00:00"/>
    <x v="13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7"/>
    <x v="71"/>
    <x v="1"/>
    <x v="1"/>
    <s v="หนองฮี"/>
    <d v="2022-07-08T00:00:00"/>
    <d v="2022-07-08T00:00:00"/>
    <m/>
    <d v="2022-01-02T00:00:00"/>
    <x v="5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6"/>
    <x v="9"/>
    <x v="2"/>
    <x v="2"/>
    <s v="ร้อยเอ็ด"/>
    <d v="2022-07-01T00:00:00"/>
    <d v="2022-07-02T00:00:00"/>
    <m/>
    <d v="2022-01-02T00:00:00"/>
    <x v="0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6"/>
    <x v="30"/>
    <x v="10"/>
    <x v="2"/>
    <s v="ร้อยเอ็ด"/>
    <d v="2022-05-23T00:00:00"/>
    <d v="2022-05-24T00:00:00"/>
    <m/>
    <d v="2022-01-02T00:00:00"/>
    <x v="12"/>
    <n v="21"/>
  </r>
  <r>
    <n v="5554"/>
    <s v="66.Dengue fever"/>
    <s v="รุจิรา สินสุพรรณ์"/>
    <s v="6204639"/>
    <s v="หญิง"/>
    <n v="8"/>
    <n v="8"/>
    <s v="นักเรียน"/>
    <s v="130"/>
    <x v="0"/>
    <x v="93"/>
    <x v="59"/>
    <x v="5"/>
    <s v="เกษตรวิสัย"/>
    <d v="2022-02-25T00:00:00"/>
    <d v="2022-02-28T00:00:00"/>
    <m/>
    <d v="2022-01-02T00:00:00"/>
    <x v="23"/>
    <n v="8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0"/>
    <x v="55"/>
    <x v="41"/>
    <x v="2"/>
    <s v="ร้อยเอ็ด"/>
    <d v="2022-07-04T00:00:00"/>
    <d v="2022-07-07T00:00:00"/>
    <m/>
    <d v="2022-01-02T00:00:00"/>
    <x v="5"/>
    <n v="27"/>
  </r>
  <r>
    <n v="14405"/>
    <s v="66.Dengue fever"/>
    <s v="ธีระนุช ปั้นมูล"/>
    <s v="620004479"/>
    <s v="หญิง"/>
    <n v="8"/>
    <n v="3"/>
    <s v="นักเรียน"/>
    <s v="2/3"/>
    <x v="19"/>
    <x v="127"/>
    <x v="2"/>
    <x v="2"/>
    <s v="จุรีเวช"/>
    <d v="2022-06-26T00:00:00"/>
    <d v="2022-06-26T00:00:00"/>
    <m/>
    <d v="2022-01-02T00:00:00"/>
    <x v="0"/>
    <n v="26"/>
  </r>
  <r>
    <n v="14750"/>
    <s v="66.Dengue fever"/>
    <s v="ธันยพร พลอยพะเนาว์"/>
    <s v="520000053"/>
    <s v="หญิง"/>
    <n v="16"/>
    <n v="5"/>
    <s v="นักเรียน"/>
    <s v="118"/>
    <x v="7"/>
    <x v="89"/>
    <x v="1"/>
    <x v="1"/>
    <s v="หนองฮี"/>
    <d v="2022-06-28T00:00:00"/>
    <d v="2022-06-28T00:00:00"/>
    <m/>
    <d v="2022-01-02T00:00:00"/>
    <x v="0"/>
    <n v="26"/>
  </r>
  <r>
    <n v="19901"/>
    <s v="66.Dengue fever"/>
    <s v="ชินดนัย จันทร์มหา"/>
    <s v="753880"/>
    <s v="ชาย"/>
    <n v="28"/>
    <n v="3"/>
    <s v="เกษตร"/>
    <s v="15"/>
    <x v="1"/>
    <x v="99"/>
    <x v="62"/>
    <x v="15"/>
    <s v="ร้อยเอ็ด"/>
    <d v="2022-08-08T00:00:00"/>
    <d v="2022-08-12T00:00:00"/>
    <m/>
    <d v="2022-01-02T00:00:00"/>
    <x v="9"/>
    <n v="32"/>
  </r>
  <r>
    <n v="16389"/>
    <s v="66.Dengue fever"/>
    <s v="ธิญาดา ปัดทุม"/>
    <s v="000015802"/>
    <s v="หญิง"/>
    <n v="23"/>
    <n v="1"/>
    <s v="รับจ้าง,กรรมกร"/>
    <s v="1"/>
    <x v="0"/>
    <x v="0"/>
    <x v="0"/>
    <x v="0"/>
    <s v="ทุ่งเขาหลวง"/>
    <d v="2022-07-18T00:00:00"/>
    <d v="2022-07-18T00:00:00"/>
    <m/>
    <d v="2022-01-02T00:00:00"/>
    <x v="16"/>
    <n v="29"/>
  </r>
  <r>
    <n v="16721"/>
    <s v="66.Dengue fever"/>
    <s v="ธีรภัทร พรมบุตร"/>
    <m/>
    <s v="ชาย"/>
    <n v="11"/>
    <n v="0"/>
    <s v="นักเรียน"/>
    <s v="81"/>
    <x v="4"/>
    <x v="74"/>
    <x v="49"/>
    <x v="15"/>
    <s v="เสลภูมิ"/>
    <d v="2022-07-21T00:00:00"/>
    <d v="2022-07-24T00:00:00"/>
    <m/>
    <d v="2022-01-02T00:00:00"/>
    <x v="3"/>
    <n v="29"/>
  </r>
  <r>
    <n v="16639"/>
    <s v="66.Dengue fever"/>
    <s v="ธีรภัทร์ วันนู"/>
    <s v="500006068"/>
    <s v="ชาย"/>
    <n v="15"/>
    <n v="3"/>
    <s v="นักเรียน"/>
    <s v="73"/>
    <x v="12"/>
    <x v="130"/>
    <x v="31"/>
    <x v="1"/>
    <s v="หนองฮี"/>
    <d v="2022-07-20T00:00:00"/>
    <d v="2022-07-20T00:00:00"/>
    <m/>
    <d v="2022-01-02T00:00:00"/>
    <x v="16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9"/>
    <x v="63"/>
    <x v="1"/>
    <x v="1"/>
    <s v="หนองฮี"/>
    <d v="2022-07-09T00:00:00"/>
    <d v="2022-07-09T00:00:00"/>
    <m/>
    <d v="2022-01-02T00:00:00"/>
    <x v="5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15"/>
    <x v="12"/>
    <x v="1"/>
    <x v="1"/>
    <s v="หนองฮี"/>
    <d v="2022-06-16T00:00:00"/>
    <d v="2022-06-16T00:00:00"/>
    <m/>
    <d v="2022-01-02T00:00:00"/>
    <x v="13"/>
    <n v="24"/>
  </r>
  <r>
    <n v="14866"/>
    <s v="66.Dengue fever"/>
    <s v="ธีรวัฒน์ สมศรี"/>
    <s v="000020797"/>
    <s v="ชาย"/>
    <n v="10"/>
    <n v="11"/>
    <s v="นักเรียน"/>
    <s v="167"/>
    <x v="0"/>
    <x v="0"/>
    <x v="0"/>
    <x v="0"/>
    <s v="ทุ่งเขาหลวง"/>
    <d v="2022-07-02T00:00:00"/>
    <d v="2022-07-05T00:00:00"/>
    <m/>
    <d v="2022-01-02T00:00:00"/>
    <x v="5"/>
    <n v="26"/>
  </r>
  <r>
    <n v="13791"/>
    <s v="66.Dengue fever"/>
    <s v="นายนัฐพงศ์  คำเรียง"/>
    <s v="520001519"/>
    <s v="ชาย"/>
    <n v="15"/>
    <n v="2"/>
    <s v="นักเรียน"/>
    <s v="8"/>
    <x v="8"/>
    <x v="131"/>
    <x v="79"/>
    <x v="13"/>
    <s v="พนมไพร"/>
    <d v="2022-05-14T00:00:00"/>
    <d v="2022-05-19T00:00:00"/>
    <m/>
    <d v="2022-01-02T00:00:00"/>
    <x v="18"/>
    <n v="19"/>
  </r>
  <r>
    <n v="18101"/>
    <s v="66.Dengue fever"/>
    <s v="ธีรศักดิ์ ราษี"/>
    <s v="530000459"/>
    <s v="ชาย"/>
    <n v="12"/>
    <n v="6"/>
    <s v="นักเรียน"/>
    <s v="108"/>
    <x v="7"/>
    <x v="132"/>
    <x v="79"/>
    <x v="13"/>
    <s v="พนมไพร"/>
    <d v="2022-08-06T00:00:00"/>
    <d v="2022-08-08T00:00:00"/>
    <m/>
    <d v="2022-01-02T00:00:00"/>
    <x v="9"/>
    <n v="31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6"/>
    <x v="133"/>
    <x v="22"/>
    <x v="13"/>
    <s v="พนมไพร"/>
    <d v="2022-01-22T00:00:00"/>
    <d v="2022-01-24T00:00:00"/>
    <m/>
    <d v="2022-01-02T00:00:00"/>
    <x v="8"/>
    <n v="3"/>
  </r>
  <r>
    <n v="11516"/>
    <s v="66.Dengue fever"/>
    <s v="นงนภัส เกตุสอน"/>
    <s v="4804488"/>
    <s v="หญิง"/>
    <n v="16"/>
    <n v="0"/>
    <s v="นักเรียน"/>
    <s v="82"/>
    <x v="10"/>
    <x v="134"/>
    <x v="80"/>
    <x v="4"/>
    <s v="ปทุมรัตต์"/>
    <d v="2022-05-27T00:00:00"/>
    <d v="2022-05-30T00:00:00"/>
    <m/>
    <d v="2022-01-02T00:00:00"/>
    <x v="11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1"/>
    <x v="135"/>
    <x v="4"/>
    <x v="2"/>
    <s v="ร้อยเอ็ด"/>
    <d v="2022-06-28T00:00:00"/>
    <d v="2022-06-29T00:00:00"/>
    <m/>
    <d v="2022-01-02T00:00:00"/>
    <x v="0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8"/>
    <x v="12"/>
    <x v="1"/>
    <x v="1"/>
    <s v="หนองฮี"/>
    <d v="2022-06-02T00:00:00"/>
    <d v="2022-06-02T00:00:00"/>
    <m/>
    <d v="2022-01-02T00:00:00"/>
    <x v="11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3"/>
    <x v="136"/>
    <x v="81"/>
    <x v="16"/>
    <s v="ร้อยเอ็ด"/>
    <d v="2022-06-10T00:00:00"/>
    <d v="2022-06-14T00:00:00"/>
    <m/>
    <d v="2022-01-02T00:00:00"/>
    <x v="13"/>
    <n v="23"/>
  </r>
  <r>
    <n v="12819"/>
    <s v="66.Dengue fever"/>
    <s v="นฤสรณ์ สุขมณี"/>
    <s v="490006379"/>
    <s v="ชาย"/>
    <n v="15"/>
    <n v="5"/>
    <s v="นักเรียน"/>
    <s v="63"/>
    <x v="8"/>
    <x v="12"/>
    <x v="1"/>
    <x v="1"/>
    <s v="หนองฮี"/>
    <d v="2022-06-10T00:00:00"/>
    <d v="2022-06-10T00:00:00"/>
    <m/>
    <d v="2022-01-02T00:00:00"/>
    <x v="1"/>
    <n v="23"/>
  </r>
  <r>
    <n v="17690"/>
    <s v="66.Dengue fever"/>
    <s v="น้อม คำอ่อนศรี"/>
    <s v="480119005"/>
    <s v="หญิง"/>
    <n v="70"/>
    <n v="3"/>
    <s v="เกษตร"/>
    <s v="252"/>
    <x v="7"/>
    <x v="137"/>
    <x v="82"/>
    <x v="8"/>
    <s v="สุวรรณภูมิ"/>
    <d v="2022-06-15T00:00:00"/>
    <d v="2022-06-20T00:00:00"/>
    <m/>
    <d v="2022-01-02T00:00:00"/>
    <x v="7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7"/>
    <x v="138"/>
    <x v="2"/>
    <x v="2"/>
    <s v="ร้อยเอ็ด"/>
    <d v="2022-07-19T00:00:00"/>
    <d v="2022-07-24T00:00:00"/>
    <m/>
    <d v="2022-01-02T00:00:00"/>
    <x v="3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8"/>
    <x v="12"/>
    <x v="1"/>
    <x v="1"/>
    <s v="หนองฮี"/>
    <d v="2022-06-07T00:00:00"/>
    <d v="2022-06-07T00:00:00"/>
    <m/>
    <d v="2022-01-02T00:00:00"/>
    <x v="1"/>
    <n v="23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9"/>
    <x v="127"/>
    <x v="2"/>
    <x v="2"/>
    <s v="ร้อยเอ็ด"/>
    <d v="2022-06-05T00:00:00"/>
    <d v="2022-06-07T00:00:00"/>
    <m/>
    <d v="2022-01-02T00:00:00"/>
    <x v="1"/>
    <n v="23"/>
  </r>
  <r>
    <n v="15097"/>
    <s v="66.Dengue fever"/>
    <s v="ธีรวิทย์ ภูมิเลิศ"/>
    <s v="000023107"/>
    <s v="ชาย"/>
    <n v="16"/>
    <n v="9"/>
    <s v="นักเรียน"/>
    <s v="16"/>
    <x v="0"/>
    <x v="60"/>
    <x v="25"/>
    <x v="0"/>
    <s v="ทุ่งเขาหลวง"/>
    <d v="2022-07-06T00:00:00"/>
    <d v="2022-07-08T00:00:00"/>
    <m/>
    <d v="2022-01-02T00:00:00"/>
    <x v="5"/>
    <n v="27"/>
  </r>
  <r>
    <n v="13863"/>
    <s v="66.Dengue fever"/>
    <s v="มาลิณี สีงาม"/>
    <s v="560001584"/>
    <s v="หญิง"/>
    <n v="12"/>
    <n v="0"/>
    <s v="นักเรียน"/>
    <s v="68"/>
    <x v="9"/>
    <x v="63"/>
    <x v="1"/>
    <x v="1"/>
    <s v="หนองฮี"/>
    <d v="2022-06-22T00:00:00"/>
    <d v="2022-06-22T00:00:00"/>
    <m/>
    <d v="2022-01-02T00:00:00"/>
    <x v="7"/>
    <n v="25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10"/>
    <x v="82"/>
    <x v="55"/>
    <x v="15"/>
    <s v="เสลภูมิ"/>
    <d v="2022-07-04T00:00:00"/>
    <d v="2022-07-09T00:00:00"/>
    <m/>
    <d v="2022-01-02T00:00:00"/>
    <x v="5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8"/>
    <x v="12"/>
    <x v="1"/>
    <x v="1"/>
    <s v="หนองฮี"/>
    <d v="2022-06-01T00:00:00"/>
    <d v="2022-06-01T00:00:00"/>
    <m/>
    <d v="2022-01-02T00:00:00"/>
    <x v="11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3"/>
    <x v="139"/>
    <x v="32"/>
    <x v="4"/>
    <s v="ปทุมรัตต์"/>
    <d v="2022-04-04T00:00:00"/>
    <d v="2022-04-05T00:00:00"/>
    <m/>
    <d v="2022-01-02T00:00:00"/>
    <x v="15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15"/>
    <x v="12"/>
    <x v="1"/>
    <x v="1"/>
    <s v="หนองฮี"/>
    <d v="2022-05-18T00:00:00"/>
    <d v="2022-05-18T00:00:00"/>
    <m/>
    <d v="2022-01-02T00:00:00"/>
    <x v="18"/>
    <n v="20"/>
  </r>
  <r>
    <n v="17595"/>
    <s v="66.Dengue fever"/>
    <s v="มลฤดี ชมชื่น"/>
    <s v="480025746"/>
    <s v="หญิง"/>
    <n v="16"/>
    <n v="9"/>
    <s v="นักเรียน"/>
    <s v="69"/>
    <x v="14"/>
    <x v="59"/>
    <x v="36"/>
    <x v="13"/>
    <s v="พนมไพร"/>
    <d v="2022-07-31T00:00:00"/>
    <d v="2022-08-02T00:00:00"/>
    <m/>
    <d v="2022-01-02T00:00:00"/>
    <x v="6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9"/>
    <x v="19"/>
    <x v="16"/>
    <x v="7"/>
    <s v="ร้อยเอ็ด"/>
    <d v="2022-07-26T00:00:00"/>
    <d v="2022-07-30T00:00:00"/>
    <m/>
    <d v="2022-01-02T00:00:00"/>
    <x v="3"/>
    <n v="30"/>
  </r>
  <r>
    <n v="18470"/>
    <s v="66.Dengue fever"/>
    <s v="มังกร ไสสนิท"/>
    <s v="907463"/>
    <s v="ชาย"/>
    <n v="12"/>
    <n v="4"/>
    <s v="นักเรียน"/>
    <s v="94"/>
    <x v="8"/>
    <x v="20"/>
    <x v="16"/>
    <x v="7"/>
    <s v="ร้อยเอ็ด"/>
    <d v="2022-07-30T00:00:00"/>
    <d v="2022-08-01T00:00:00"/>
    <m/>
    <d v="2022-01-02T00:00:00"/>
    <x v="6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9"/>
    <x v="19"/>
    <x v="16"/>
    <x v="7"/>
    <s v="ร้อยเอ็ด"/>
    <d v="2022-06-26T00:00:00"/>
    <d v="2022-06-30T00:00:00"/>
    <m/>
    <d v="2022-01-02T00:00:00"/>
    <x v="0"/>
    <n v="26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0"/>
    <x v="140"/>
    <x v="52"/>
    <x v="13"/>
    <s v="พนมไพร"/>
    <d v="2022-06-02T00:00:00"/>
    <d v="2022-06-03T00:00:00"/>
    <m/>
    <d v="2022-01-02T00:00:00"/>
    <x v="11"/>
    <n v="22"/>
  </r>
  <r>
    <n v="15170"/>
    <s v="66.Dengue fever"/>
    <s v="มานพ น่วมหนู"/>
    <s v="520000431"/>
    <s v="ชาย"/>
    <n v="13"/>
    <n v="4"/>
    <s v="นักเรียน"/>
    <s v="26"/>
    <x v="9"/>
    <x v="63"/>
    <x v="1"/>
    <x v="1"/>
    <s v="หนองฮี"/>
    <d v="2022-07-05T00:00:00"/>
    <d v="2022-07-05T00:00:00"/>
    <m/>
    <d v="2022-01-02T00:00:00"/>
    <x v="5"/>
    <n v="27"/>
  </r>
  <r>
    <n v="12815"/>
    <s v="66.Dengue fever"/>
    <s v="ภัทรภรณ์ ประภายนต์"/>
    <s v="510004463"/>
    <s v="หญิง"/>
    <n v="13"/>
    <n v="5"/>
    <s v="นักเรียน"/>
    <s v="103"/>
    <x v="7"/>
    <x v="89"/>
    <x v="1"/>
    <x v="1"/>
    <s v="หนองฮี"/>
    <d v="2022-06-09T00:00:00"/>
    <d v="2022-06-09T00:00:00"/>
    <m/>
    <d v="2022-01-02T00:00:00"/>
    <x v="1"/>
    <n v="23"/>
  </r>
  <r>
    <n v="11621"/>
    <s v="66.Dengue fever"/>
    <s v="มินทิตา นามเคน"/>
    <s v="540002227"/>
    <s v="หญิง"/>
    <n v="10"/>
    <n v="10"/>
    <s v="นักเรียน"/>
    <s v="39"/>
    <x v="15"/>
    <x v="12"/>
    <x v="1"/>
    <x v="1"/>
    <s v="หนองฮี"/>
    <d v="2022-05-27T00:00:00"/>
    <d v="2022-05-27T00:00:00"/>
    <m/>
    <d v="2022-01-02T00:00:00"/>
    <x v="12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9"/>
    <x v="141"/>
    <x v="30"/>
    <x v="8"/>
    <s v="สุวรรณภูมิ"/>
    <d v="2022-07-12T00:00:00"/>
    <d v="2022-07-16T00:00:00"/>
    <m/>
    <d v="2022-01-02T00:00:00"/>
    <x v="14"/>
    <n v="28"/>
  </r>
  <r>
    <n v="12606"/>
    <s v="66.Dengue fever"/>
    <s v="รชต เหมไธสง"/>
    <s v="773522"/>
    <s v="ชาย"/>
    <n v="12"/>
    <n v="11"/>
    <s v="นักเรียน"/>
    <s v="21/8"/>
    <x v="10"/>
    <x v="142"/>
    <x v="2"/>
    <x v="2"/>
    <s v="ร้อยเอ็ด"/>
    <d v="2022-06-02T00:00:00"/>
    <d v="2022-06-04T00:00:00"/>
    <m/>
    <d v="2022-01-02T00:00:00"/>
    <x v="11"/>
    <n v="22"/>
  </r>
  <r>
    <n v="18392"/>
    <s v="66.Dengue fever"/>
    <s v="รพีภัทร นารถสีทา"/>
    <s v="5702963"/>
    <s v="ชาย"/>
    <n v="9"/>
    <n v="9"/>
    <s v="นักเรียน"/>
    <s v="44"/>
    <x v="4"/>
    <x v="68"/>
    <x v="19"/>
    <x v="12"/>
    <s v="โพธิ์ชัย"/>
    <d v="2022-08-04T00:00:00"/>
    <d v="2022-08-07T00:00:00"/>
    <m/>
    <d v="2022-01-02T00:00:00"/>
    <x v="9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8"/>
    <x v="124"/>
    <x v="40"/>
    <x v="5"/>
    <s v="ร้อยเอ็ดธนบุรี"/>
    <d v="2022-01-08T00:00:00"/>
    <d v="2022-01-09T00:00:00"/>
    <m/>
    <d v="2022-01-02T00:00:00"/>
    <x v="25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9"/>
    <x v="83"/>
    <x v="47"/>
    <x v="15"/>
    <s v="เสลภูมิ"/>
    <d v="2022-05-05T00:00:00"/>
    <d v="2022-05-05T00:00:00"/>
    <m/>
    <d v="2022-01-02T00:00:00"/>
    <x v="19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9"/>
    <x v="98"/>
    <x v="2"/>
    <x v="2"/>
    <s v="ร้อยเอ็ด"/>
    <d v="2022-06-20T00:00:00"/>
    <d v="2022-06-21T00:00:00"/>
    <m/>
    <d v="2022-01-02T00:00:00"/>
    <x v="7"/>
    <n v="25"/>
  </r>
  <r>
    <n v="14755"/>
    <s v="66.Dengue fever"/>
    <s v="ธันยพร คำสอน"/>
    <s v="490006480"/>
    <s v="หญิง"/>
    <n v="15"/>
    <n v="6"/>
    <s v="นักเรียน"/>
    <s v="11"/>
    <x v="8"/>
    <x v="12"/>
    <x v="1"/>
    <x v="1"/>
    <s v="หนองฮี"/>
    <d v="2022-07-02T00:00:00"/>
    <d v="2022-07-02T00:00:00"/>
    <m/>
    <d v="2022-01-02T00:00:00"/>
    <x v="0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9"/>
    <x v="19"/>
    <x v="16"/>
    <x v="7"/>
    <s v="ร้อยเอ็ด"/>
    <d v="2022-06-26T00:00:00"/>
    <d v="2022-06-27T00:00:00"/>
    <m/>
    <d v="2022-01-02T00:00:00"/>
    <x v="0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0"/>
    <x v="143"/>
    <x v="83"/>
    <x v="6"/>
    <s v="ร้อยเอ็ดธนบุรี"/>
    <d v="2022-04-18T00:00:00"/>
    <d v="2022-04-21T00:00:00"/>
    <m/>
    <d v="2022-01-02T00:00:00"/>
    <x v="2"/>
    <n v="16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8"/>
    <x v="65"/>
    <x v="2"/>
    <x v="2"/>
    <s v="ร้อยเอ็ด"/>
    <d v="2022-06-17T00:00:00"/>
    <d v="2022-06-19T00:00:00"/>
    <m/>
    <d v="2022-01-02T00:00:00"/>
    <x v="7"/>
    <n v="24"/>
  </r>
  <r>
    <n v="18993"/>
    <s v="66.Dengue fever"/>
    <s v="พงศกร เชาวลิต"/>
    <s v="540003666"/>
    <s v="ชาย"/>
    <n v="10"/>
    <n v="8"/>
    <s v="นักเรียน"/>
    <s v="152"/>
    <x v="9"/>
    <x v="45"/>
    <x v="36"/>
    <x v="13"/>
    <s v="พนมไพร"/>
    <d v="2022-08-05T00:00:00"/>
    <d v="2022-08-12T00:00:00"/>
    <m/>
    <d v="2022-01-02T00:00:00"/>
    <x v="9"/>
    <n v="31"/>
  </r>
  <r>
    <n v="18648"/>
    <s v="66.Dengue fever"/>
    <s v="พนาพร เมืองสนาม"/>
    <s v="510145714"/>
    <s v="ชาย"/>
    <n v="15"/>
    <n v="0"/>
    <s v="นักเรียน"/>
    <s v="7"/>
    <x v="8"/>
    <x v="144"/>
    <x v="84"/>
    <x v="8"/>
    <s v="สุวรรณภูมิ"/>
    <d v="2022-08-10T00:00:00"/>
    <d v="2022-08-10T00:00:00"/>
    <m/>
    <d v="2022-01-02T00:00:00"/>
    <x v="9"/>
    <n v="32"/>
  </r>
  <r>
    <n v="15743"/>
    <s v="66.Dengue fever"/>
    <s v="พรนิภา ปทุมวัน"/>
    <s v="956456"/>
    <s v="หญิง"/>
    <n v="8"/>
    <n v="2"/>
    <s v="นักเรียน"/>
    <s v="24/1"/>
    <x v="9"/>
    <x v="46"/>
    <x v="37"/>
    <x v="2"/>
    <s v="ร้อยเอ็ด"/>
    <d v="2022-07-07T00:00:00"/>
    <d v="2022-07-11T00:00:00"/>
    <m/>
    <d v="2022-01-02T00:00:00"/>
    <x v="14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3"/>
    <x v="109"/>
    <x v="70"/>
    <x v="2"/>
    <s v="ร้อยเอ็ด"/>
    <d v="2022-05-22T00:00:00"/>
    <d v="2022-05-25T00:00:00"/>
    <m/>
    <d v="2022-01-02T00:00:00"/>
    <x v="12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8"/>
    <x v="20"/>
    <x v="16"/>
    <x v="7"/>
    <s v="ร้อยเอ็ด"/>
    <d v="2022-08-02T00:00:00"/>
    <d v="2022-08-03T00:00:00"/>
    <m/>
    <d v="2022-01-02T00:00:00"/>
    <x v="6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8"/>
    <x v="12"/>
    <x v="1"/>
    <x v="1"/>
    <s v="หนองฮี"/>
    <d v="2022-06-15T00:00:00"/>
    <d v="2022-06-15T00:00:00"/>
    <m/>
    <d v="2022-01-02T00:00:00"/>
    <x v="13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9"/>
    <x v="118"/>
    <x v="26"/>
    <x v="6"/>
    <s v="จตุรพักตรพิมาน"/>
    <d v="2022-06-23T00:00:00"/>
    <d v="2022-06-23T00:00:00"/>
    <m/>
    <d v="2022-01-02T00:00:00"/>
    <x v="7"/>
    <n v="25"/>
  </r>
  <r>
    <n v="12234"/>
    <s v="66.Dengue fever"/>
    <s v="ภารวี คำสอน"/>
    <s v="520003706"/>
    <s v="หญิง"/>
    <n v="12"/>
    <n v="7"/>
    <s v="นักเรียน"/>
    <s v="84"/>
    <x v="15"/>
    <x v="12"/>
    <x v="1"/>
    <x v="1"/>
    <s v="หนองฮี"/>
    <d v="2022-05-29T00:00:00"/>
    <d v="2022-05-29T00:00:00"/>
    <m/>
    <d v="2022-01-02T00:00:00"/>
    <x v="11"/>
    <n v="22"/>
  </r>
  <r>
    <n v="15619"/>
    <s v="66.Dengue fever"/>
    <s v="พลอยชมพู ผ่าผล"/>
    <s v="661973"/>
    <s v="หญิง"/>
    <n v="14"/>
    <n v="0"/>
    <s v="นักเรียน"/>
    <s v="4/1"/>
    <x v="1"/>
    <x v="88"/>
    <x v="57"/>
    <x v="2"/>
    <s v="ร้อยเอ็ด"/>
    <d v="2022-07-01T00:00:00"/>
    <d v="2022-07-04T00:00:00"/>
    <m/>
    <d v="2022-01-02T00:00:00"/>
    <x v="5"/>
    <n v="26"/>
  </r>
  <r>
    <n v="15623"/>
    <s v="66.Dengue fever"/>
    <s v="ภารดี ทองลา"/>
    <s v="16908"/>
    <s v="หญิง"/>
    <n v="26"/>
    <n v="3"/>
    <s v="รับจ้าง,กรรมกร"/>
    <s v="82"/>
    <x v="8"/>
    <x v="145"/>
    <x v="70"/>
    <x v="2"/>
    <s v="ร้อยเอ็ด"/>
    <d v="2022-07-06T00:00:00"/>
    <d v="2022-07-07T00:00:00"/>
    <m/>
    <d v="2022-01-02T00:00:00"/>
    <x v="5"/>
    <n v="27"/>
  </r>
  <r>
    <n v="12802"/>
    <s v="66.Dengue fever"/>
    <s v="พิชชาพร สุนทรวารี"/>
    <s v="550000717"/>
    <s v="หญิง"/>
    <n v="11"/>
    <n v="0"/>
    <s v="นักเรียน"/>
    <s v="82"/>
    <x v="8"/>
    <x v="12"/>
    <x v="1"/>
    <x v="1"/>
    <s v="หนองฮี"/>
    <d v="2022-06-06T00:00:00"/>
    <d v="2022-06-06T00:00:00"/>
    <m/>
    <d v="2022-01-02T00:00:00"/>
    <x v="1"/>
    <n v="23"/>
  </r>
  <r>
    <n v="13328"/>
    <s v="66.Dengue fever"/>
    <s v="พิมพ์ชนก ใจดำ"/>
    <s v="560001186"/>
    <s v="หญิง"/>
    <n v="9"/>
    <n v="7"/>
    <s v="นักเรียน"/>
    <s v="10"/>
    <x v="1"/>
    <x v="1"/>
    <x v="1"/>
    <x v="1"/>
    <s v="หนองฮี"/>
    <d v="2022-06-13T00:00:00"/>
    <d v="2022-06-13T00:00:00"/>
    <m/>
    <d v="2022-01-02T00:00:00"/>
    <x v="13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4"/>
    <x v="146"/>
    <x v="10"/>
    <x v="2"/>
    <s v="ร้อยเอ็ด"/>
    <d v="2022-06-21T00:00:00"/>
    <d v="2022-06-23T00:00:00"/>
    <m/>
    <d v="2022-01-02T00:00:00"/>
    <x v="7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4"/>
    <x v="117"/>
    <x v="71"/>
    <x v="6"/>
    <s v="จตุรพักตรพิมาน"/>
    <d v="2022-03-27T00:00:00"/>
    <d v="2022-03-27T00:00:00"/>
    <m/>
    <d v="2022-01-02T00:00:00"/>
    <x v="26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8"/>
    <x v="147"/>
    <x v="85"/>
    <x v="12"/>
    <s v="โพธิ์ชัย"/>
    <d v="2022-07-29T00:00:00"/>
    <d v="2022-07-29T00:00:00"/>
    <m/>
    <d v="2022-01-02T00:00:00"/>
    <x v="3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3"/>
    <x v="148"/>
    <x v="58"/>
    <x v="15"/>
    <s v="เสลภูมิ"/>
    <d v="2022-07-15T00:00:00"/>
    <d v="2022-07-18T00:00:00"/>
    <m/>
    <d v="2022-01-02T00:00:00"/>
    <x v="16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3"/>
    <x v="109"/>
    <x v="70"/>
    <x v="2"/>
    <s v="ร้อยเอ็ด"/>
    <d v="2022-07-10T00:00:00"/>
    <d v="2022-07-13T00:00:00"/>
    <m/>
    <d v="2022-01-02T00:00:00"/>
    <x v="14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0"/>
    <x v="33"/>
    <x v="1"/>
    <x v="1"/>
    <s v="หนองฮี"/>
    <d v="2022-06-14T00:00:00"/>
    <d v="2022-06-14T00:00:00"/>
    <m/>
    <d v="2022-01-02T00:00:00"/>
    <x v="13"/>
    <n v="24"/>
  </r>
  <r>
    <n v="14271"/>
    <s v="66.Dengue fever"/>
    <s v="รุ่งนิยม ปัดทุม"/>
    <s v="000013096"/>
    <s v="ชาย"/>
    <n v="52"/>
    <n v="0"/>
    <s v="เกษตร"/>
    <s v="1"/>
    <x v="0"/>
    <x v="0"/>
    <x v="0"/>
    <x v="0"/>
    <s v="ทุ่งเขาหลวง"/>
    <d v="2022-06-27T00:00:00"/>
    <d v="2022-06-30T00:00:00"/>
    <m/>
    <d v="2022-01-02T00:00:00"/>
    <x v="0"/>
    <n v="26"/>
  </r>
  <r>
    <n v="16561"/>
    <s v="66.Dengue fever"/>
    <s v="พลกฤต จิตไทย"/>
    <m/>
    <s v="ชาย"/>
    <n v="0"/>
    <n v="5"/>
    <s v="ไม่ทราบอาชีพ/ในปกครอง"/>
    <s v="10"/>
    <x v="15"/>
    <x v="149"/>
    <x v="68"/>
    <x v="6"/>
    <s v="ร้อยเอ็ดธนบุรี"/>
    <d v="2022-07-22T00:00:00"/>
    <d v="2022-07-25T00:00:00"/>
    <m/>
    <d v="2022-01-02T00:00:00"/>
    <x v="3"/>
    <n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E269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9"/>
        <item x="7"/>
        <item x="10"/>
        <item x="1"/>
        <item sd="0" x="0"/>
        <item x="9"/>
        <item x="8"/>
        <item x="13"/>
        <item x="4"/>
        <item x="6"/>
        <item x="5"/>
        <item x="15"/>
        <item x="17"/>
        <item x="14"/>
        <item x="18"/>
        <item x="2"/>
        <item x="16"/>
        <item x="12"/>
        <item x="11"/>
        <item x="3"/>
        <item t="default"/>
      </items>
    </pivotField>
    <pivotField axis="axisRow" compact="0" outline="0" subtotalTop="0" showAll="0" includeNewItemsInFilter="1" sortType="ascending">
      <items count="151">
        <item x="43"/>
        <item x="89"/>
        <item x="104"/>
        <item x="105"/>
        <item x="54"/>
        <item x="10"/>
        <item x="94"/>
        <item x="139"/>
        <item x="119"/>
        <item x="128"/>
        <item x="141"/>
        <item x="76"/>
        <item x="120"/>
        <item x="118"/>
        <item x="66"/>
        <item x="62"/>
        <item x="70"/>
        <item x="3"/>
        <item x="60"/>
        <item x="31"/>
        <item x="96"/>
        <item x="68"/>
        <item x="86"/>
        <item x="19"/>
        <item x="26"/>
        <item x="33"/>
        <item x="45"/>
        <item x="25"/>
        <item x="20"/>
        <item x="32"/>
        <item x="27"/>
        <item x="59"/>
        <item x="14"/>
        <item x="117"/>
        <item x="46"/>
        <item x="58"/>
        <item x="12"/>
        <item x="146"/>
        <item x="95"/>
        <item x="113"/>
        <item x="121"/>
        <item x="83"/>
        <item x="123"/>
        <item x="23"/>
        <item x="111"/>
        <item x="17"/>
        <item x="11"/>
        <item x="41"/>
        <item x="84"/>
        <item x="112"/>
        <item x="148"/>
        <item x="24"/>
        <item x="131"/>
        <item x="30"/>
        <item x="129"/>
        <item x="18"/>
        <item x="6"/>
        <item x="5"/>
        <item x="40"/>
        <item x="103"/>
        <item x="8"/>
        <item x="57"/>
        <item x="108"/>
        <item x="48"/>
        <item x="15"/>
        <item x="1"/>
        <item x="80"/>
        <item x="2"/>
        <item x="61"/>
        <item x="115"/>
        <item x="147"/>
        <item x="132"/>
        <item x="135"/>
        <item x="136"/>
        <item x="90"/>
        <item x="91"/>
        <item x="34"/>
        <item x="55"/>
        <item x="127"/>
        <item x="106"/>
        <item x="49"/>
        <item x="73"/>
        <item x="29"/>
        <item x="44"/>
        <item x="65"/>
        <item x="138"/>
        <item x="98"/>
        <item x="56"/>
        <item x="133"/>
        <item x="21"/>
        <item x="9"/>
        <item x="140"/>
        <item x="87"/>
        <item x="69"/>
        <item x="39"/>
        <item x="143"/>
        <item x="35"/>
        <item x="124"/>
        <item x="82"/>
        <item x="4"/>
        <item x="85"/>
        <item x="52"/>
        <item x="47"/>
        <item x="122"/>
        <item x="79"/>
        <item x="107"/>
        <item x="67"/>
        <item x="22"/>
        <item x="71"/>
        <item x="101"/>
        <item x="88"/>
        <item x="149"/>
        <item x="130"/>
        <item x="97"/>
        <item x="37"/>
        <item x="100"/>
        <item x="134"/>
        <item x="81"/>
        <item x="75"/>
        <item x="144"/>
        <item x="110"/>
        <item x="137"/>
        <item x="77"/>
        <item x="102"/>
        <item x="125"/>
        <item x="74"/>
        <item x="145"/>
        <item x="72"/>
        <item x="142"/>
        <item x="78"/>
        <item x="63"/>
        <item x="93"/>
        <item x="16"/>
        <item x="64"/>
        <item x="116"/>
        <item x="53"/>
        <item x="42"/>
        <item x="51"/>
        <item x="13"/>
        <item x="92"/>
        <item x="109"/>
        <item x="99"/>
        <item x="0"/>
        <item x="7"/>
        <item x="38"/>
        <item x="114"/>
        <item x="50"/>
        <item x="28"/>
        <item x="36"/>
        <item x="126"/>
        <item t="default"/>
      </items>
    </pivotField>
    <pivotField axis="axisRow" compact="0" outline="0" subtotalTop="0" showAll="0" includeNewItemsInFilter="1" sortType="descending">
      <items count="87">
        <item x="0"/>
        <item x="25"/>
        <item x="20"/>
        <item x="34"/>
        <item x="2"/>
        <item x="10"/>
        <item x="37"/>
        <item x="57"/>
        <item x="70"/>
        <item x="41"/>
        <item x="63"/>
        <item x="28"/>
        <item x="4"/>
        <item x="73"/>
        <item x="78"/>
        <item x="1"/>
        <item x="3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1"/>
        <item x="22"/>
        <item x="23"/>
        <item x="24"/>
        <item x="26"/>
        <item x="27"/>
        <item x="29"/>
        <item x="30"/>
        <item x="31"/>
        <item x="32"/>
        <item x="33"/>
        <item x="35"/>
        <item x="36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8"/>
        <item x="59"/>
        <item x="60"/>
        <item x="61"/>
        <item x="62"/>
        <item x="64"/>
        <item x="65"/>
        <item x="66"/>
        <item x="67"/>
        <item x="68"/>
        <item x="69"/>
        <item x="71"/>
        <item x="72"/>
        <item x="74"/>
        <item x="75"/>
        <item x="76"/>
        <item x="77"/>
        <item x="79"/>
        <item x="80"/>
        <item x="81"/>
        <item x="82"/>
        <item x="83"/>
        <item x="84"/>
        <item x="8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5"/>
        <item x="6"/>
        <item x="3"/>
        <item x="7"/>
        <item x="0"/>
        <item x="17"/>
        <item x="4"/>
        <item x="13"/>
        <item x="12"/>
        <item x="10"/>
        <item x="14"/>
        <item x="2"/>
        <item x="16"/>
        <item x="8"/>
        <item x="15"/>
        <item x="11"/>
        <item x="1"/>
        <item x="9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8">
        <item x="24"/>
        <item x="25"/>
        <item x="4"/>
        <item x="8"/>
        <item x="10"/>
        <item x="22"/>
        <item x="21"/>
        <item x="23"/>
        <item x="26"/>
        <item x="15"/>
        <item x="2"/>
        <item x="19"/>
        <item x="17"/>
        <item x="18"/>
        <item x="12"/>
        <item x="11"/>
        <item x="1"/>
        <item x="13"/>
        <item x="7"/>
        <item x="0"/>
        <item x="5"/>
        <item x="14"/>
        <item x="16"/>
        <item x="3"/>
        <item x="6"/>
        <item x="9"/>
        <item x="20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64">
    <i>
      <x/>
      <x v="63"/>
      <x v="75"/>
    </i>
    <i r="2">
      <x v="131"/>
    </i>
    <i t="default" r="1">
      <x v="63"/>
    </i>
    <i r="1">
      <x v="46"/>
      <x v="97"/>
    </i>
    <i r="2">
      <x v="135"/>
    </i>
    <i t="default" r="1">
      <x v="46"/>
    </i>
    <i r="1">
      <x v="19"/>
      <x v="93"/>
    </i>
    <i r="2">
      <x v="143"/>
    </i>
    <i t="default" r="1">
      <x v="19"/>
    </i>
    <i r="1">
      <x v="6"/>
      <x v="113"/>
    </i>
    <i t="default" r="1">
      <x v="6"/>
    </i>
    <i t="default">
      <x/>
    </i>
    <i>
      <x v="1"/>
      <x v="31"/>
      <x v="24"/>
    </i>
    <i t="default" r="1">
      <x v="31"/>
    </i>
    <i r="1">
      <x v="58"/>
      <x v="6"/>
    </i>
    <i r="2">
      <x v="22"/>
    </i>
    <i r="2">
      <x v="66"/>
    </i>
    <i t="default" r="1">
      <x v="58"/>
    </i>
    <i r="1">
      <x v="73"/>
      <x v="33"/>
    </i>
    <i r="2">
      <x v="44"/>
    </i>
    <i t="default" r="1">
      <x v="73"/>
    </i>
    <i r="1">
      <x v="35"/>
      <x v="13"/>
    </i>
    <i r="2">
      <x v="76"/>
    </i>
    <i t="default" r="1">
      <x v="35"/>
    </i>
    <i r="1">
      <x v="21"/>
      <x v="5"/>
    </i>
    <i r="2">
      <x v="118"/>
    </i>
    <i t="default" r="1">
      <x v="21"/>
    </i>
    <i r="1">
      <x v="71"/>
      <x v="105"/>
    </i>
    <i r="2">
      <x v="111"/>
    </i>
    <i t="default" r="1">
      <x v="71"/>
    </i>
    <i r="1">
      <x v="83"/>
      <x v="95"/>
    </i>
    <i t="default" r="1">
      <x v="83"/>
    </i>
    <i r="1">
      <x v="67"/>
      <x v="109"/>
    </i>
    <i t="default" r="1">
      <x v="67"/>
    </i>
    <i t="default">
      <x v="1"/>
    </i>
    <i>
      <x v="2"/>
      <x v="22"/>
      <x v="80"/>
    </i>
    <i r="2">
      <x v="138"/>
    </i>
    <i t="default" r="1">
      <x v="22"/>
    </i>
    <i r="1">
      <x v="59"/>
      <x v="117"/>
    </i>
    <i t="default" r="1">
      <x v="59"/>
    </i>
    <i r="1">
      <x v="16"/>
      <x v="17"/>
    </i>
    <i t="default" r="1">
      <x v="16"/>
    </i>
    <i r="1">
      <x v="20"/>
      <x v="60"/>
    </i>
    <i t="default" r="1">
      <x v="20"/>
    </i>
    <i t="default">
      <x v="2"/>
    </i>
    <i>
      <x v="3"/>
      <x v="27"/>
      <x v="23"/>
    </i>
    <i r="2">
      <x v="28"/>
    </i>
    <i r="2">
      <x v="146"/>
    </i>
    <i t="default" r="1">
      <x v="27"/>
    </i>
    <i r="1">
      <x v="26"/>
      <x v="55"/>
    </i>
    <i r="2">
      <x v="134"/>
    </i>
    <i t="default" r="1">
      <x v="26"/>
    </i>
    <i r="1">
      <x v="23"/>
      <x v="32"/>
    </i>
    <i r="2">
      <x v="51"/>
    </i>
    <i t="default" r="1">
      <x v="23"/>
    </i>
    <i r="1">
      <x v="48"/>
      <x v="31"/>
    </i>
    <i t="default" r="1">
      <x v="48"/>
    </i>
    <i r="1">
      <x v="69"/>
      <x v="3"/>
    </i>
    <i t="default" r="1">
      <x v="69"/>
    </i>
    <i r="1">
      <x v="41"/>
      <x v="47"/>
    </i>
    <i t="default" r="1">
      <x v="41"/>
    </i>
    <i t="default">
      <x v="3"/>
    </i>
    <i>
      <x v="4"/>
      <x/>
      <x v="142"/>
    </i>
    <i t="default" r="1">
      <x/>
    </i>
    <i r="1">
      <x v="1"/>
      <x v="18"/>
    </i>
    <i r="2">
      <x v="19"/>
    </i>
    <i t="default" r="1">
      <x v="1"/>
    </i>
    <i r="1">
      <x v="3"/>
      <x v="136"/>
    </i>
    <i t="default" r="1">
      <x v="3"/>
    </i>
    <i r="1">
      <x v="2"/>
      <x v="27"/>
    </i>
    <i t="default" r="1">
      <x v="2"/>
    </i>
    <i t="default">
      <x v="4"/>
    </i>
    <i>
      <x v="5"/>
      <x v="75"/>
      <x v="8"/>
    </i>
    <i r="2">
      <x v="69"/>
    </i>
    <i t="default" r="1">
      <x v="75"/>
    </i>
    <i t="default">
      <x v="5"/>
    </i>
    <i>
      <x v="6"/>
      <x v="51"/>
      <x v="12"/>
    </i>
    <i r="2">
      <x v="14"/>
    </i>
    <i r="2">
      <x v="30"/>
    </i>
    <i t="default" r="1">
      <x v="51"/>
    </i>
    <i r="1">
      <x v="40"/>
      <x v="7"/>
    </i>
    <i r="2">
      <x v="94"/>
    </i>
    <i r="2">
      <x v="97"/>
    </i>
    <i t="default" r="1">
      <x v="40"/>
    </i>
    <i r="1">
      <x v="18"/>
      <x v="56"/>
    </i>
    <i r="2">
      <x v="104"/>
    </i>
    <i t="default" r="1">
      <x v="18"/>
    </i>
    <i r="1">
      <x v="17"/>
      <x v="57"/>
    </i>
    <i t="default" r="1">
      <x v="17"/>
    </i>
    <i r="1">
      <x v="80"/>
      <x v="116"/>
    </i>
    <i t="default" r="1">
      <x v="80"/>
    </i>
    <i r="1">
      <x v="77"/>
      <x v="149"/>
    </i>
    <i t="default" r="1">
      <x v="77"/>
    </i>
    <i t="default">
      <x v="6"/>
    </i>
    <i>
      <x v="7"/>
      <x v="43"/>
      <x v="26"/>
    </i>
    <i r="2">
      <x v="31"/>
    </i>
    <i r="2">
      <x v="39"/>
    </i>
    <i r="2">
      <x v="42"/>
    </i>
    <i r="2">
      <x v="48"/>
    </i>
    <i t="default" r="1">
      <x v="43"/>
    </i>
    <i r="1">
      <x v="32"/>
      <x v="30"/>
    </i>
    <i r="2">
      <x v="87"/>
    </i>
    <i r="2">
      <x v="88"/>
    </i>
    <i t="default" r="1">
      <x v="32"/>
    </i>
    <i r="1">
      <x v="49"/>
      <x v="68"/>
    </i>
    <i r="2">
      <x v="118"/>
    </i>
    <i r="2">
      <x v="124"/>
    </i>
    <i t="default" r="1">
      <x v="49"/>
    </i>
    <i r="1">
      <x v="57"/>
      <x v="91"/>
    </i>
    <i r="2">
      <x v="129"/>
    </i>
    <i t="default" r="1">
      <x v="57"/>
    </i>
    <i r="1">
      <x v="79"/>
      <x v="52"/>
    </i>
    <i r="2">
      <x v="71"/>
    </i>
    <i t="default" r="1">
      <x v="79"/>
    </i>
    <i r="1">
      <x v="53"/>
      <x v="16"/>
    </i>
    <i r="2">
      <x v="127"/>
    </i>
    <i t="default" r="1">
      <x v="53"/>
    </i>
    <i r="1">
      <x v="74"/>
      <x v="49"/>
    </i>
    <i t="default" r="1">
      <x v="74"/>
    </i>
    <i r="1">
      <x v="78"/>
      <x v="9"/>
    </i>
    <i t="default" r="1">
      <x v="78"/>
    </i>
    <i t="default">
      <x v="7"/>
    </i>
    <i>
      <x v="8"/>
      <x v="30"/>
      <x v="21"/>
    </i>
    <i r="2">
      <x v="43"/>
    </i>
    <i t="default" r="1">
      <x v="30"/>
    </i>
    <i r="1">
      <x v="85"/>
      <x v="70"/>
    </i>
    <i t="default" r="1">
      <x v="85"/>
    </i>
    <i r="1">
      <x v="50"/>
      <x v="15"/>
    </i>
    <i t="default" r="1">
      <x v="50"/>
    </i>
    <i t="default">
      <x v="8"/>
    </i>
    <i>
      <x v="9"/>
      <x v="28"/>
      <x v="58"/>
    </i>
    <i r="2">
      <x v="89"/>
    </i>
    <i r="2">
      <x v="103"/>
    </i>
    <i t="default" r="1">
      <x v="28"/>
    </i>
    <i t="default">
      <x v="9"/>
    </i>
    <i>
      <x v="10"/>
      <x v="33"/>
      <x v="147"/>
    </i>
    <i t="default" r="1">
      <x v="33"/>
    </i>
    <i r="1">
      <x v="45"/>
      <x v="101"/>
    </i>
    <i t="default" r="1">
      <x v="45"/>
    </i>
    <i r="1">
      <x v="37"/>
      <x v="114"/>
    </i>
    <i t="default" r="1">
      <x v="37"/>
    </i>
    <i t="default">
      <x v="10"/>
    </i>
    <i>
      <x v="11"/>
      <x v="4"/>
      <x v="40"/>
    </i>
    <i r="2">
      <x v="67"/>
    </i>
    <i r="2">
      <x v="78"/>
    </i>
    <i r="2">
      <x v="81"/>
    </i>
    <i r="2">
      <x v="83"/>
    </i>
    <i r="2">
      <x v="84"/>
    </i>
    <i r="2">
      <x v="85"/>
    </i>
    <i r="2">
      <x v="86"/>
    </i>
    <i r="2">
      <x v="90"/>
    </i>
    <i r="2">
      <x v="128"/>
    </i>
    <i t="default" r="1">
      <x v="4"/>
    </i>
    <i r="1">
      <x v="5"/>
      <x v="37"/>
    </i>
    <i r="2">
      <x v="45"/>
    </i>
    <i r="2">
      <x v="46"/>
    </i>
    <i r="2">
      <x v="53"/>
    </i>
    <i r="2">
      <x v="100"/>
    </i>
    <i r="2">
      <x v="120"/>
    </i>
    <i t="default" r="1">
      <x v="5"/>
    </i>
    <i r="1">
      <x v="6"/>
      <x v="34"/>
    </i>
    <i t="default" r="1">
      <x v="6"/>
    </i>
    <i r="1">
      <x v="7"/>
      <x v="110"/>
    </i>
    <i t="default" r="1">
      <x v="7"/>
    </i>
    <i r="1">
      <x v="8"/>
      <x v="126"/>
    </i>
    <i r="2">
      <x v="140"/>
    </i>
    <i t="default" r="1">
      <x v="8"/>
    </i>
    <i r="1">
      <x v="10"/>
      <x v="115"/>
    </i>
    <i t="default" r="1">
      <x v="10"/>
    </i>
    <i r="1">
      <x v="9"/>
      <x v="2"/>
    </i>
    <i r="2">
      <x v="77"/>
    </i>
    <i t="default" r="1">
      <x v="9"/>
    </i>
    <i r="1">
      <x v="11"/>
      <x v="139"/>
    </i>
    <i r="2">
      <x v="148"/>
    </i>
    <i t="default" r="1">
      <x v="11"/>
    </i>
    <i r="1">
      <x v="12"/>
      <x v="72"/>
    </i>
    <i r="2">
      <x v="99"/>
    </i>
    <i t="default" r="1">
      <x v="12"/>
    </i>
    <i r="1">
      <x v="14"/>
      <x v="54"/>
    </i>
    <i t="default" r="1">
      <x v="14"/>
    </i>
    <i r="1">
      <x v="13"/>
      <x v="145"/>
    </i>
    <i t="default" r="1">
      <x v="13"/>
    </i>
    <i t="default">
      <x v="11"/>
    </i>
    <i>
      <x v="12"/>
      <x v="42"/>
      <x/>
    </i>
    <i t="default" r="1">
      <x v="42"/>
    </i>
    <i r="1">
      <x v="81"/>
      <x v="73"/>
    </i>
    <i t="default" r="1">
      <x v="81"/>
    </i>
    <i r="1">
      <x v="68"/>
      <x v="123"/>
    </i>
    <i t="default" r="1">
      <x v="68"/>
    </i>
    <i t="default">
      <x v="12"/>
    </i>
    <i>
      <x v="13"/>
      <x v="24"/>
      <x v="64"/>
    </i>
    <i r="2">
      <x v="102"/>
    </i>
    <i r="2">
      <x v="122"/>
    </i>
    <i t="default" r="1">
      <x v="24"/>
    </i>
    <i r="1">
      <x v="38"/>
      <x v="10"/>
    </i>
    <i r="2">
      <x v="32"/>
    </i>
    <i t="default" r="1">
      <x v="38"/>
    </i>
    <i r="1">
      <x v="36"/>
      <x v="96"/>
    </i>
    <i t="default" r="1">
      <x v="36"/>
    </i>
    <i r="1">
      <x v="82"/>
      <x v="121"/>
    </i>
    <i t="default" r="1">
      <x v="82"/>
    </i>
    <i r="1">
      <x v="70"/>
      <x v="79"/>
    </i>
    <i t="default" r="1">
      <x v="70"/>
    </i>
    <i r="1">
      <x v="64"/>
      <x v="38"/>
    </i>
    <i t="default" r="1">
      <x v="64"/>
    </i>
    <i r="1">
      <x v="84"/>
      <x v="119"/>
    </i>
    <i t="default" r="1">
      <x v="84"/>
    </i>
    <i r="1">
      <x v="44"/>
      <x v="137"/>
    </i>
    <i t="default" r="1">
      <x v="44"/>
    </i>
    <i t="default">
      <x v="13"/>
    </i>
    <i>
      <x v="14"/>
      <x v="52"/>
      <x v="41"/>
    </i>
    <i r="2">
      <x v="59"/>
    </i>
    <i r="2">
      <x v="106"/>
    </i>
    <i t="default" r="1">
      <x v="52"/>
    </i>
    <i r="1">
      <x v="54"/>
      <x v="125"/>
    </i>
    <i t="default" r="1">
      <x v="54"/>
    </i>
    <i r="1">
      <x v="60"/>
      <x v="98"/>
    </i>
    <i t="default" r="1">
      <x v="60"/>
    </i>
    <i r="1">
      <x v="62"/>
      <x v="50"/>
    </i>
    <i r="2">
      <x v="74"/>
    </i>
    <i t="default" r="1">
      <x v="62"/>
    </i>
    <i r="1">
      <x v="66"/>
      <x v="141"/>
    </i>
    <i t="default" r="1">
      <x v="66"/>
    </i>
    <i r="1">
      <x v="56"/>
      <x v="11"/>
    </i>
    <i t="default" r="1">
      <x v="56"/>
    </i>
    <i r="1">
      <x v="34"/>
      <x v="82"/>
    </i>
    <i t="default" r="1">
      <x v="34"/>
    </i>
    <i r="1">
      <x v="55"/>
      <x v="125"/>
    </i>
    <i t="default" r="1">
      <x v="55"/>
    </i>
    <i t="default">
      <x v="14"/>
    </i>
    <i>
      <x v="15"/>
      <x v="29"/>
      <x v="61"/>
    </i>
    <i r="2">
      <x v="107"/>
    </i>
    <i t="default" r="1">
      <x v="29"/>
    </i>
    <i r="1">
      <x v="76"/>
      <x v="13"/>
    </i>
    <i t="default" r="1">
      <x v="76"/>
    </i>
    <i r="1">
      <x v="72"/>
      <x v="62"/>
    </i>
    <i t="default" r="1">
      <x v="72"/>
    </i>
    <i t="default">
      <x v="15"/>
    </i>
    <i>
      <x v="16"/>
      <x v="15"/>
      <x v="1"/>
    </i>
    <i r="2">
      <x v="25"/>
    </i>
    <i r="2">
      <x v="29"/>
    </i>
    <i r="2">
      <x v="36"/>
    </i>
    <i r="2">
      <x v="65"/>
    </i>
    <i r="2">
      <x v="108"/>
    </i>
    <i r="2">
      <x v="130"/>
    </i>
    <i t="default" r="1">
      <x v="15"/>
    </i>
    <i r="1">
      <x v="39"/>
      <x v="4"/>
    </i>
    <i r="2">
      <x v="112"/>
    </i>
    <i r="2">
      <x v="133"/>
    </i>
    <i r="2">
      <x v="144"/>
    </i>
    <i t="default" r="1">
      <x v="39"/>
    </i>
    <i r="1">
      <x v="47"/>
      <x v="35"/>
    </i>
    <i t="default" r="1">
      <x v="47"/>
    </i>
    <i t="default">
      <x v="16"/>
    </i>
    <i>
      <x v="17"/>
      <x v="65"/>
      <x v="20"/>
    </i>
    <i t="default" r="1">
      <x v="65"/>
    </i>
    <i r="1">
      <x v="61"/>
      <x v="92"/>
    </i>
    <i t="default" r="1">
      <x v="61"/>
    </i>
    <i r="1">
      <x v="17"/>
      <x v="63"/>
    </i>
    <i t="default" r="1">
      <x v="17"/>
    </i>
    <i r="1">
      <x v="25"/>
      <x v="132"/>
    </i>
    <i t="default" r="1">
      <x v="25"/>
    </i>
    <i t="default">
      <x v="17"/>
    </i>
    <i t="grand">
      <x/>
    </i>
  </rowItems>
  <colFields count="1">
    <field x="18"/>
  </colFields>
  <col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colItems>
  <dataFields count="1">
    <dataField name="ราย" fld="15" subtotal="count" baseField="0" baseItem="0"/>
  </dataFields>
  <formats count="25">
    <format dxfId="14">
      <pivotArea type="all" outline="0" fieldPosition="0"/>
    </format>
    <format dxfId="15">
      <pivotArea grandRow="1" outline="0" fieldPosition="0"/>
    </format>
    <format dxfId="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20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D2" sqref="D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6" t="s">
        <v>371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162"/>
    </row>
    <row r="2" spans="1:30" ht="23.25">
      <c r="A2" s="164"/>
      <c r="B2" s="164"/>
      <c r="C2" s="82" t="s">
        <v>548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7</v>
      </c>
      <c r="F13" s="135">
        <v>32</v>
      </c>
      <c r="G13" s="135">
        <v>165</v>
      </c>
      <c r="H13" s="135">
        <v>84</v>
      </c>
      <c r="I13" s="269">
        <v>36</v>
      </c>
      <c r="J13" s="269"/>
      <c r="K13" s="269"/>
      <c r="L13" s="269"/>
      <c r="M13" s="269"/>
      <c r="N13" s="135">
        <f t="shared" si="0"/>
        <v>347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30</v>
      </c>
      <c r="F14" s="136">
        <f>SUM(B13:F13)</f>
        <v>62</v>
      </c>
      <c r="G14" s="136">
        <f>SUM(B13:G13)</f>
        <v>227</v>
      </c>
      <c r="H14" s="136">
        <f>SUM(B13:H13)</f>
        <v>311</v>
      </c>
      <c r="I14" s="136">
        <f>SUM(B13:I13)</f>
        <v>347</v>
      </c>
      <c r="J14" s="136">
        <f>SUM(B13:J13)</f>
        <v>347</v>
      </c>
      <c r="K14" s="136">
        <f>SUM(B13:K13)</f>
        <v>347</v>
      </c>
      <c r="L14" s="136">
        <f>SUM(B13:L13)</f>
        <v>347</v>
      </c>
      <c r="M14" s="136">
        <f>SUM(B13:M13)</f>
        <v>347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7"/>
      <c r="E31" s="367"/>
      <c r="F31" s="367"/>
      <c r="G31" s="367"/>
      <c r="H31" s="367"/>
      <c r="I31" s="367"/>
      <c r="J31" s="367"/>
      <c r="K31" s="367"/>
    </row>
    <row r="32" spans="1:19">
      <c r="D32" s="367"/>
      <c r="E32" s="367"/>
      <c r="F32" s="367"/>
      <c r="G32" s="367"/>
      <c r="H32" s="367"/>
      <c r="I32" s="367"/>
      <c r="J32" s="367"/>
      <c r="K32" s="367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71" t="s">
        <v>352</v>
      </c>
      <c r="S1" s="371"/>
      <c r="T1" s="371"/>
      <c r="U1" s="371"/>
      <c r="V1" s="371"/>
      <c r="W1" s="371"/>
    </row>
    <row r="2" spans="1:26" ht="24">
      <c r="B2" s="82" t="s">
        <v>548</v>
      </c>
      <c r="R2" s="43"/>
      <c r="S2" s="43"/>
      <c r="T2" s="372" t="s">
        <v>361</v>
      </c>
      <c r="U2" s="373"/>
      <c r="V2" s="373"/>
      <c r="W2" s="374"/>
    </row>
    <row r="3" spans="1:26" ht="24">
      <c r="A3" s="19" t="s">
        <v>9</v>
      </c>
      <c r="B3" s="368" t="s">
        <v>43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70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4</v>
      </c>
      <c r="G5" s="148">
        <v>28</v>
      </c>
      <c r="H5" s="148">
        <v>16</v>
      </c>
      <c r="I5" s="148">
        <v>5</v>
      </c>
      <c r="J5" s="148"/>
      <c r="K5" s="148"/>
      <c r="L5" s="329"/>
      <c r="M5" s="148"/>
      <c r="N5" s="149">
        <f t="shared" ref="N5:N27" si="0">SUM(B5:M5)</f>
        <v>56</v>
      </c>
      <c r="O5" s="150">
        <f t="shared" ref="O5:O27" si="1">V5</f>
        <v>35.866857102598424</v>
      </c>
      <c r="R5" s="26" t="s">
        <v>21</v>
      </c>
      <c r="S5" s="5">
        <f>S6+S7</f>
        <v>156133</v>
      </c>
      <c r="T5" s="119">
        <f>T6+T7</f>
        <v>56</v>
      </c>
      <c r="U5" s="47">
        <v>0</v>
      </c>
      <c r="V5" s="48">
        <f>T5*100000/S5</f>
        <v>35.866857102598424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1</v>
      </c>
      <c r="F6" s="246">
        <v>1</v>
      </c>
      <c r="G6" s="246">
        <v>9</v>
      </c>
      <c r="H6" s="246">
        <v>6</v>
      </c>
      <c r="I6" s="247">
        <v>1</v>
      </c>
      <c r="J6" s="152"/>
      <c r="K6" s="152"/>
      <c r="L6" s="152"/>
      <c r="M6" s="152"/>
      <c r="N6" s="153">
        <f t="shared" si="0"/>
        <v>19</v>
      </c>
      <c r="O6" s="154">
        <f t="shared" si="1"/>
        <v>54.986398101522255</v>
      </c>
      <c r="R6" s="28" t="s">
        <v>57</v>
      </c>
      <c r="S6" s="7">
        <v>34554</v>
      </c>
      <c r="T6" s="27">
        <f>N6</f>
        <v>19</v>
      </c>
      <c r="U6" s="120">
        <v>0</v>
      </c>
      <c r="V6" s="51">
        <f>T6*100000/S6</f>
        <v>54.986398101522255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3</v>
      </c>
      <c r="G7" s="246">
        <v>19</v>
      </c>
      <c r="H7" s="246">
        <v>10</v>
      </c>
      <c r="I7" s="247">
        <v>4</v>
      </c>
      <c r="J7" s="152"/>
      <c r="K7" s="152"/>
      <c r="L7" s="152"/>
      <c r="M7" s="152"/>
      <c r="N7" s="153">
        <f t="shared" si="0"/>
        <v>37</v>
      </c>
      <c r="O7" s="154">
        <f t="shared" si="1"/>
        <v>30.432887258490364</v>
      </c>
      <c r="R7" s="28" t="s">
        <v>22</v>
      </c>
      <c r="S7" s="7">
        <v>121579</v>
      </c>
      <c r="T7" s="27">
        <f t="shared" ref="T7:T26" si="2">N7</f>
        <v>37</v>
      </c>
      <c r="U7" s="50">
        <v>0</v>
      </c>
      <c r="V7" s="51">
        <f t="shared" ref="V7:V26" si="3">T7*100000/S7</f>
        <v>30.432887258490364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>
        <v>4</v>
      </c>
      <c r="H8" s="246">
        <v>0</v>
      </c>
      <c r="I8" s="247">
        <v>0</v>
      </c>
      <c r="J8" s="152"/>
      <c r="K8" s="152"/>
      <c r="L8" s="152"/>
      <c r="M8" s="152"/>
      <c r="N8" s="153">
        <f t="shared" si="0"/>
        <v>8</v>
      </c>
      <c r="O8" s="154">
        <f t="shared" si="1"/>
        <v>8.1346280949717826</v>
      </c>
      <c r="R8" s="29" t="s">
        <v>23</v>
      </c>
      <c r="S8" s="12">
        <v>98345</v>
      </c>
      <c r="T8" s="27">
        <f t="shared" si="2"/>
        <v>8</v>
      </c>
      <c r="U8" s="52">
        <v>0</v>
      </c>
      <c r="V8" s="51">
        <f t="shared" si="3"/>
        <v>8.1346280949717826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4</v>
      </c>
      <c r="G9" s="246">
        <v>2</v>
      </c>
      <c r="H9" s="248">
        <v>1</v>
      </c>
      <c r="I9" s="247">
        <v>0</v>
      </c>
      <c r="J9" s="152"/>
      <c r="K9" s="152"/>
      <c r="L9" s="152"/>
      <c r="M9" s="152"/>
      <c r="N9" s="153">
        <f t="shared" si="0"/>
        <v>12</v>
      </c>
      <c r="O9" s="154">
        <f t="shared" si="1"/>
        <v>22.35427804996181</v>
      </c>
      <c r="R9" s="29" t="s">
        <v>31</v>
      </c>
      <c r="S9" s="12">
        <v>53681</v>
      </c>
      <c r="T9" s="27">
        <f t="shared" si="2"/>
        <v>12</v>
      </c>
      <c r="U9" s="52">
        <v>0</v>
      </c>
      <c r="V9" s="51">
        <f t="shared" si="3"/>
        <v>22.35427804996181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2</v>
      </c>
      <c r="G10" s="246">
        <v>3</v>
      </c>
      <c r="H10" s="248">
        <v>9</v>
      </c>
      <c r="I10" s="247">
        <v>3</v>
      </c>
      <c r="J10" s="152"/>
      <c r="K10" s="152"/>
      <c r="L10" s="152"/>
      <c r="M10" s="152"/>
      <c r="N10" s="153">
        <f t="shared" si="0"/>
        <v>20</v>
      </c>
      <c r="O10" s="154">
        <f t="shared" si="1"/>
        <v>24.80220243557628</v>
      </c>
      <c r="R10" s="29" t="s">
        <v>24</v>
      </c>
      <c r="S10" s="12">
        <v>80638</v>
      </c>
      <c r="T10" s="27">
        <f t="shared" si="2"/>
        <v>20</v>
      </c>
      <c r="U10" s="52">
        <v>0</v>
      </c>
      <c r="V10" s="51">
        <f t="shared" si="3"/>
        <v>24.80220243557628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>
        <v>1</v>
      </c>
      <c r="H11" s="248">
        <v>1</v>
      </c>
      <c r="I11" s="247">
        <v>0</v>
      </c>
      <c r="J11" s="152"/>
      <c r="K11" s="152"/>
      <c r="L11" s="152"/>
      <c r="M11" s="152"/>
      <c r="N11" s="153">
        <f t="shared" si="0"/>
        <v>2</v>
      </c>
      <c r="O11" s="154">
        <f t="shared" si="1"/>
        <v>2.9251312652655286</v>
      </c>
      <c r="R11" s="29" t="s">
        <v>25</v>
      </c>
      <c r="S11" s="12">
        <v>68373</v>
      </c>
      <c r="T11" s="27">
        <f t="shared" si="2"/>
        <v>2</v>
      </c>
      <c r="U11" s="52">
        <v>0</v>
      </c>
      <c r="V11" s="51">
        <f t="shared" si="3"/>
        <v>2.9251312652655286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1</v>
      </c>
      <c r="F12" s="246">
        <v>1</v>
      </c>
      <c r="G12" s="246">
        <v>4</v>
      </c>
      <c r="H12" s="248">
        <v>3</v>
      </c>
      <c r="I12" s="247">
        <v>15</v>
      </c>
      <c r="J12" s="152"/>
      <c r="K12" s="152"/>
      <c r="L12" s="152"/>
      <c r="M12" s="152"/>
      <c r="N12" s="153">
        <f t="shared" si="0"/>
        <v>28</v>
      </c>
      <c r="O12" s="154">
        <f t="shared" si="1"/>
        <v>38.15025751423822</v>
      </c>
      <c r="R12" s="29" t="s">
        <v>26</v>
      </c>
      <c r="S12" s="12">
        <v>73394</v>
      </c>
      <c r="T12" s="27">
        <f t="shared" si="2"/>
        <v>28</v>
      </c>
      <c r="U12" s="52">
        <v>0</v>
      </c>
      <c r="V12" s="51">
        <f t="shared" si="3"/>
        <v>38.15025751423822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1</v>
      </c>
      <c r="G13" s="246">
        <v>2</v>
      </c>
      <c r="H13" s="248">
        <v>0</v>
      </c>
      <c r="I13" s="247">
        <v>0</v>
      </c>
      <c r="J13" s="152"/>
      <c r="K13" s="152"/>
      <c r="L13" s="152"/>
      <c r="M13" s="152"/>
      <c r="N13" s="153">
        <f t="shared" si="0"/>
        <v>3</v>
      </c>
      <c r="O13" s="154">
        <f t="shared" si="1"/>
        <v>2.7811512111913523</v>
      </c>
      <c r="R13" s="29" t="s">
        <v>27</v>
      </c>
      <c r="S13" s="12">
        <v>107869</v>
      </c>
      <c r="T13" s="27">
        <f t="shared" si="2"/>
        <v>3</v>
      </c>
      <c r="U13" s="52">
        <v>0</v>
      </c>
      <c r="V13" s="51">
        <f t="shared" si="3"/>
        <v>2.7811512111913523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4</v>
      </c>
      <c r="H14" s="248">
        <v>1</v>
      </c>
      <c r="I14" s="247">
        <v>3</v>
      </c>
      <c r="J14" s="152"/>
      <c r="K14" s="152"/>
      <c r="L14" s="152"/>
      <c r="M14" s="152"/>
      <c r="N14" s="153">
        <f t="shared" si="0"/>
        <v>8</v>
      </c>
      <c r="O14" s="154">
        <f t="shared" si="1"/>
        <v>13.84083044982699</v>
      </c>
      <c r="R14" s="29" t="s">
        <v>34</v>
      </c>
      <c r="S14" s="12">
        <v>57800</v>
      </c>
      <c r="T14" s="27">
        <f t="shared" si="2"/>
        <v>8</v>
      </c>
      <c r="U14" s="52">
        <v>0</v>
      </c>
      <c r="V14" s="51">
        <f t="shared" si="3"/>
        <v>13.84083044982699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4</v>
      </c>
      <c r="I15" s="247">
        <v>0</v>
      </c>
      <c r="J15" s="152"/>
      <c r="K15" s="152"/>
      <c r="L15" s="152"/>
      <c r="M15" s="152"/>
      <c r="N15" s="153">
        <f t="shared" si="0"/>
        <v>4</v>
      </c>
      <c r="O15" s="154">
        <f t="shared" si="1"/>
        <v>6.0898558226633988</v>
      </c>
      <c r="R15" s="29" t="s">
        <v>32</v>
      </c>
      <c r="S15" s="12">
        <v>65683</v>
      </c>
      <c r="T15" s="27">
        <f t="shared" si="2"/>
        <v>4</v>
      </c>
      <c r="U15" s="52">
        <v>0</v>
      </c>
      <c r="V15" s="51">
        <f t="shared" si="3"/>
        <v>6.0898558226633988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>
        <v>7</v>
      </c>
      <c r="H16" s="248">
        <v>6</v>
      </c>
      <c r="I16" s="247">
        <v>2</v>
      </c>
      <c r="J16" s="152"/>
      <c r="K16" s="152"/>
      <c r="L16" s="152"/>
      <c r="M16" s="152"/>
      <c r="N16" s="153">
        <f t="shared" si="0"/>
        <v>18</v>
      </c>
      <c r="O16" s="154">
        <f t="shared" si="1"/>
        <v>14.812986051104803</v>
      </c>
      <c r="R16" s="29" t="s">
        <v>28</v>
      </c>
      <c r="S16" s="12">
        <v>121515</v>
      </c>
      <c r="T16" s="27">
        <f t="shared" si="2"/>
        <v>18</v>
      </c>
      <c r="U16" s="52">
        <v>0</v>
      </c>
      <c r="V16" s="51">
        <f t="shared" si="3"/>
        <v>14.812986051104803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>
        <v>3</v>
      </c>
      <c r="H17" s="248">
        <v>4</v>
      </c>
      <c r="I17" s="247">
        <v>2</v>
      </c>
      <c r="J17" s="152"/>
      <c r="K17" s="152"/>
      <c r="L17" s="152"/>
      <c r="M17" s="152"/>
      <c r="N17" s="153">
        <f t="shared" si="0"/>
        <v>17</v>
      </c>
      <c r="O17" s="154">
        <f t="shared" si="1"/>
        <v>14.601674898003006</v>
      </c>
      <c r="R17" s="29" t="s">
        <v>29</v>
      </c>
      <c r="S17" s="12">
        <v>116425</v>
      </c>
      <c r="T17" s="27">
        <f t="shared" si="2"/>
        <v>17</v>
      </c>
      <c r="U17" s="52">
        <v>0</v>
      </c>
      <c r="V17" s="51">
        <f t="shared" si="3"/>
        <v>14.601674898003006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2</v>
      </c>
      <c r="H19" s="246">
        <v>4</v>
      </c>
      <c r="I19" s="247">
        <v>0</v>
      </c>
      <c r="J19" s="152"/>
      <c r="K19" s="152"/>
      <c r="L19" s="152"/>
      <c r="M19" s="152"/>
      <c r="N19" s="153">
        <f t="shared" si="0"/>
        <v>6</v>
      </c>
      <c r="O19" s="154">
        <f t="shared" si="1"/>
        <v>21.424745581146222</v>
      </c>
      <c r="R19" s="29" t="s">
        <v>58</v>
      </c>
      <c r="S19" s="12">
        <v>28005</v>
      </c>
      <c r="T19" s="27">
        <f t="shared" si="2"/>
        <v>6</v>
      </c>
      <c r="U19" s="52">
        <v>0</v>
      </c>
      <c r="V19" s="51">
        <f t="shared" si="3"/>
        <v>21.424745581146222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1</v>
      </c>
      <c r="F20" s="246">
        <v>0</v>
      </c>
      <c r="G20" s="246">
        <v>3</v>
      </c>
      <c r="H20" s="248">
        <v>0</v>
      </c>
      <c r="I20" s="247">
        <v>0</v>
      </c>
      <c r="J20" s="152"/>
      <c r="K20" s="152"/>
      <c r="L20" s="152"/>
      <c r="M20" s="152"/>
      <c r="N20" s="153">
        <f t="shared" si="0"/>
        <v>4</v>
      </c>
      <c r="O20" s="154">
        <f t="shared" si="1"/>
        <v>5.3688392569526471</v>
      </c>
      <c r="R20" s="29" t="s">
        <v>30</v>
      </c>
      <c r="S20" s="12">
        <v>74504</v>
      </c>
      <c r="T20" s="27">
        <f t="shared" si="2"/>
        <v>4</v>
      </c>
      <c r="U20" s="52">
        <v>0</v>
      </c>
      <c r="V20" s="51">
        <f t="shared" si="3"/>
        <v>5.3688392569526471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1</v>
      </c>
      <c r="G22" s="246">
        <v>1</v>
      </c>
      <c r="H22" s="248">
        <v>1</v>
      </c>
      <c r="I22" s="247">
        <v>0</v>
      </c>
      <c r="J22" s="152"/>
      <c r="K22" s="152"/>
      <c r="L22" s="152"/>
      <c r="M22" s="152"/>
      <c r="N22" s="153">
        <f t="shared" si="0"/>
        <v>3</v>
      </c>
      <c r="O22" s="154">
        <f t="shared" si="1"/>
        <v>8.1369171933060294</v>
      </c>
      <c r="R22" s="11" t="s">
        <v>59</v>
      </c>
      <c r="S22" s="12">
        <v>36869</v>
      </c>
      <c r="T22" s="27">
        <f t="shared" si="2"/>
        <v>3</v>
      </c>
      <c r="U22" s="52">
        <v>0</v>
      </c>
      <c r="V22" s="51">
        <f t="shared" si="3"/>
        <v>8.1369171933060294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1</v>
      </c>
      <c r="H23" s="248">
        <v>5</v>
      </c>
      <c r="I23" s="247">
        <v>0</v>
      </c>
      <c r="J23" s="152"/>
      <c r="K23" s="152"/>
      <c r="L23" s="152"/>
      <c r="M23" s="152"/>
      <c r="N23" s="153">
        <f t="shared" si="0"/>
        <v>6</v>
      </c>
      <c r="O23" s="154">
        <f t="shared" si="1"/>
        <v>12.742911755336094</v>
      </c>
      <c r="R23" s="11" t="s">
        <v>60</v>
      </c>
      <c r="S23" s="12">
        <v>47085</v>
      </c>
      <c r="T23" s="27">
        <f t="shared" si="2"/>
        <v>6</v>
      </c>
      <c r="U23" s="52">
        <v>0</v>
      </c>
      <c r="V23" s="51">
        <f t="shared" si="3"/>
        <v>12.742911755336094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17</v>
      </c>
      <c r="H24" s="248">
        <v>6</v>
      </c>
      <c r="I24" s="247">
        <v>4</v>
      </c>
      <c r="J24" s="152"/>
      <c r="K24" s="152"/>
      <c r="L24" s="152"/>
      <c r="M24" s="152"/>
      <c r="N24" s="153">
        <f t="shared" si="0"/>
        <v>27</v>
      </c>
      <c r="O24" s="154">
        <f t="shared" si="1"/>
        <v>97.115315444932023</v>
      </c>
      <c r="R24" s="11" t="s">
        <v>61</v>
      </c>
      <c r="S24" s="12">
        <v>27802</v>
      </c>
      <c r="T24" s="27">
        <f t="shared" si="2"/>
        <v>27</v>
      </c>
      <c r="U24" s="52">
        <v>0</v>
      </c>
      <c r="V24" s="51">
        <f t="shared" si="3"/>
        <v>97.115315444932023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17</v>
      </c>
      <c r="G25" s="246">
        <v>77</v>
      </c>
      <c r="H25" s="248">
        <v>16</v>
      </c>
      <c r="I25" s="247">
        <v>2</v>
      </c>
      <c r="J25" s="152"/>
      <c r="K25" s="152"/>
      <c r="L25" s="152"/>
      <c r="M25" s="152"/>
      <c r="N25" s="153">
        <f t="shared" si="0"/>
        <v>112</v>
      </c>
      <c r="O25" s="154">
        <f t="shared" si="1"/>
        <v>449.70889379642642</v>
      </c>
      <c r="R25" s="11" t="s">
        <v>62</v>
      </c>
      <c r="S25" s="12">
        <v>24905</v>
      </c>
      <c r="T25" s="27">
        <f t="shared" si="2"/>
        <v>112</v>
      </c>
      <c r="U25" s="52">
        <v>0</v>
      </c>
      <c r="V25" s="51">
        <f t="shared" si="3"/>
        <v>449.70889379642642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6</v>
      </c>
      <c r="H26" s="248">
        <v>7</v>
      </c>
      <c r="I26" s="247">
        <v>0</v>
      </c>
      <c r="J26" s="156"/>
      <c r="K26" s="156"/>
      <c r="L26" s="156"/>
      <c r="M26" s="156"/>
      <c r="N26" s="153">
        <f t="shared" si="0"/>
        <v>13</v>
      </c>
      <c r="O26" s="157">
        <f t="shared" si="1"/>
        <v>54.984562026815546</v>
      </c>
      <c r="R26" s="14" t="s">
        <v>63</v>
      </c>
      <c r="S26" s="12">
        <v>23643</v>
      </c>
      <c r="T26" s="27">
        <f t="shared" si="2"/>
        <v>13</v>
      </c>
      <c r="U26" s="53">
        <v>0</v>
      </c>
      <c r="V26" s="51">
        <f t="shared" si="3"/>
        <v>54.984562026815546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7</v>
      </c>
      <c r="F27" s="95">
        <f t="shared" si="4"/>
        <v>32</v>
      </c>
      <c r="G27" s="95">
        <f t="shared" si="4"/>
        <v>165</v>
      </c>
      <c r="H27" s="95">
        <f t="shared" si="4"/>
        <v>84</v>
      </c>
      <c r="I27" s="95">
        <f t="shared" si="4"/>
        <v>36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347</v>
      </c>
      <c r="O27" s="96">
        <f t="shared" si="1"/>
        <v>26.517496198139956</v>
      </c>
      <c r="R27" s="94" t="s">
        <v>64</v>
      </c>
      <c r="S27" s="98">
        <f>SUM(S6:S26)</f>
        <v>1308570</v>
      </c>
      <c r="T27" s="98">
        <f>SUM(T6:T26)</f>
        <v>347</v>
      </c>
      <c r="U27" s="98">
        <f>SUM(U6:U26)</f>
        <v>0</v>
      </c>
      <c r="V27" s="99">
        <f>T27*100000/S27</f>
        <v>26.517496198139956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topLeftCell="D1"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hidden="1" customWidth="1"/>
    <col min="19" max="20" width="9.140625" style="1" customWidth="1"/>
  </cols>
  <sheetData>
    <row r="1" spans="1:23">
      <c r="B1" s="83" t="s">
        <v>353</v>
      </c>
      <c r="M1" s="83"/>
      <c r="N1" s="330" t="s">
        <v>354</v>
      </c>
    </row>
    <row r="2" spans="1:23">
      <c r="A2" s="42"/>
      <c r="B2" s="82" t="s">
        <v>548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3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3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30</v>
      </c>
      <c r="P4" s="36">
        <f t="shared" ref="P4:P10" si="0">O4*100000/N4</f>
        <v>42.612196848867335</v>
      </c>
      <c r="Q4" s="2"/>
      <c r="R4" s="70">
        <f>O4*100/O10</f>
        <v>8.6455331412103753</v>
      </c>
      <c r="S4" s="71"/>
      <c r="T4" s="72"/>
    </row>
    <row r="5" spans="1:23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99</v>
      </c>
      <c r="P5" s="36">
        <f t="shared" si="0"/>
        <v>131.92534722175697</v>
      </c>
      <c r="R5" s="70">
        <f>O5*100/O10</f>
        <v>28.530259365994237</v>
      </c>
      <c r="S5" s="71"/>
      <c r="T5" s="72"/>
      <c r="V5" s="255"/>
    </row>
    <row r="6" spans="1:23">
      <c r="A6" s="26" t="s">
        <v>21</v>
      </c>
      <c r="B6" s="5">
        <f>B7+B8</f>
        <v>156133</v>
      </c>
      <c r="C6" s="6">
        <v>13</v>
      </c>
      <c r="D6" s="6">
        <v>0</v>
      </c>
      <c r="E6" s="58">
        <f>C6+D6</f>
        <v>13</v>
      </c>
      <c r="F6" s="59">
        <f>E6*100000/B6</f>
        <v>8.3262346845317765</v>
      </c>
      <c r="G6" s="6">
        <v>43</v>
      </c>
      <c r="H6" s="60">
        <f>C6+D6+G6</f>
        <v>56</v>
      </c>
      <c r="I6" s="61">
        <f>H6*100000/B6</f>
        <v>35.866857102598424</v>
      </c>
      <c r="L6" s="107"/>
      <c r="M6" s="17" t="s">
        <v>36</v>
      </c>
      <c r="N6" s="35">
        <v>84248.338076132117</v>
      </c>
      <c r="O6" s="17">
        <v>98</v>
      </c>
      <c r="P6" s="36">
        <f t="shared" si="0"/>
        <v>116.32276937195012</v>
      </c>
      <c r="R6" s="70">
        <f>O6*100/O10</f>
        <v>28.24207492795389</v>
      </c>
      <c r="S6" s="73"/>
      <c r="T6" s="38"/>
      <c r="V6" s="255"/>
    </row>
    <row r="7" spans="1:23">
      <c r="A7" s="28" t="s">
        <v>57</v>
      </c>
      <c r="B7" s="7">
        <v>34554</v>
      </c>
      <c r="C7" s="8">
        <v>4</v>
      </c>
      <c r="D7" s="9">
        <v>0</v>
      </c>
      <c r="E7" s="62">
        <f>C7+D7</f>
        <v>4</v>
      </c>
      <c r="F7" s="63">
        <f>E7*100000/B7</f>
        <v>11.576083810846791</v>
      </c>
      <c r="G7" s="10">
        <v>15</v>
      </c>
      <c r="H7" s="64">
        <f>C7+D7+G7</f>
        <v>19</v>
      </c>
      <c r="I7" s="65">
        <f>H7*100000/B7</f>
        <v>54.986398101522255</v>
      </c>
      <c r="M7" s="17" t="s">
        <v>37</v>
      </c>
      <c r="N7" s="35">
        <v>199998.93546853634</v>
      </c>
      <c r="O7" s="17">
        <v>62</v>
      </c>
      <c r="P7" s="36">
        <f t="shared" si="0"/>
        <v>31.000165003255123</v>
      </c>
      <c r="R7" s="70">
        <f>O7*100/O10</f>
        <v>17.86743515850144</v>
      </c>
      <c r="S7" s="71"/>
      <c r="T7" s="72"/>
      <c r="V7" s="255"/>
    </row>
    <row r="8" spans="1:23">
      <c r="A8" s="28" t="s">
        <v>22</v>
      </c>
      <c r="B8" s="7">
        <v>121579</v>
      </c>
      <c r="C8" s="8">
        <v>9</v>
      </c>
      <c r="D8" s="9">
        <v>0</v>
      </c>
      <c r="E8" s="62">
        <f t="shared" ref="E8:E27" si="1">C8+D8</f>
        <v>9</v>
      </c>
      <c r="F8" s="63">
        <f t="shared" ref="F8:F27" si="2">E8*100000/B8</f>
        <v>7.4025941980111698</v>
      </c>
      <c r="G8" s="10">
        <v>28</v>
      </c>
      <c r="H8" s="64">
        <f t="shared" ref="H8:H27" si="3">C8+D8+G8</f>
        <v>37</v>
      </c>
      <c r="I8" s="65">
        <f t="shared" ref="I8:I27" si="4">H8*100000/B8</f>
        <v>30.432887258490364</v>
      </c>
      <c r="M8" s="17" t="s">
        <v>38</v>
      </c>
      <c r="N8" s="35">
        <v>444932</v>
      </c>
      <c r="O8" s="17">
        <v>35</v>
      </c>
      <c r="P8" s="36">
        <f t="shared" si="0"/>
        <v>7.866370591461167</v>
      </c>
      <c r="R8" s="70">
        <f>O8*100/O10</f>
        <v>10.086455331412104</v>
      </c>
      <c r="S8" s="71"/>
      <c r="T8" s="72"/>
      <c r="V8" s="255"/>
    </row>
    <row r="9" spans="1:23">
      <c r="A9" s="29" t="s">
        <v>23</v>
      </c>
      <c r="B9" s="12">
        <v>98345</v>
      </c>
      <c r="C9" s="8">
        <v>2</v>
      </c>
      <c r="D9" s="9">
        <v>0</v>
      </c>
      <c r="E9" s="62">
        <f t="shared" si="1"/>
        <v>2</v>
      </c>
      <c r="F9" s="63">
        <f t="shared" si="2"/>
        <v>2.0336570237429457</v>
      </c>
      <c r="G9" s="10">
        <v>6</v>
      </c>
      <c r="H9" s="64">
        <f t="shared" si="3"/>
        <v>8</v>
      </c>
      <c r="I9" s="65">
        <f t="shared" si="4"/>
        <v>8.1346280949717826</v>
      </c>
      <c r="M9" s="17" t="s">
        <v>39</v>
      </c>
      <c r="N9" s="35">
        <v>433946</v>
      </c>
      <c r="O9" s="17">
        <v>23</v>
      </c>
      <c r="P9" s="36">
        <f t="shared" si="0"/>
        <v>5.3001986422273735</v>
      </c>
      <c r="R9" s="70">
        <f>O9*100/O10</f>
        <v>6.6282420749279538</v>
      </c>
      <c r="T9" s="72"/>
      <c r="V9" s="255"/>
    </row>
    <row r="10" spans="1:23">
      <c r="A10" s="29" t="s">
        <v>31</v>
      </c>
      <c r="B10" s="12">
        <v>53681</v>
      </c>
      <c r="C10" s="8">
        <v>3</v>
      </c>
      <c r="D10" s="9">
        <v>0</v>
      </c>
      <c r="E10" s="62">
        <f t="shared" si="1"/>
        <v>3</v>
      </c>
      <c r="F10" s="63">
        <f t="shared" si="2"/>
        <v>5.5885695124904524</v>
      </c>
      <c r="G10" s="10">
        <v>9</v>
      </c>
      <c r="H10" s="64">
        <f t="shared" si="3"/>
        <v>12</v>
      </c>
      <c r="I10" s="65">
        <f t="shared" si="4"/>
        <v>22.35427804996181</v>
      </c>
      <c r="M10" s="31" t="s">
        <v>41</v>
      </c>
      <c r="N10" s="32">
        <f>SUM(N4:N9)</f>
        <v>1308570.0921336529</v>
      </c>
      <c r="O10" s="32">
        <f>SUM(O4:O9)</f>
        <v>347</v>
      </c>
      <c r="P10" s="33">
        <f t="shared" si="0"/>
        <v>26.517494331099126</v>
      </c>
      <c r="R10" s="74">
        <f>SUM(R4:R9)</f>
        <v>100</v>
      </c>
      <c r="T10" s="72"/>
      <c r="V10" s="255"/>
    </row>
    <row r="11" spans="1:23">
      <c r="A11" s="29" t="s">
        <v>24</v>
      </c>
      <c r="B11" s="12">
        <v>80638</v>
      </c>
      <c r="C11" s="8">
        <v>4</v>
      </c>
      <c r="D11" s="9">
        <v>0</v>
      </c>
      <c r="E11" s="62">
        <f t="shared" si="1"/>
        <v>4</v>
      </c>
      <c r="F11" s="63">
        <f t="shared" si="2"/>
        <v>4.9604404871152559</v>
      </c>
      <c r="G11" s="10">
        <v>16</v>
      </c>
      <c r="H11" s="64">
        <f t="shared" si="3"/>
        <v>20</v>
      </c>
      <c r="I11" s="65">
        <f t="shared" si="4"/>
        <v>24.80220243557628</v>
      </c>
      <c r="M11" s="37"/>
      <c r="T11" s="2"/>
    </row>
    <row r="12" spans="1:23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2</v>
      </c>
      <c r="H12" s="64">
        <f t="shared" si="3"/>
        <v>2</v>
      </c>
      <c r="I12" s="65">
        <f t="shared" si="4"/>
        <v>2.9251312652655286</v>
      </c>
    </row>
    <row r="13" spans="1:23">
      <c r="A13" s="29" t="s">
        <v>26</v>
      </c>
      <c r="B13" s="12">
        <v>73394</v>
      </c>
      <c r="C13" s="8">
        <v>3</v>
      </c>
      <c r="D13" s="9">
        <v>0</v>
      </c>
      <c r="E13" s="62">
        <f t="shared" si="1"/>
        <v>3</v>
      </c>
      <c r="F13" s="63">
        <f t="shared" si="2"/>
        <v>4.0875275908112378</v>
      </c>
      <c r="G13" s="10">
        <v>25</v>
      </c>
      <c r="H13" s="64">
        <f t="shared" si="3"/>
        <v>28</v>
      </c>
      <c r="I13" s="65">
        <f t="shared" si="4"/>
        <v>38.15025751423822</v>
      </c>
      <c r="M13" s="75" t="s">
        <v>69</v>
      </c>
      <c r="N13" s="75" t="s">
        <v>10</v>
      </c>
      <c r="O13" s="75" t="s">
        <v>40</v>
      </c>
      <c r="P13" s="76" t="s">
        <v>13</v>
      </c>
      <c r="T13"/>
    </row>
    <row r="14" spans="1:23">
      <c r="A14" s="29" t="s">
        <v>27</v>
      </c>
      <c r="B14" s="12">
        <v>107869</v>
      </c>
      <c r="C14" s="8">
        <v>3</v>
      </c>
      <c r="D14" s="9">
        <v>0</v>
      </c>
      <c r="E14" s="62">
        <f t="shared" si="1"/>
        <v>3</v>
      </c>
      <c r="F14" s="63">
        <f t="shared" si="2"/>
        <v>2.7811512111913523</v>
      </c>
      <c r="G14" s="10">
        <v>0</v>
      </c>
      <c r="H14" s="64">
        <f t="shared" si="3"/>
        <v>3</v>
      </c>
      <c r="I14" s="65">
        <f t="shared" si="4"/>
        <v>2.7811512111913523</v>
      </c>
      <c r="M14" s="77" t="s">
        <v>70</v>
      </c>
      <c r="N14" s="78">
        <v>652498</v>
      </c>
      <c r="O14" s="77">
        <v>167</v>
      </c>
      <c r="P14" s="36">
        <f>O14*100000/N14</f>
        <v>25.59394818068408</v>
      </c>
      <c r="R14" s="79"/>
      <c r="T14"/>
    </row>
    <row r="15" spans="1:23">
      <c r="A15" s="29" t="s">
        <v>34</v>
      </c>
      <c r="B15" s="12">
        <v>57800</v>
      </c>
      <c r="C15" s="8">
        <v>1</v>
      </c>
      <c r="D15" s="9">
        <v>0</v>
      </c>
      <c r="E15" s="62">
        <f t="shared" si="1"/>
        <v>1</v>
      </c>
      <c r="F15" s="63">
        <f t="shared" si="2"/>
        <v>1.7301038062283738</v>
      </c>
      <c r="G15" s="10">
        <v>7</v>
      </c>
      <c r="H15" s="64">
        <f t="shared" si="3"/>
        <v>8</v>
      </c>
      <c r="I15" s="65">
        <f t="shared" si="4"/>
        <v>13.84083044982699</v>
      </c>
      <c r="M15" s="77" t="s">
        <v>71</v>
      </c>
      <c r="N15" s="78">
        <v>656072</v>
      </c>
      <c r="O15" s="78">
        <f>O10-O14</f>
        <v>180</v>
      </c>
      <c r="P15" s="36">
        <f>O15*100000/N15</f>
        <v>27.436013120511163</v>
      </c>
      <c r="T15"/>
      <c r="W15">
        <f>5/6</f>
        <v>0.83333333333333337</v>
      </c>
    </row>
    <row r="16" spans="1:23">
      <c r="A16" s="29" t="s">
        <v>32</v>
      </c>
      <c r="B16" s="12">
        <v>65683</v>
      </c>
      <c r="C16" s="8">
        <v>1</v>
      </c>
      <c r="D16" s="9">
        <v>0</v>
      </c>
      <c r="E16" s="62">
        <f t="shared" si="1"/>
        <v>1</v>
      </c>
      <c r="F16" s="63">
        <f t="shared" si="2"/>
        <v>1.5224639556658497</v>
      </c>
      <c r="G16" s="10">
        <v>3</v>
      </c>
      <c r="H16" s="64">
        <f t="shared" si="3"/>
        <v>4</v>
      </c>
      <c r="I16" s="65">
        <f t="shared" si="4"/>
        <v>6.0898558226633988</v>
      </c>
      <c r="M16" s="80" t="s">
        <v>41</v>
      </c>
      <c r="N16" s="81">
        <f>N14+N15</f>
        <v>1308570</v>
      </c>
      <c r="O16" s="245">
        <f>O14+O15</f>
        <v>347</v>
      </c>
      <c r="P16" s="69">
        <f>O16*100000/N16</f>
        <v>26.517496198139956</v>
      </c>
      <c r="T16"/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17</v>
      </c>
      <c r="H17" s="64">
        <f t="shared" si="3"/>
        <v>18</v>
      </c>
      <c r="I17" s="65">
        <f t="shared" si="4"/>
        <v>14.812986051104803</v>
      </c>
      <c r="T17"/>
    </row>
    <row r="18" spans="1:22">
      <c r="A18" s="29" t="s">
        <v>29</v>
      </c>
      <c r="B18" s="12">
        <v>116425</v>
      </c>
      <c r="C18" s="8">
        <v>5</v>
      </c>
      <c r="D18" s="9">
        <v>0</v>
      </c>
      <c r="E18" s="62">
        <f t="shared" si="1"/>
        <v>5</v>
      </c>
      <c r="F18" s="63">
        <f t="shared" si="2"/>
        <v>4.2946102641185311</v>
      </c>
      <c r="G18" s="10">
        <v>12</v>
      </c>
      <c r="H18" s="64">
        <f t="shared" si="3"/>
        <v>17</v>
      </c>
      <c r="I18" s="65">
        <f t="shared" si="4"/>
        <v>14.601674898003006</v>
      </c>
      <c r="R18" s="79"/>
      <c r="T18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S19" s="252"/>
      <c r="T19" s="253"/>
      <c r="U19" s="254"/>
    </row>
    <row r="20" spans="1:22">
      <c r="A20" s="29" t="s">
        <v>58</v>
      </c>
      <c r="B20" s="12">
        <v>28005</v>
      </c>
      <c r="C20" s="8">
        <v>5</v>
      </c>
      <c r="D20" s="9">
        <v>0</v>
      </c>
      <c r="E20" s="62">
        <f t="shared" si="1"/>
        <v>5</v>
      </c>
      <c r="F20" s="63">
        <f t="shared" si="2"/>
        <v>17.853954650955188</v>
      </c>
      <c r="G20" s="10">
        <v>1</v>
      </c>
      <c r="H20" s="64">
        <f t="shared" si="3"/>
        <v>6</v>
      </c>
      <c r="I20" s="65">
        <f t="shared" si="4"/>
        <v>21.424745581146222</v>
      </c>
      <c r="S20" s="252"/>
      <c r="T20" s="253"/>
      <c r="U20" s="254"/>
    </row>
    <row r="21" spans="1:22">
      <c r="A21" s="29" t="s">
        <v>30</v>
      </c>
      <c r="B21" s="12">
        <v>74504</v>
      </c>
      <c r="C21" s="8">
        <v>2</v>
      </c>
      <c r="D21" s="9">
        <v>0</v>
      </c>
      <c r="E21" s="62">
        <f t="shared" si="1"/>
        <v>2</v>
      </c>
      <c r="F21" s="63">
        <f t="shared" si="2"/>
        <v>2.6844196284763235</v>
      </c>
      <c r="G21" s="10">
        <v>2</v>
      </c>
      <c r="H21" s="64">
        <f t="shared" si="3"/>
        <v>4</v>
      </c>
      <c r="I21" s="65">
        <f t="shared" si="4"/>
        <v>5.3688392569526471</v>
      </c>
      <c r="S21" s="252"/>
      <c r="T21" s="253"/>
      <c r="U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S22" s="252"/>
      <c r="T22" s="253"/>
      <c r="U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2</v>
      </c>
      <c r="H23" s="64">
        <f t="shared" si="3"/>
        <v>3</v>
      </c>
      <c r="I23" s="65">
        <f t="shared" si="4"/>
        <v>8.1369171933060294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4</v>
      </c>
      <c r="D24" s="9">
        <v>0</v>
      </c>
      <c r="E24" s="62">
        <f t="shared" si="1"/>
        <v>4</v>
      </c>
      <c r="F24" s="63">
        <f t="shared" si="2"/>
        <v>8.4952745035573969</v>
      </c>
      <c r="G24" s="10">
        <v>2</v>
      </c>
      <c r="H24" s="64">
        <f t="shared" si="3"/>
        <v>6</v>
      </c>
      <c r="I24" s="65">
        <f t="shared" si="4"/>
        <v>12.742911755336094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11</v>
      </c>
      <c r="D25" s="9">
        <v>0</v>
      </c>
      <c r="E25" s="62">
        <f t="shared" si="1"/>
        <v>11</v>
      </c>
      <c r="F25" s="63">
        <f t="shared" si="2"/>
        <v>39.565498884972307</v>
      </c>
      <c r="G25" s="10">
        <v>16</v>
      </c>
      <c r="H25" s="64">
        <f t="shared" si="3"/>
        <v>27</v>
      </c>
      <c r="I25" s="65">
        <f t="shared" si="4"/>
        <v>97.115315444932023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12</v>
      </c>
      <c r="D26" s="9">
        <v>0</v>
      </c>
      <c r="E26" s="62">
        <f t="shared" si="1"/>
        <v>12</v>
      </c>
      <c r="F26" s="63">
        <f t="shared" si="2"/>
        <v>48.183095763902834</v>
      </c>
      <c r="G26" s="10">
        <v>100</v>
      </c>
      <c r="H26" s="64">
        <f t="shared" si="3"/>
        <v>112</v>
      </c>
      <c r="I26" s="65">
        <f t="shared" si="4"/>
        <v>449.70889379642642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5</v>
      </c>
      <c r="D27" s="10">
        <v>0</v>
      </c>
      <c r="E27" s="62">
        <f t="shared" si="1"/>
        <v>5</v>
      </c>
      <c r="F27" s="63">
        <f t="shared" si="2"/>
        <v>21.147908471852134</v>
      </c>
      <c r="G27" s="10">
        <v>8</v>
      </c>
      <c r="H27" s="64">
        <f t="shared" si="3"/>
        <v>13</v>
      </c>
      <c r="I27" s="65">
        <f t="shared" si="4"/>
        <v>54.984562026815546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76</v>
      </c>
      <c r="D28" s="103">
        <f>SUM(D7:D27)</f>
        <v>0</v>
      </c>
      <c r="E28" s="103">
        <f>SUM(E7:E27)</f>
        <v>76</v>
      </c>
      <c r="F28" s="104">
        <f>E28*100000/B28</f>
        <v>5.8078666024744567</v>
      </c>
      <c r="G28" s="103">
        <f>SUM(G7:G27)</f>
        <v>271</v>
      </c>
      <c r="H28" s="103">
        <f>C28+D28+G28</f>
        <v>347</v>
      </c>
      <c r="I28" s="104">
        <f>H28*100000/B28</f>
        <v>26.517496198139956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E20" sqref="E20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548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56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>
        <v>0</v>
      </c>
      <c r="V5" s="66">
        <v>1</v>
      </c>
      <c r="W5" s="66">
        <v>3</v>
      </c>
      <c r="X5" s="66">
        <v>1</v>
      </c>
      <c r="Y5" s="66">
        <v>7</v>
      </c>
      <c r="Z5" s="66">
        <v>3</v>
      </c>
      <c r="AA5" s="66">
        <v>6</v>
      </c>
      <c r="AB5" s="66">
        <v>10</v>
      </c>
      <c r="AC5" s="66">
        <v>8</v>
      </c>
      <c r="AD5" s="66">
        <v>3</v>
      </c>
      <c r="AE5" s="66">
        <v>1</v>
      </c>
      <c r="AF5" s="66">
        <v>2</v>
      </c>
      <c r="AG5" s="66">
        <v>7</v>
      </c>
      <c r="AH5" s="66">
        <v>1</v>
      </c>
      <c r="AI5" s="66">
        <v>0</v>
      </c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8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2</v>
      </c>
      <c r="Z6" s="66">
        <v>1</v>
      </c>
      <c r="AA6" s="66">
        <v>0</v>
      </c>
      <c r="AB6" s="66">
        <v>0</v>
      </c>
      <c r="AC6" s="66">
        <v>1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12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1</v>
      </c>
      <c r="W7" s="66">
        <v>0</v>
      </c>
      <c r="X7" s="66">
        <v>3</v>
      </c>
      <c r="Y7" s="66">
        <v>0</v>
      </c>
      <c r="Z7" s="66">
        <v>1</v>
      </c>
      <c r="AA7" s="66">
        <v>0</v>
      </c>
      <c r="AB7" s="66">
        <v>1</v>
      </c>
      <c r="AC7" s="66">
        <v>0</v>
      </c>
      <c r="AD7" s="66">
        <v>1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20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>
        <v>0</v>
      </c>
      <c r="V8" s="66">
        <v>0</v>
      </c>
      <c r="W8" s="66">
        <v>0</v>
      </c>
      <c r="X8" s="66">
        <v>1</v>
      </c>
      <c r="Y8" s="66">
        <v>0</v>
      </c>
      <c r="Z8" s="66">
        <v>1</v>
      </c>
      <c r="AA8" s="66">
        <v>2</v>
      </c>
      <c r="AB8" s="66">
        <v>1</v>
      </c>
      <c r="AC8" s="66">
        <v>3</v>
      </c>
      <c r="AD8" s="66">
        <v>0</v>
      </c>
      <c r="AE8" s="66">
        <v>2</v>
      </c>
      <c r="AF8" s="66">
        <v>3</v>
      </c>
      <c r="AG8" s="66">
        <v>1</v>
      </c>
      <c r="AH8" s="66">
        <v>1</v>
      </c>
      <c r="AI8" s="66">
        <v>1</v>
      </c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2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1</v>
      </c>
      <c r="AB9" s="66">
        <v>0</v>
      </c>
      <c r="AC9" s="66">
        <v>0</v>
      </c>
      <c r="AD9" s="66">
        <v>0</v>
      </c>
      <c r="AE9" s="66">
        <v>0</v>
      </c>
      <c r="AF9" s="66">
        <v>1</v>
      </c>
      <c r="AG9" s="66">
        <v>0</v>
      </c>
      <c r="AH9" s="66">
        <v>0</v>
      </c>
      <c r="AI9" s="66">
        <v>0</v>
      </c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28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1</v>
      </c>
      <c r="U10" s="66">
        <v>0</v>
      </c>
      <c r="V10" s="66">
        <v>1</v>
      </c>
      <c r="W10" s="66">
        <v>0</v>
      </c>
      <c r="X10" s="66">
        <v>1</v>
      </c>
      <c r="Y10" s="66">
        <v>1</v>
      </c>
      <c r="Z10" s="66">
        <v>0</v>
      </c>
      <c r="AA10" s="66">
        <v>1</v>
      </c>
      <c r="AB10" s="66">
        <v>1</v>
      </c>
      <c r="AC10" s="66">
        <v>1</v>
      </c>
      <c r="AD10" s="66">
        <v>0</v>
      </c>
      <c r="AE10" s="66">
        <v>0</v>
      </c>
      <c r="AF10" s="66">
        <v>0</v>
      </c>
      <c r="AG10" s="66">
        <v>3</v>
      </c>
      <c r="AH10" s="66">
        <v>7</v>
      </c>
      <c r="AI10" s="66">
        <v>7</v>
      </c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3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1</v>
      </c>
      <c r="W11" s="66">
        <v>0</v>
      </c>
      <c r="X11" s="66">
        <v>0</v>
      </c>
      <c r="Y11" s="66">
        <v>1</v>
      </c>
      <c r="Z11" s="66">
        <v>0</v>
      </c>
      <c r="AA11" s="66">
        <v>1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8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1</v>
      </c>
      <c r="AA12" s="66">
        <v>1</v>
      </c>
      <c r="AB12" s="66">
        <v>1</v>
      </c>
      <c r="AC12" s="66">
        <v>1</v>
      </c>
      <c r="AD12" s="66">
        <v>0</v>
      </c>
      <c r="AE12" s="66">
        <v>0</v>
      </c>
      <c r="AF12" s="66">
        <v>1</v>
      </c>
      <c r="AG12" s="66">
        <v>1</v>
      </c>
      <c r="AH12" s="66">
        <v>2</v>
      </c>
      <c r="AI12" s="66">
        <v>0</v>
      </c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4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1</v>
      </c>
      <c r="AD13" s="66">
        <v>2</v>
      </c>
      <c r="AE13" s="66">
        <v>1</v>
      </c>
      <c r="AF13" s="66">
        <v>0</v>
      </c>
      <c r="AG13" s="66">
        <v>0</v>
      </c>
      <c r="AH13" s="66">
        <v>0</v>
      </c>
      <c r="AI13" s="66">
        <v>0</v>
      </c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18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>
        <v>0</v>
      </c>
      <c r="V14" s="66">
        <v>0</v>
      </c>
      <c r="W14" s="66">
        <v>0</v>
      </c>
      <c r="X14" s="66">
        <v>1</v>
      </c>
      <c r="Y14" s="66">
        <v>0</v>
      </c>
      <c r="Z14" s="66">
        <v>0</v>
      </c>
      <c r="AA14" s="66">
        <v>2</v>
      </c>
      <c r="AB14" s="66">
        <v>4</v>
      </c>
      <c r="AC14" s="66">
        <v>1</v>
      </c>
      <c r="AD14" s="66">
        <v>1</v>
      </c>
      <c r="AE14" s="66">
        <v>3</v>
      </c>
      <c r="AF14" s="66">
        <v>1</v>
      </c>
      <c r="AG14" s="66">
        <v>0</v>
      </c>
      <c r="AH14" s="66">
        <v>2</v>
      </c>
      <c r="AI14" s="66">
        <v>0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17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1</v>
      </c>
      <c r="AA15" s="66">
        <v>1</v>
      </c>
      <c r="AB15" s="66">
        <v>1</v>
      </c>
      <c r="AC15" s="66">
        <v>1</v>
      </c>
      <c r="AD15" s="66">
        <v>2</v>
      </c>
      <c r="AE15" s="66">
        <v>0</v>
      </c>
      <c r="AF15" s="66">
        <v>0</v>
      </c>
      <c r="AG15" s="66">
        <v>1</v>
      </c>
      <c r="AH15" s="66">
        <v>2</v>
      </c>
      <c r="AI15" s="66">
        <v>0</v>
      </c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6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2</v>
      </c>
      <c r="AB17" s="66">
        <v>0</v>
      </c>
      <c r="AC17" s="66">
        <v>1</v>
      </c>
      <c r="AD17" s="66">
        <v>1</v>
      </c>
      <c r="AE17" s="66">
        <v>2</v>
      </c>
      <c r="AF17" s="66">
        <v>0</v>
      </c>
      <c r="AG17" s="66">
        <v>0</v>
      </c>
      <c r="AH17" s="66">
        <v>0</v>
      </c>
      <c r="AI17" s="66">
        <v>0</v>
      </c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4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1</v>
      </c>
      <c r="Z18" s="66">
        <v>1</v>
      </c>
      <c r="AA18" s="66">
        <v>0</v>
      </c>
      <c r="AB18" s="66">
        <v>1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3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1</v>
      </c>
      <c r="V20" s="66">
        <v>0</v>
      </c>
      <c r="W20" s="66">
        <v>0</v>
      </c>
      <c r="X20" s="66">
        <v>0</v>
      </c>
      <c r="Y20" s="66">
        <v>0</v>
      </c>
      <c r="Z20" s="66">
        <v>1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1</v>
      </c>
      <c r="AG20" s="66">
        <v>0</v>
      </c>
      <c r="AH20" s="66">
        <v>0</v>
      </c>
      <c r="AI20" s="66">
        <v>0</v>
      </c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6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1</v>
      </c>
      <c r="AB21" s="66">
        <v>0</v>
      </c>
      <c r="AC21" s="66">
        <v>0</v>
      </c>
      <c r="AD21" s="66">
        <v>1</v>
      </c>
      <c r="AE21" s="66">
        <v>0</v>
      </c>
      <c r="AF21" s="66">
        <v>4</v>
      </c>
      <c r="AG21" s="66">
        <v>0</v>
      </c>
      <c r="AH21" s="66">
        <v>0</v>
      </c>
      <c r="AI21" s="66">
        <v>0</v>
      </c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27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4</v>
      </c>
      <c r="Z22" s="66">
        <v>2</v>
      </c>
      <c r="AA22" s="66">
        <v>4</v>
      </c>
      <c r="AB22" s="66">
        <v>6</v>
      </c>
      <c r="AC22" s="66">
        <v>3</v>
      </c>
      <c r="AD22" s="66">
        <v>0</v>
      </c>
      <c r="AE22" s="66">
        <v>1</v>
      </c>
      <c r="AF22" s="66">
        <v>2</v>
      </c>
      <c r="AG22" s="66">
        <v>3</v>
      </c>
      <c r="AH22" s="66">
        <v>1</v>
      </c>
      <c r="AI22" s="66">
        <v>1</v>
      </c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112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2</v>
      </c>
      <c r="U23" s="66">
        <v>0</v>
      </c>
      <c r="V23" s="66">
        <v>3</v>
      </c>
      <c r="W23" s="66">
        <v>8</v>
      </c>
      <c r="X23" s="66">
        <v>12</v>
      </c>
      <c r="Y23" s="66">
        <v>29</v>
      </c>
      <c r="Z23" s="66">
        <v>25</v>
      </c>
      <c r="AA23" s="66">
        <v>9</v>
      </c>
      <c r="AB23" s="66">
        <v>10</v>
      </c>
      <c r="AC23" s="66">
        <v>7</v>
      </c>
      <c r="AD23" s="66">
        <v>2</v>
      </c>
      <c r="AE23" s="66">
        <v>1</v>
      </c>
      <c r="AF23" s="66">
        <v>2</v>
      </c>
      <c r="AG23" s="66">
        <v>1</v>
      </c>
      <c r="AH23" s="66">
        <v>1</v>
      </c>
      <c r="AI23" s="66">
        <v>0</v>
      </c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13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1</v>
      </c>
      <c r="AA24" s="66">
        <v>2</v>
      </c>
      <c r="AB24" s="66">
        <v>2</v>
      </c>
      <c r="AC24" s="66">
        <v>5</v>
      </c>
      <c r="AD24" s="66">
        <v>0</v>
      </c>
      <c r="AE24" s="66">
        <v>2</v>
      </c>
      <c r="AF24" s="66">
        <v>1</v>
      </c>
      <c r="AG24" s="66">
        <v>0</v>
      </c>
      <c r="AH24" s="66">
        <v>0</v>
      </c>
      <c r="AI24" s="66">
        <v>0</v>
      </c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347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4</v>
      </c>
      <c r="S25" s="144">
        <f t="shared" ref="S25:BB25" si="2">SUM(S5:S24)</f>
        <v>0</v>
      </c>
      <c r="T25" s="144">
        <f t="shared" si="2"/>
        <v>6</v>
      </c>
      <c r="U25" s="144">
        <f t="shared" si="2"/>
        <v>1</v>
      </c>
      <c r="V25" s="144">
        <f t="shared" si="2"/>
        <v>7</v>
      </c>
      <c r="W25" s="144">
        <f t="shared" si="2"/>
        <v>11</v>
      </c>
      <c r="X25" s="144">
        <f t="shared" si="2"/>
        <v>19</v>
      </c>
      <c r="Y25" s="144">
        <f t="shared" si="2"/>
        <v>45</v>
      </c>
      <c r="Z25" s="144">
        <f t="shared" si="2"/>
        <v>38</v>
      </c>
      <c r="AA25" s="144">
        <f t="shared" si="2"/>
        <v>33</v>
      </c>
      <c r="AB25" s="144">
        <f t="shared" si="2"/>
        <v>38</v>
      </c>
      <c r="AC25" s="144">
        <f t="shared" si="2"/>
        <v>33</v>
      </c>
      <c r="AD25" s="144">
        <f t="shared" si="2"/>
        <v>13</v>
      </c>
      <c r="AE25" s="144">
        <f t="shared" si="2"/>
        <v>13</v>
      </c>
      <c r="AF25" s="144">
        <f t="shared" si="2"/>
        <v>18</v>
      </c>
      <c r="AG25" s="144">
        <f t="shared" si="2"/>
        <v>17</v>
      </c>
      <c r="AH25" s="144">
        <f t="shared" si="2"/>
        <v>17</v>
      </c>
      <c r="AI25" s="144">
        <f t="shared" si="2"/>
        <v>9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549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347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4</v>
      </c>
      <c r="S31" s="302">
        <f t="shared" si="3"/>
        <v>0</v>
      </c>
      <c r="T31" s="302">
        <f t="shared" si="3"/>
        <v>6</v>
      </c>
      <c r="U31" s="302">
        <f t="shared" si="3"/>
        <v>1</v>
      </c>
      <c r="V31" s="302">
        <f t="shared" si="3"/>
        <v>7</v>
      </c>
      <c r="W31" s="302">
        <f t="shared" si="3"/>
        <v>11</v>
      </c>
      <c r="X31" s="302">
        <f t="shared" si="3"/>
        <v>19</v>
      </c>
      <c r="Y31" s="302">
        <f t="shared" si="3"/>
        <v>45</v>
      </c>
      <c r="Z31" s="302">
        <f t="shared" si="3"/>
        <v>38</v>
      </c>
      <c r="AA31" s="302">
        <f t="shared" si="3"/>
        <v>33</v>
      </c>
      <c r="AB31" s="302">
        <f t="shared" si="3"/>
        <v>38</v>
      </c>
      <c r="AC31" s="302">
        <f t="shared" si="3"/>
        <v>33</v>
      </c>
      <c r="AD31" s="302">
        <f t="shared" si="3"/>
        <v>13</v>
      </c>
      <c r="AE31" s="302">
        <f t="shared" si="3"/>
        <v>13</v>
      </c>
      <c r="AF31" s="302">
        <f t="shared" si="3"/>
        <v>18</v>
      </c>
      <c r="AG31" s="302">
        <f t="shared" si="3"/>
        <v>17</v>
      </c>
      <c r="AH31" s="302">
        <f t="shared" si="3"/>
        <v>17</v>
      </c>
      <c r="AI31" s="302">
        <f t="shared" si="3"/>
        <v>9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9" sqref="K9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550</v>
      </c>
    </row>
    <row r="2" spans="1:17">
      <c r="A2" s="225" t="s">
        <v>193</v>
      </c>
      <c r="B2" s="225" t="s">
        <v>194</v>
      </c>
      <c r="C2" s="226" t="s">
        <v>554</v>
      </c>
      <c r="D2" s="227" t="s">
        <v>553</v>
      </c>
      <c r="E2" s="227" t="s">
        <v>517</v>
      </c>
      <c r="F2" s="227" t="s">
        <v>527</v>
      </c>
      <c r="G2" s="227" t="s">
        <v>552</v>
      </c>
      <c r="H2" s="227" t="s">
        <v>551</v>
      </c>
      <c r="I2" s="242" t="s">
        <v>195</v>
      </c>
    </row>
    <row r="3" spans="1:17">
      <c r="A3" s="265" t="s">
        <v>21</v>
      </c>
      <c r="B3" s="265" t="s">
        <v>155</v>
      </c>
      <c r="C3" s="263">
        <v>16</v>
      </c>
      <c r="D3" s="264">
        <v>3</v>
      </c>
      <c r="E3" s="262">
        <v>1</v>
      </c>
      <c r="F3" s="262">
        <v>2</v>
      </c>
      <c r="G3" s="262">
        <v>0</v>
      </c>
      <c r="H3" s="262">
        <v>0</v>
      </c>
      <c r="I3" s="378">
        <v>2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2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334">
        <v>1</v>
      </c>
      <c r="J4" s="250"/>
      <c r="K4" s="375" t="s">
        <v>197</v>
      </c>
      <c r="L4" s="375"/>
      <c r="M4" s="375"/>
      <c r="N4" s="375"/>
      <c r="O4" s="375"/>
      <c r="P4" s="375"/>
      <c r="Q4" s="375"/>
    </row>
    <row r="5" spans="1:17">
      <c r="A5" s="265" t="s">
        <v>21</v>
      </c>
      <c r="B5" s="265" t="s">
        <v>146</v>
      </c>
      <c r="C5" s="263">
        <v>8</v>
      </c>
      <c r="D5" s="264">
        <v>2</v>
      </c>
      <c r="E5" s="262">
        <v>1</v>
      </c>
      <c r="F5" s="262">
        <v>1</v>
      </c>
      <c r="G5" s="262">
        <v>0</v>
      </c>
      <c r="H5" s="262">
        <v>0</v>
      </c>
      <c r="I5" s="335">
        <v>2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4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334">
        <v>1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2</v>
      </c>
      <c r="D8" s="264">
        <v>1</v>
      </c>
      <c r="E8" s="262">
        <v>0</v>
      </c>
      <c r="F8" s="262">
        <v>0</v>
      </c>
      <c r="G8" s="262">
        <v>1</v>
      </c>
      <c r="H8" s="262">
        <v>0</v>
      </c>
      <c r="I8" s="333">
        <v>3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1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334">
        <v>1</v>
      </c>
      <c r="J11" s="250"/>
    </row>
    <row r="12" spans="1:17">
      <c r="A12" s="265" t="s">
        <v>21</v>
      </c>
      <c r="B12" s="265" t="s">
        <v>206</v>
      </c>
      <c r="C12" s="263">
        <v>3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334">
        <v>1</v>
      </c>
      <c r="J12" s="250"/>
    </row>
    <row r="13" spans="1:17">
      <c r="A13" s="265" t="s">
        <v>21</v>
      </c>
      <c r="B13" s="265" t="s">
        <v>171</v>
      </c>
      <c r="C13" s="263">
        <v>7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334">
        <v>1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1</v>
      </c>
      <c r="E14" s="262">
        <v>0</v>
      </c>
      <c r="F14" s="262">
        <v>1</v>
      </c>
      <c r="G14" s="262">
        <v>0</v>
      </c>
      <c r="H14" s="262">
        <v>0</v>
      </c>
      <c r="I14" s="335">
        <v>2</v>
      </c>
      <c r="J14" s="250"/>
    </row>
    <row r="15" spans="1:17">
      <c r="A15" s="265" t="s">
        <v>21</v>
      </c>
      <c r="B15" s="265" t="s">
        <v>207</v>
      </c>
      <c r="C15" s="263">
        <v>4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334">
        <v>1</v>
      </c>
      <c r="J15" s="250"/>
    </row>
    <row r="16" spans="1:17" ht="24.75" customHeight="1">
      <c r="A16" s="265" t="s">
        <v>21</v>
      </c>
      <c r="B16" s="265" t="s">
        <v>208</v>
      </c>
      <c r="C16" s="263">
        <v>1</v>
      </c>
      <c r="D16" s="264">
        <v>1</v>
      </c>
      <c r="E16" s="262">
        <v>0</v>
      </c>
      <c r="F16" s="262">
        <v>1</v>
      </c>
      <c r="G16" s="262">
        <v>0</v>
      </c>
      <c r="H16" s="262">
        <v>0</v>
      </c>
      <c r="I16" s="335">
        <v>2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34">
        <v>1</v>
      </c>
      <c r="J18" s="250"/>
    </row>
    <row r="19" spans="1:10">
      <c r="A19" s="265" t="s">
        <v>23</v>
      </c>
      <c r="B19" s="265" t="s">
        <v>173</v>
      </c>
      <c r="C19" s="263">
        <v>2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334">
        <v>1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1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334">
        <v>1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34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4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334">
        <v>1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34">
        <v>1</v>
      </c>
      <c r="J32" s="250"/>
    </row>
    <row r="33" spans="1:10">
      <c r="A33" s="265" t="s">
        <v>31</v>
      </c>
      <c r="B33" s="265" t="s">
        <v>190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334">
        <v>1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1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334">
        <v>1</v>
      </c>
      <c r="J35" s="250"/>
    </row>
    <row r="36" spans="1:10">
      <c r="A36" s="265" t="s">
        <v>31</v>
      </c>
      <c r="B36" s="265" t="s">
        <v>185</v>
      </c>
      <c r="C36" s="263">
        <v>3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334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34">
        <v>1</v>
      </c>
      <c r="J38" s="250"/>
    </row>
    <row r="39" spans="1:10">
      <c r="A39" s="265" t="s">
        <v>24</v>
      </c>
      <c r="B39" s="265" t="s">
        <v>224</v>
      </c>
      <c r="C39" s="263">
        <v>2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334">
        <v>1</v>
      </c>
      <c r="J39" s="250"/>
    </row>
    <row r="40" spans="1:10">
      <c r="A40" s="265" t="s">
        <v>24</v>
      </c>
      <c r="B40" s="265" t="s">
        <v>148</v>
      </c>
      <c r="C40" s="263">
        <v>1</v>
      </c>
      <c r="D40" s="264">
        <v>1</v>
      </c>
      <c r="E40" s="262">
        <v>0</v>
      </c>
      <c r="F40" s="262">
        <v>1</v>
      </c>
      <c r="G40" s="262">
        <v>0</v>
      </c>
      <c r="H40" s="262">
        <v>0</v>
      </c>
      <c r="I40" s="335">
        <v>2</v>
      </c>
      <c r="J40" s="250"/>
    </row>
    <row r="41" spans="1:10">
      <c r="A41" s="265" t="s">
        <v>24</v>
      </c>
      <c r="B41" s="265" t="s">
        <v>159</v>
      </c>
      <c r="C41" s="263">
        <v>2</v>
      </c>
      <c r="D41" s="264">
        <v>1</v>
      </c>
      <c r="E41" s="262">
        <v>1</v>
      </c>
      <c r="F41" s="262">
        <v>0</v>
      </c>
      <c r="G41" s="262">
        <v>0</v>
      </c>
      <c r="H41" s="262">
        <v>0</v>
      </c>
      <c r="I41" s="335">
        <v>2</v>
      </c>
      <c r="J41" s="250"/>
    </row>
    <row r="42" spans="1:10">
      <c r="A42" s="265" t="s">
        <v>24</v>
      </c>
      <c r="B42" s="265" t="s">
        <v>165</v>
      </c>
      <c r="C42" s="263">
        <v>1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334">
        <v>1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1</v>
      </c>
      <c r="E43" s="262">
        <v>0</v>
      </c>
      <c r="F43" s="262">
        <v>0</v>
      </c>
      <c r="G43" s="262">
        <v>0</v>
      </c>
      <c r="H43" s="262">
        <v>1</v>
      </c>
      <c r="I43" s="333">
        <v>3</v>
      </c>
      <c r="J43" s="250"/>
    </row>
    <row r="44" spans="1:10">
      <c r="A44" s="265" t="s">
        <v>24</v>
      </c>
      <c r="B44" s="265" t="s">
        <v>166</v>
      </c>
      <c r="C44" s="263">
        <v>3</v>
      </c>
      <c r="D44" s="264">
        <v>1</v>
      </c>
      <c r="E44" s="262">
        <v>1</v>
      </c>
      <c r="F44" s="262">
        <v>0</v>
      </c>
      <c r="G44" s="262">
        <v>0</v>
      </c>
      <c r="H44" s="262">
        <v>0</v>
      </c>
      <c r="I44" s="335">
        <v>2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1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334">
        <v>1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3</v>
      </c>
      <c r="D49" s="264">
        <v>1</v>
      </c>
      <c r="E49" s="262">
        <v>0</v>
      </c>
      <c r="F49" s="262">
        <v>0</v>
      </c>
      <c r="G49" s="262">
        <v>1</v>
      </c>
      <c r="H49" s="262">
        <v>0</v>
      </c>
      <c r="I49" s="333">
        <v>3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1</v>
      </c>
      <c r="D54" s="264">
        <v>1</v>
      </c>
      <c r="E54" s="262">
        <v>1</v>
      </c>
      <c r="F54" s="262">
        <v>0</v>
      </c>
      <c r="G54" s="262">
        <v>0</v>
      </c>
      <c r="H54" s="262">
        <v>0</v>
      </c>
      <c r="I54" s="335">
        <v>2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13</v>
      </c>
      <c r="E64" s="262">
        <v>0</v>
      </c>
      <c r="F64" s="262">
        <v>7</v>
      </c>
      <c r="G64" s="262">
        <v>5</v>
      </c>
      <c r="H64" s="262">
        <v>1</v>
      </c>
      <c r="I64" s="333">
        <v>3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1</v>
      </c>
      <c r="D67" s="264">
        <v>1</v>
      </c>
      <c r="E67" s="262">
        <v>0</v>
      </c>
      <c r="F67" s="262">
        <v>1</v>
      </c>
      <c r="G67" s="262">
        <v>0</v>
      </c>
      <c r="H67" s="262">
        <v>0</v>
      </c>
      <c r="I67" s="335">
        <v>2</v>
      </c>
      <c r="J67" s="250"/>
    </row>
    <row r="68" spans="1:10">
      <c r="A68" s="265" t="s">
        <v>26</v>
      </c>
      <c r="B68" s="265" t="s">
        <v>242</v>
      </c>
      <c r="C68" s="263">
        <v>4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334">
        <v>1</v>
      </c>
      <c r="J68" s="250"/>
    </row>
    <row r="69" spans="1:10">
      <c r="A69" s="265" t="s">
        <v>26</v>
      </c>
      <c r="B69" s="265" t="s">
        <v>243</v>
      </c>
      <c r="C69" s="263">
        <v>1</v>
      </c>
      <c r="D69" s="264">
        <v>1</v>
      </c>
      <c r="E69" s="262">
        <v>0</v>
      </c>
      <c r="F69" s="262">
        <v>0</v>
      </c>
      <c r="G69" s="262">
        <v>1</v>
      </c>
      <c r="H69" s="262">
        <v>0</v>
      </c>
      <c r="I69" s="333">
        <v>3</v>
      </c>
      <c r="J69" s="250"/>
    </row>
    <row r="70" spans="1:10">
      <c r="A70" s="265" t="s">
        <v>26</v>
      </c>
      <c r="B70" s="265" t="s">
        <v>34</v>
      </c>
      <c r="C70" s="263">
        <v>3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34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1</v>
      </c>
      <c r="E71" s="262">
        <v>0</v>
      </c>
      <c r="F71" s="262">
        <v>0</v>
      </c>
      <c r="G71" s="262">
        <v>0</v>
      </c>
      <c r="H71" s="262">
        <v>1</v>
      </c>
      <c r="I71" s="333">
        <v>3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1</v>
      </c>
      <c r="E72" s="262">
        <v>0</v>
      </c>
      <c r="F72" s="262">
        <v>1</v>
      </c>
      <c r="G72" s="262">
        <v>0</v>
      </c>
      <c r="H72" s="262">
        <v>0</v>
      </c>
      <c r="I72" s="335">
        <v>2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2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334">
        <v>1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1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334">
        <v>1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334">
        <v>1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1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334">
        <v>1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3</v>
      </c>
      <c r="D91" s="264">
        <v>3</v>
      </c>
      <c r="E91" s="262">
        <v>0</v>
      </c>
      <c r="F91" s="262">
        <v>3</v>
      </c>
      <c r="G91" s="262">
        <v>0</v>
      </c>
      <c r="H91" s="262">
        <v>0</v>
      </c>
      <c r="I91" s="335">
        <v>2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1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334">
        <v>1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1</v>
      </c>
      <c r="E98" s="262">
        <v>1</v>
      </c>
      <c r="F98" s="262">
        <v>0</v>
      </c>
      <c r="G98" s="262">
        <v>0</v>
      </c>
      <c r="H98" s="262">
        <v>0</v>
      </c>
      <c r="I98" s="335">
        <v>2</v>
      </c>
      <c r="J98" s="250"/>
    </row>
    <row r="99" spans="1:10">
      <c r="A99" s="265" t="s">
        <v>32</v>
      </c>
      <c r="B99" s="265" t="s">
        <v>32</v>
      </c>
      <c r="C99" s="263">
        <v>1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334">
        <v>1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2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334">
        <v>1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1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334">
        <v>1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1</v>
      </c>
      <c r="D108" s="264">
        <v>1</v>
      </c>
      <c r="E108" s="262">
        <v>0</v>
      </c>
      <c r="F108" s="262">
        <v>0</v>
      </c>
      <c r="G108" s="262">
        <v>1</v>
      </c>
      <c r="H108" s="262">
        <v>0</v>
      </c>
      <c r="I108" s="333">
        <v>3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34">
        <v>1</v>
      </c>
      <c r="J111" s="250"/>
    </row>
    <row r="112" spans="1:10">
      <c r="A112" s="265" t="s">
        <v>28</v>
      </c>
      <c r="B112" s="265" t="s">
        <v>276</v>
      </c>
      <c r="C112" s="263">
        <v>2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334">
        <v>1</v>
      </c>
      <c r="J112" s="250"/>
    </row>
    <row r="113" spans="1:10">
      <c r="A113" s="265" t="s">
        <v>28</v>
      </c>
      <c r="B113" s="265" t="s">
        <v>277</v>
      </c>
      <c r="C113" s="263">
        <v>4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334">
        <v>1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3</v>
      </c>
      <c r="D116" s="264">
        <v>1</v>
      </c>
      <c r="E116" s="262">
        <v>0</v>
      </c>
      <c r="F116" s="262">
        <v>1</v>
      </c>
      <c r="G116" s="262">
        <v>0</v>
      </c>
      <c r="H116" s="262">
        <v>0</v>
      </c>
      <c r="I116" s="335">
        <v>2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1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334">
        <v>1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3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334">
        <v>1</v>
      </c>
      <c r="J123" s="250"/>
    </row>
    <row r="124" spans="1:10">
      <c r="A124" s="265" t="s">
        <v>28</v>
      </c>
      <c r="B124" s="265" t="s">
        <v>157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334">
        <v>1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2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334">
        <v>1</v>
      </c>
      <c r="J126" s="250"/>
    </row>
    <row r="127" spans="1:10">
      <c r="A127" s="265" t="s">
        <v>29</v>
      </c>
      <c r="B127" s="265" t="s">
        <v>284</v>
      </c>
      <c r="C127" s="263">
        <v>1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334">
        <v>1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1</v>
      </c>
      <c r="D129" s="264">
        <v>1</v>
      </c>
      <c r="E129" s="262">
        <v>1</v>
      </c>
      <c r="F129" s="262">
        <v>0</v>
      </c>
      <c r="G129" s="262">
        <v>0</v>
      </c>
      <c r="H129" s="262">
        <v>0</v>
      </c>
      <c r="I129" s="335">
        <v>2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1</v>
      </c>
      <c r="E130" s="262">
        <v>0</v>
      </c>
      <c r="F130" s="262">
        <v>0</v>
      </c>
      <c r="G130" s="262">
        <v>1</v>
      </c>
      <c r="H130" s="262">
        <v>0</v>
      </c>
      <c r="I130" s="333">
        <v>3</v>
      </c>
      <c r="J130" s="250"/>
    </row>
    <row r="131" spans="1:10">
      <c r="A131" s="265" t="s">
        <v>29</v>
      </c>
      <c r="B131" s="265" t="s">
        <v>287</v>
      </c>
      <c r="C131" s="263">
        <v>1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334">
        <v>1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1</v>
      </c>
      <c r="E132" s="262">
        <v>0</v>
      </c>
      <c r="F132" s="262">
        <v>0</v>
      </c>
      <c r="G132" s="262">
        <v>1</v>
      </c>
      <c r="H132" s="262">
        <v>0</v>
      </c>
      <c r="I132" s="333">
        <v>3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34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1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334">
        <v>1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6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334">
        <v>1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1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334">
        <v>1</v>
      </c>
      <c r="J151" s="250"/>
    </row>
    <row r="152" spans="1:10">
      <c r="A152" s="265" t="s">
        <v>30</v>
      </c>
      <c r="B152" s="265" t="s">
        <v>298</v>
      </c>
      <c r="C152" s="263">
        <v>1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334">
        <v>1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1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334">
        <v>1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1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334">
        <v>1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1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334">
        <v>1</v>
      </c>
      <c r="J166" s="250"/>
    </row>
    <row r="167" spans="1:10">
      <c r="A167" s="265" t="s">
        <v>59</v>
      </c>
      <c r="B167" s="265" t="s">
        <v>176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334">
        <v>1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1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334">
        <v>1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1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334">
        <v>1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1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334">
        <v>1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1</v>
      </c>
      <c r="D178" s="264">
        <v>2</v>
      </c>
      <c r="E178" s="262">
        <v>2</v>
      </c>
      <c r="F178" s="262">
        <v>0</v>
      </c>
      <c r="G178" s="262">
        <v>0</v>
      </c>
      <c r="H178" s="262">
        <v>0</v>
      </c>
      <c r="I178" s="335">
        <v>2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1</v>
      </c>
      <c r="E180" s="262">
        <v>1</v>
      </c>
      <c r="F180" s="262">
        <v>0</v>
      </c>
      <c r="G180" s="262">
        <v>0</v>
      </c>
      <c r="H180" s="262">
        <v>0</v>
      </c>
      <c r="I180" s="335">
        <v>2</v>
      </c>
      <c r="J180" s="250"/>
    </row>
    <row r="181" spans="1:10">
      <c r="A181" s="265" t="s">
        <v>61</v>
      </c>
      <c r="B181" s="265" t="s">
        <v>61</v>
      </c>
      <c r="C181" s="263">
        <v>1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334">
        <v>1</v>
      </c>
      <c r="J181" s="250"/>
    </row>
    <row r="182" spans="1:10">
      <c r="A182" s="265" t="s">
        <v>61</v>
      </c>
      <c r="B182" s="265" t="s">
        <v>315</v>
      </c>
      <c r="C182" s="263">
        <v>1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334">
        <v>1</v>
      </c>
      <c r="J182" s="250"/>
    </row>
    <row r="183" spans="1:10">
      <c r="A183" s="265" t="s">
        <v>61</v>
      </c>
      <c r="B183" s="265" t="s">
        <v>177</v>
      </c>
      <c r="C183" s="263">
        <v>2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334">
        <v>1</v>
      </c>
      <c r="J183" s="250"/>
    </row>
    <row r="184" spans="1:10">
      <c r="A184" s="265" t="s">
        <v>61</v>
      </c>
      <c r="B184" s="265" t="s">
        <v>316</v>
      </c>
      <c r="C184" s="263">
        <v>10</v>
      </c>
      <c r="D184" s="264">
        <v>5</v>
      </c>
      <c r="E184" s="262">
        <v>3</v>
      </c>
      <c r="F184" s="262">
        <v>2</v>
      </c>
      <c r="G184" s="262">
        <v>0</v>
      </c>
      <c r="H184" s="262">
        <v>0</v>
      </c>
      <c r="I184" s="335">
        <v>2</v>
      </c>
      <c r="J184" s="250"/>
    </row>
    <row r="185" spans="1:10">
      <c r="A185" s="265" t="s">
        <v>61</v>
      </c>
      <c r="B185" s="265" t="s">
        <v>317</v>
      </c>
      <c r="C185" s="263">
        <v>6</v>
      </c>
      <c r="D185" s="264">
        <v>1</v>
      </c>
      <c r="E185" s="262">
        <v>0</v>
      </c>
      <c r="F185" s="262">
        <v>0</v>
      </c>
      <c r="G185" s="262">
        <v>1</v>
      </c>
      <c r="H185" s="262">
        <v>0</v>
      </c>
      <c r="I185" s="333">
        <v>3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1</v>
      </c>
      <c r="E186" s="262">
        <v>0</v>
      </c>
      <c r="F186" s="262">
        <v>0</v>
      </c>
      <c r="G186" s="262">
        <v>1</v>
      </c>
      <c r="H186" s="262">
        <v>0</v>
      </c>
      <c r="I186" s="333">
        <v>3</v>
      </c>
      <c r="J186" s="250"/>
    </row>
    <row r="187" spans="1:10">
      <c r="A187" s="265" t="s">
        <v>62</v>
      </c>
      <c r="B187" s="265" t="s">
        <v>62</v>
      </c>
      <c r="C187" s="263">
        <v>4</v>
      </c>
      <c r="D187" s="264">
        <v>1</v>
      </c>
      <c r="E187" s="262">
        <v>1</v>
      </c>
      <c r="F187" s="262">
        <v>0</v>
      </c>
      <c r="G187" s="262">
        <v>0</v>
      </c>
      <c r="H187" s="262">
        <v>0</v>
      </c>
      <c r="I187" s="335">
        <v>2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1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334">
        <v>1</v>
      </c>
      <c r="J189" s="250"/>
    </row>
    <row r="190" spans="1:10">
      <c r="A190" s="265" t="s">
        <v>62</v>
      </c>
      <c r="B190" s="265" t="s">
        <v>321</v>
      </c>
      <c r="C190" s="263">
        <v>104</v>
      </c>
      <c r="D190" s="264">
        <v>2</v>
      </c>
      <c r="E190" s="262">
        <v>0</v>
      </c>
      <c r="F190" s="262">
        <v>1</v>
      </c>
      <c r="G190" s="262">
        <v>1</v>
      </c>
      <c r="H190" s="262">
        <v>0</v>
      </c>
      <c r="I190" s="333">
        <v>3</v>
      </c>
      <c r="J190" s="250"/>
    </row>
    <row r="191" spans="1:10">
      <c r="A191" s="265" t="s">
        <v>63</v>
      </c>
      <c r="B191" s="265" t="s">
        <v>63</v>
      </c>
      <c r="C191" s="263">
        <v>4</v>
      </c>
      <c r="D191" s="264">
        <v>1</v>
      </c>
      <c r="E191" s="262">
        <v>1</v>
      </c>
      <c r="F191" s="262">
        <v>0</v>
      </c>
      <c r="G191" s="262">
        <v>0</v>
      </c>
      <c r="H191" s="262">
        <v>0</v>
      </c>
      <c r="I191" s="335">
        <v>2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1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334">
        <v>1</v>
      </c>
      <c r="J193" s="250"/>
    </row>
    <row r="194" spans="1:10">
      <c r="A194" s="265" t="s">
        <v>63</v>
      </c>
      <c r="B194" s="265" t="s">
        <v>323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334">
        <v>1</v>
      </c>
      <c r="J194" s="250"/>
    </row>
    <row r="195" spans="1:10">
      <c r="A195" s="265" t="s">
        <v>63</v>
      </c>
      <c r="B195" s="265" t="s">
        <v>324</v>
      </c>
      <c r="C195" s="263">
        <v>6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334">
        <v>1</v>
      </c>
      <c r="J195" s="250"/>
    </row>
    <row r="196" spans="1:10" ht="22.5">
      <c r="A196" s="230" t="s">
        <v>325</v>
      </c>
      <c r="B196" s="231"/>
      <c r="C196" s="232">
        <f>SUM(C3:C195)</f>
        <v>293</v>
      </c>
      <c r="D196" s="261">
        <f>E196+F196+G196+H196</f>
        <v>54</v>
      </c>
      <c r="E196" s="233">
        <f>SUM(E3:E195)</f>
        <v>15</v>
      </c>
      <c r="F196" s="233">
        <f>SUM(F3:F195)</f>
        <v>22</v>
      </c>
      <c r="G196" s="233">
        <f>SUM(G3:G195)</f>
        <v>14</v>
      </c>
      <c r="H196" s="233">
        <f>SUM(H3:H195)</f>
        <v>3</v>
      </c>
      <c r="I196" s="328"/>
      <c r="J196" s="234"/>
    </row>
    <row r="197" spans="1:10">
      <c r="A197" s="235" t="s">
        <v>555</v>
      </c>
      <c r="B197" s="236"/>
      <c r="C197" s="376">
        <f>C196+D196</f>
        <v>347</v>
      </c>
      <c r="D197" s="377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E337"/>
  <sheetViews>
    <sheetView zoomScale="90" zoomScaleNormal="90" workbookViewId="0">
      <selection activeCell="A17" sqref="A17:AE17 A40:AE40 A50:AE50 A67:AE67 A77:AE77 A81:AE81 A99:AE99 A127:AE127 A135:AE135 A140:AE140 A147:AE147 A188:AE188 A195:AE195 A215:AE215 A235:AE235 A243:AE243 A259:AE259 A268:AE268"/>
      <pivotSelection pane="bottomRight" showHeader="1" extendable="1" axis="axisRow" start="11" max="264" activeRow="16" previousRow="16" click="1" r:id="rId1">
        <pivotArea dataOnly="0" outline="0" fieldPosition="0">
          <references count="1">
            <reference field="12" count="0" defaultSubtotal="1"/>
          </references>
        </pivotArea>
      </pivotSelection>
    </sheetView>
  </sheetViews>
  <sheetFormatPr defaultRowHeight="27.7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30" width="5.5703125" style="327" customWidth="1"/>
    <col min="31" max="31" width="15" style="327" customWidth="1"/>
    <col min="32" max="47" width="5" style="327" customWidth="1"/>
    <col min="48" max="48" width="14.28515625" style="327" customWidth="1"/>
    <col min="49" max="16384" width="9.140625" style="327"/>
  </cols>
  <sheetData>
    <row r="1" spans="1:31">
      <c r="A1" s="267" t="s">
        <v>374</v>
      </c>
      <c r="B1" s="267"/>
    </row>
    <row r="2" spans="1:31">
      <c r="A2"/>
      <c r="B2" s="268" t="s">
        <v>556</v>
      </c>
    </row>
    <row r="3" spans="1:31" s="331" customFormat="1"/>
    <row r="4" spans="1:31" s="331" customFormat="1">
      <c r="A4" s="350" t="s">
        <v>327</v>
      </c>
      <c r="B4" s="351"/>
      <c r="C4" s="351"/>
      <c r="D4" s="350" t="s">
        <v>328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2"/>
    </row>
    <row r="5" spans="1:31" s="331" customFormat="1">
      <c r="A5" s="350" t="s">
        <v>9</v>
      </c>
      <c r="B5" s="350" t="s">
        <v>42</v>
      </c>
      <c r="C5" s="350" t="s">
        <v>326</v>
      </c>
      <c r="D5" s="350">
        <v>1</v>
      </c>
      <c r="E5" s="353">
        <v>2</v>
      </c>
      <c r="F5" s="353">
        <v>3</v>
      </c>
      <c r="G5" s="353">
        <v>4</v>
      </c>
      <c r="H5" s="353">
        <v>5</v>
      </c>
      <c r="I5" s="353">
        <v>6</v>
      </c>
      <c r="J5" s="353">
        <v>8</v>
      </c>
      <c r="K5" s="353">
        <v>9</v>
      </c>
      <c r="L5" s="353">
        <v>13</v>
      </c>
      <c r="M5" s="353">
        <v>14</v>
      </c>
      <c r="N5" s="353">
        <v>16</v>
      </c>
      <c r="O5" s="353">
        <v>18</v>
      </c>
      <c r="P5" s="353">
        <v>19</v>
      </c>
      <c r="Q5" s="353">
        <v>20</v>
      </c>
      <c r="R5" s="353">
        <v>21</v>
      </c>
      <c r="S5" s="353">
        <v>22</v>
      </c>
      <c r="T5" s="353">
        <v>23</v>
      </c>
      <c r="U5" s="353">
        <v>24</v>
      </c>
      <c r="V5" s="353">
        <v>25</v>
      </c>
      <c r="W5" s="353">
        <v>26</v>
      </c>
      <c r="X5" s="353">
        <v>27</v>
      </c>
      <c r="Y5" s="353">
        <v>28</v>
      </c>
      <c r="Z5" s="353">
        <v>29</v>
      </c>
      <c r="AA5" s="353">
        <v>30</v>
      </c>
      <c r="AB5" s="353">
        <v>31</v>
      </c>
      <c r="AC5" s="353">
        <v>32</v>
      </c>
      <c r="AD5" s="353">
        <v>33</v>
      </c>
      <c r="AE5" s="354" t="s">
        <v>329</v>
      </c>
    </row>
    <row r="6" spans="1:31" s="331" customFormat="1">
      <c r="A6" s="339" t="s">
        <v>23</v>
      </c>
      <c r="B6" s="339" t="s">
        <v>214</v>
      </c>
      <c r="C6" s="339" t="s">
        <v>375</v>
      </c>
      <c r="D6" s="340"/>
      <c r="E6" s="341"/>
      <c r="F6" s="341">
        <v>1</v>
      </c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2">
        <v>1</v>
      </c>
    </row>
    <row r="7" spans="1:31" s="331" customFormat="1">
      <c r="A7" s="343"/>
      <c r="B7" s="343"/>
      <c r="C7" s="344" t="s">
        <v>376</v>
      </c>
      <c r="D7" s="345"/>
      <c r="E7" s="346"/>
      <c r="F7" s="346"/>
      <c r="G7" s="346"/>
      <c r="H7" s="346"/>
      <c r="I7" s="346"/>
      <c r="J7" s="346"/>
      <c r="K7" s="346">
        <v>2</v>
      </c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7">
        <v>2</v>
      </c>
    </row>
    <row r="8" spans="1:31" s="331" customFormat="1">
      <c r="A8" s="343"/>
      <c r="B8" s="355" t="s">
        <v>377</v>
      </c>
      <c r="C8" s="356"/>
      <c r="D8" s="357"/>
      <c r="E8" s="358"/>
      <c r="F8" s="358">
        <v>1</v>
      </c>
      <c r="G8" s="358"/>
      <c r="H8" s="358"/>
      <c r="I8" s="358"/>
      <c r="J8" s="358"/>
      <c r="K8" s="358">
        <v>2</v>
      </c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9">
        <v>3</v>
      </c>
    </row>
    <row r="9" spans="1:31" s="331" customFormat="1">
      <c r="A9" s="343"/>
      <c r="B9" s="339" t="s">
        <v>23</v>
      </c>
      <c r="C9" s="339" t="s">
        <v>345</v>
      </c>
      <c r="D9" s="340"/>
      <c r="E9" s="341">
        <v>1</v>
      </c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2">
        <v>1</v>
      </c>
    </row>
    <row r="10" spans="1:31" s="331" customFormat="1">
      <c r="A10" s="343"/>
      <c r="B10" s="343"/>
      <c r="C10" s="344" t="s">
        <v>441</v>
      </c>
      <c r="D10" s="345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>
        <v>1</v>
      </c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7">
        <v>1</v>
      </c>
    </row>
    <row r="11" spans="1:31" s="331" customFormat="1">
      <c r="A11" s="343"/>
      <c r="B11" s="355" t="s">
        <v>330</v>
      </c>
      <c r="C11" s="356"/>
      <c r="D11" s="357"/>
      <c r="E11" s="358">
        <v>1</v>
      </c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>
        <v>1</v>
      </c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9">
        <v>2</v>
      </c>
    </row>
    <row r="12" spans="1:31" s="331" customFormat="1">
      <c r="A12" s="343"/>
      <c r="B12" s="339" t="s">
        <v>173</v>
      </c>
      <c r="C12" s="339" t="s">
        <v>442</v>
      </c>
      <c r="D12" s="340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>
        <v>1</v>
      </c>
      <c r="V12" s="341"/>
      <c r="W12" s="341"/>
      <c r="X12" s="341"/>
      <c r="Y12" s="341"/>
      <c r="Z12" s="341"/>
      <c r="AA12" s="341"/>
      <c r="AB12" s="341"/>
      <c r="AC12" s="341"/>
      <c r="AD12" s="341"/>
      <c r="AE12" s="342">
        <v>1</v>
      </c>
    </row>
    <row r="13" spans="1:31" s="331" customFormat="1">
      <c r="A13" s="343"/>
      <c r="B13" s="343"/>
      <c r="C13" s="344" t="s">
        <v>494</v>
      </c>
      <c r="D13" s="345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>
        <v>1</v>
      </c>
      <c r="Y13" s="346"/>
      <c r="Z13" s="346"/>
      <c r="AA13" s="346"/>
      <c r="AB13" s="346"/>
      <c r="AC13" s="346"/>
      <c r="AD13" s="346"/>
      <c r="AE13" s="347">
        <v>1</v>
      </c>
    </row>
    <row r="14" spans="1:31" s="331" customFormat="1">
      <c r="A14" s="343"/>
      <c r="B14" s="355" t="s">
        <v>443</v>
      </c>
      <c r="C14" s="356"/>
      <c r="D14" s="357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>
        <v>1</v>
      </c>
      <c r="V14" s="358"/>
      <c r="W14" s="358"/>
      <c r="X14" s="358">
        <v>1</v>
      </c>
      <c r="Y14" s="358"/>
      <c r="Z14" s="358"/>
      <c r="AA14" s="358"/>
      <c r="AB14" s="358"/>
      <c r="AC14" s="358"/>
      <c r="AD14" s="358"/>
      <c r="AE14" s="359">
        <v>2</v>
      </c>
    </row>
    <row r="15" spans="1:31" s="331" customFormat="1">
      <c r="A15" s="343"/>
      <c r="B15" s="339" t="s">
        <v>171</v>
      </c>
      <c r="C15" s="339" t="s">
        <v>416</v>
      </c>
      <c r="D15" s="340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>
        <v>1</v>
      </c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2">
        <v>1</v>
      </c>
    </row>
    <row r="16" spans="1:31" s="331" customFormat="1">
      <c r="A16" s="343"/>
      <c r="B16" s="355" t="s">
        <v>417</v>
      </c>
      <c r="C16" s="356"/>
      <c r="D16" s="357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>
        <v>1</v>
      </c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9">
        <v>1</v>
      </c>
    </row>
    <row r="17" spans="1:31" s="331" customFormat="1">
      <c r="A17" s="360" t="s">
        <v>330</v>
      </c>
      <c r="B17" s="361"/>
      <c r="C17" s="361"/>
      <c r="D17" s="362"/>
      <c r="E17" s="363">
        <v>1</v>
      </c>
      <c r="F17" s="363">
        <v>1</v>
      </c>
      <c r="G17" s="363"/>
      <c r="H17" s="363"/>
      <c r="I17" s="363"/>
      <c r="J17" s="363"/>
      <c r="K17" s="363">
        <v>2</v>
      </c>
      <c r="L17" s="363"/>
      <c r="M17" s="363"/>
      <c r="N17" s="363"/>
      <c r="O17" s="363"/>
      <c r="P17" s="363"/>
      <c r="Q17" s="363"/>
      <c r="R17" s="363"/>
      <c r="S17" s="363"/>
      <c r="T17" s="363">
        <v>2</v>
      </c>
      <c r="U17" s="363">
        <v>1</v>
      </c>
      <c r="V17" s="363"/>
      <c r="W17" s="363"/>
      <c r="X17" s="363">
        <v>1</v>
      </c>
      <c r="Y17" s="363"/>
      <c r="Z17" s="363"/>
      <c r="AA17" s="363"/>
      <c r="AB17" s="363"/>
      <c r="AC17" s="363"/>
      <c r="AD17" s="363"/>
      <c r="AE17" s="364">
        <v>8</v>
      </c>
    </row>
    <row r="18" spans="1:31" s="331" customFormat="1">
      <c r="A18" s="339" t="s">
        <v>24</v>
      </c>
      <c r="B18" s="339" t="s">
        <v>229</v>
      </c>
      <c r="C18" s="339" t="s">
        <v>481</v>
      </c>
      <c r="D18" s="340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>
        <v>3</v>
      </c>
      <c r="Y18" s="341"/>
      <c r="Z18" s="341"/>
      <c r="AA18" s="341"/>
      <c r="AB18" s="341"/>
      <c r="AC18" s="341">
        <v>1</v>
      </c>
      <c r="AD18" s="341"/>
      <c r="AE18" s="342">
        <v>4</v>
      </c>
    </row>
    <row r="19" spans="1:31" s="331" customFormat="1">
      <c r="A19" s="343"/>
      <c r="B19" s="355" t="s">
        <v>482</v>
      </c>
      <c r="C19" s="356"/>
      <c r="D19" s="357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>
        <v>3</v>
      </c>
      <c r="Y19" s="358"/>
      <c r="Z19" s="358"/>
      <c r="AA19" s="358"/>
      <c r="AB19" s="358"/>
      <c r="AC19" s="358">
        <v>1</v>
      </c>
      <c r="AD19" s="358"/>
      <c r="AE19" s="359">
        <v>4</v>
      </c>
    </row>
    <row r="20" spans="1:31" s="331" customFormat="1">
      <c r="A20" s="343"/>
      <c r="B20" s="339" t="s">
        <v>166</v>
      </c>
      <c r="C20" s="339" t="s">
        <v>528</v>
      </c>
      <c r="D20" s="340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>
        <v>1</v>
      </c>
      <c r="AB20" s="341"/>
      <c r="AC20" s="341"/>
      <c r="AD20" s="341"/>
      <c r="AE20" s="342">
        <v>1</v>
      </c>
    </row>
    <row r="21" spans="1:31" s="331" customFormat="1">
      <c r="A21" s="343"/>
      <c r="B21" s="343"/>
      <c r="C21" s="344" t="s">
        <v>166</v>
      </c>
      <c r="D21" s="345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>
        <v>1</v>
      </c>
      <c r="X21" s="346"/>
      <c r="Y21" s="346"/>
      <c r="Z21" s="346">
        <v>1</v>
      </c>
      <c r="AA21" s="346"/>
      <c r="AB21" s="346"/>
      <c r="AC21" s="346"/>
      <c r="AD21" s="346"/>
      <c r="AE21" s="347">
        <v>2</v>
      </c>
    </row>
    <row r="22" spans="1:31" s="331" customFormat="1">
      <c r="A22" s="343"/>
      <c r="B22" s="343"/>
      <c r="C22" s="344" t="s">
        <v>387</v>
      </c>
      <c r="D22" s="345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>
        <v>1</v>
      </c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7">
        <v>1</v>
      </c>
    </row>
    <row r="23" spans="1:31" s="331" customFormat="1">
      <c r="A23" s="343"/>
      <c r="B23" s="355" t="s">
        <v>388</v>
      </c>
      <c r="C23" s="356"/>
      <c r="D23" s="357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>
        <v>1</v>
      </c>
      <c r="P23" s="358"/>
      <c r="Q23" s="358"/>
      <c r="R23" s="358"/>
      <c r="S23" s="358"/>
      <c r="T23" s="358"/>
      <c r="U23" s="358"/>
      <c r="V23" s="358"/>
      <c r="W23" s="358">
        <v>1</v>
      </c>
      <c r="X23" s="358"/>
      <c r="Y23" s="358"/>
      <c r="Z23" s="358">
        <v>1</v>
      </c>
      <c r="AA23" s="358">
        <v>1</v>
      </c>
      <c r="AB23" s="358"/>
      <c r="AC23" s="358"/>
      <c r="AD23" s="358"/>
      <c r="AE23" s="359">
        <v>4</v>
      </c>
    </row>
    <row r="24" spans="1:31" s="331" customFormat="1">
      <c r="A24" s="343"/>
      <c r="B24" s="339" t="s">
        <v>225</v>
      </c>
      <c r="C24" s="339" t="s">
        <v>362</v>
      </c>
      <c r="D24" s="340"/>
      <c r="E24" s="341"/>
      <c r="F24" s="341"/>
      <c r="G24" s="341">
        <v>1</v>
      </c>
      <c r="H24" s="341"/>
      <c r="I24" s="341"/>
      <c r="J24" s="341"/>
      <c r="K24" s="341"/>
      <c r="L24" s="341">
        <v>1</v>
      </c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2">
        <v>2</v>
      </c>
    </row>
    <row r="25" spans="1:31" s="331" customFormat="1">
      <c r="A25" s="343"/>
      <c r="B25" s="343"/>
      <c r="C25" s="344" t="s">
        <v>557</v>
      </c>
      <c r="D25" s="345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>
        <v>1</v>
      </c>
      <c r="AE25" s="347">
        <v>1</v>
      </c>
    </row>
    <row r="26" spans="1:31" s="331" customFormat="1">
      <c r="A26" s="343"/>
      <c r="B26" s="355" t="s">
        <v>341</v>
      </c>
      <c r="C26" s="356"/>
      <c r="D26" s="357"/>
      <c r="E26" s="358"/>
      <c r="F26" s="358"/>
      <c r="G26" s="358">
        <v>1</v>
      </c>
      <c r="H26" s="358"/>
      <c r="I26" s="358"/>
      <c r="J26" s="358"/>
      <c r="K26" s="358"/>
      <c r="L26" s="358">
        <v>1</v>
      </c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>
        <v>1</v>
      </c>
      <c r="AE26" s="359">
        <v>3</v>
      </c>
    </row>
    <row r="27" spans="1:31" s="331" customFormat="1">
      <c r="A27" s="343"/>
      <c r="B27" s="339" t="s">
        <v>159</v>
      </c>
      <c r="C27" s="339" t="s">
        <v>444</v>
      </c>
      <c r="D27" s="340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>
        <v>1</v>
      </c>
      <c r="W27" s="341"/>
      <c r="X27" s="341"/>
      <c r="Y27" s="341"/>
      <c r="Z27" s="341"/>
      <c r="AA27" s="341"/>
      <c r="AB27" s="341"/>
      <c r="AC27" s="341"/>
      <c r="AD27" s="341"/>
      <c r="AE27" s="342">
        <v>1</v>
      </c>
    </row>
    <row r="28" spans="1:31" s="331" customFormat="1">
      <c r="A28" s="343"/>
      <c r="B28" s="343"/>
      <c r="C28" s="344" t="s">
        <v>159</v>
      </c>
      <c r="D28" s="345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>
        <v>1</v>
      </c>
      <c r="V28" s="346"/>
      <c r="W28" s="346"/>
      <c r="X28" s="346"/>
      <c r="Y28" s="346"/>
      <c r="Z28" s="346"/>
      <c r="AA28" s="346">
        <v>1</v>
      </c>
      <c r="AB28" s="346"/>
      <c r="AC28" s="346"/>
      <c r="AD28" s="346"/>
      <c r="AE28" s="347">
        <v>2</v>
      </c>
    </row>
    <row r="29" spans="1:31" s="331" customFormat="1">
      <c r="A29" s="343"/>
      <c r="B29" s="355" t="s">
        <v>427</v>
      </c>
      <c r="C29" s="356"/>
      <c r="D29" s="357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>
        <v>1</v>
      </c>
      <c r="V29" s="358">
        <v>1</v>
      </c>
      <c r="W29" s="358"/>
      <c r="X29" s="358"/>
      <c r="Y29" s="358"/>
      <c r="Z29" s="358"/>
      <c r="AA29" s="358">
        <v>1</v>
      </c>
      <c r="AB29" s="358"/>
      <c r="AC29" s="358"/>
      <c r="AD29" s="358"/>
      <c r="AE29" s="359">
        <v>3</v>
      </c>
    </row>
    <row r="30" spans="1:31" s="331" customFormat="1">
      <c r="A30" s="343"/>
      <c r="B30" s="339" t="s">
        <v>148</v>
      </c>
      <c r="C30" s="339" t="s">
        <v>529</v>
      </c>
      <c r="D30" s="340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>
        <v>1</v>
      </c>
      <c r="AC30" s="341"/>
      <c r="AD30" s="341"/>
      <c r="AE30" s="342">
        <v>1</v>
      </c>
    </row>
    <row r="31" spans="1:31" s="331" customFormat="1">
      <c r="A31" s="343"/>
      <c r="B31" s="343"/>
      <c r="C31" s="344" t="s">
        <v>148</v>
      </c>
      <c r="D31" s="345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>
        <v>1</v>
      </c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7">
        <v>1</v>
      </c>
    </row>
    <row r="32" spans="1:31" s="331" customFormat="1">
      <c r="A32" s="343"/>
      <c r="B32" s="355" t="s">
        <v>418</v>
      </c>
      <c r="C32" s="356"/>
      <c r="D32" s="357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>
        <v>1</v>
      </c>
      <c r="T32" s="358"/>
      <c r="U32" s="358"/>
      <c r="V32" s="358"/>
      <c r="W32" s="358"/>
      <c r="X32" s="358"/>
      <c r="Y32" s="358"/>
      <c r="Z32" s="358"/>
      <c r="AA32" s="358"/>
      <c r="AB32" s="358">
        <v>1</v>
      </c>
      <c r="AC32" s="358"/>
      <c r="AD32" s="358"/>
      <c r="AE32" s="359">
        <v>2</v>
      </c>
    </row>
    <row r="33" spans="1:31" s="331" customFormat="1">
      <c r="A33" s="343"/>
      <c r="B33" s="339" t="s">
        <v>224</v>
      </c>
      <c r="C33" s="339" t="s">
        <v>445</v>
      </c>
      <c r="D33" s="340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>
        <v>1</v>
      </c>
      <c r="W33" s="341"/>
      <c r="X33" s="341"/>
      <c r="Y33" s="341"/>
      <c r="Z33" s="341"/>
      <c r="AA33" s="341"/>
      <c r="AB33" s="341"/>
      <c r="AC33" s="341"/>
      <c r="AD33" s="341"/>
      <c r="AE33" s="342">
        <v>1</v>
      </c>
    </row>
    <row r="34" spans="1:31" s="331" customFormat="1">
      <c r="A34" s="343"/>
      <c r="B34" s="343"/>
      <c r="C34" s="344" t="s">
        <v>518</v>
      </c>
      <c r="D34" s="345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  <c r="Z34" s="346"/>
      <c r="AA34" s="346">
        <v>1</v>
      </c>
      <c r="AB34" s="346"/>
      <c r="AC34" s="346"/>
      <c r="AD34" s="346"/>
      <c r="AE34" s="347">
        <v>1</v>
      </c>
    </row>
    <row r="35" spans="1:31" s="331" customFormat="1">
      <c r="A35" s="343"/>
      <c r="B35" s="355" t="s">
        <v>446</v>
      </c>
      <c r="C35" s="356"/>
      <c r="D35" s="357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>
        <v>1</v>
      </c>
      <c r="W35" s="358"/>
      <c r="X35" s="358"/>
      <c r="Y35" s="358"/>
      <c r="Z35" s="358"/>
      <c r="AA35" s="358">
        <v>1</v>
      </c>
      <c r="AB35" s="358"/>
      <c r="AC35" s="358"/>
      <c r="AD35" s="358"/>
      <c r="AE35" s="359">
        <v>2</v>
      </c>
    </row>
    <row r="36" spans="1:31" s="331" customFormat="1">
      <c r="A36" s="343"/>
      <c r="B36" s="339" t="s">
        <v>227</v>
      </c>
      <c r="C36" s="339" t="s">
        <v>385</v>
      </c>
      <c r="D36" s="340"/>
      <c r="E36" s="341"/>
      <c r="F36" s="341"/>
      <c r="G36" s="341"/>
      <c r="H36" s="341"/>
      <c r="I36" s="341"/>
      <c r="J36" s="341"/>
      <c r="K36" s="341"/>
      <c r="L36" s="341"/>
      <c r="M36" s="341"/>
      <c r="N36" s="341">
        <v>1</v>
      </c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2">
        <v>1</v>
      </c>
    </row>
    <row r="37" spans="1:31" s="331" customFormat="1">
      <c r="A37" s="343"/>
      <c r="B37" s="355" t="s">
        <v>386</v>
      </c>
      <c r="C37" s="356"/>
      <c r="D37" s="357"/>
      <c r="E37" s="358"/>
      <c r="F37" s="358"/>
      <c r="G37" s="358"/>
      <c r="H37" s="358"/>
      <c r="I37" s="358"/>
      <c r="J37" s="358"/>
      <c r="K37" s="358"/>
      <c r="L37" s="358"/>
      <c r="M37" s="358"/>
      <c r="N37" s="358">
        <v>1</v>
      </c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/>
      <c r="AC37" s="358"/>
      <c r="AD37" s="358"/>
      <c r="AE37" s="359">
        <v>1</v>
      </c>
    </row>
    <row r="38" spans="1:31" s="331" customFormat="1">
      <c r="A38" s="343"/>
      <c r="B38" s="339" t="s">
        <v>165</v>
      </c>
      <c r="C38" s="339" t="s">
        <v>507</v>
      </c>
      <c r="D38" s="340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341"/>
      <c r="Z38" s="341">
        <v>1</v>
      </c>
      <c r="AA38" s="341"/>
      <c r="AB38" s="341"/>
      <c r="AC38" s="341"/>
      <c r="AD38" s="341"/>
      <c r="AE38" s="342">
        <v>1</v>
      </c>
    </row>
    <row r="39" spans="1:31" s="331" customFormat="1">
      <c r="A39" s="343"/>
      <c r="B39" s="355" t="s">
        <v>508</v>
      </c>
      <c r="C39" s="356"/>
      <c r="D39" s="357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358"/>
      <c r="Z39" s="358">
        <v>1</v>
      </c>
      <c r="AA39" s="358"/>
      <c r="AB39" s="358"/>
      <c r="AC39" s="358"/>
      <c r="AD39" s="358"/>
      <c r="AE39" s="359">
        <v>1</v>
      </c>
    </row>
    <row r="40" spans="1:31" s="331" customFormat="1">
      <c r="A40" s="360" t="s">
        <v>331</v>
      </c>
      <c r="B40" s="361"/>
      <c r="C40" s="361"/>
      <c r="D40" s="362"/>
      <c r="E40" s="363"/>
      <c r="F40" s="363"/>
      <c r="G40" s="363">
        <v>1</v>
      </c>
      <c r="H40" s="363"/>
      <c r="I40" s="363"/>
      <c r="J40" s="363"/>
      <c r="K40" s="363"/>
      <c r="L40" s="363">
        <v>1</v>
      </c>
      <c r="M40" s="363"/>
      <c r="N40" s="363">
        <v>1</v>
      </c>
      <c r="O40" s="363">
        <v>1</v>
      </c>
      <c r="P40" s="363"/>
      <c r="Q40" s="363"/>
      <c r="R40" s="363"/>
      <c r="S40" s="363">
        <v>1</v>
      </c>
      <c r="T40" s="363"/>
      <c r="U40" s="363">
        <v>1</v>
      </c>
      <c r="V40" s="363">
        <v>2</v>
      </c>
      <c r="W40" s="363">
        <v>1</v>
      </c>
      <c r="X40" s="363">
        <v>3</v>
      </c>
      <c r="Y40" s="363"/>
      <c r="Z40" s="363">
        <v>2</v>
      </c>
      <c r="AA40" s="363">
        <v>3</v>
      </c>
      <c r="AB40" s="363">
        <v>1</v>
      </c>
      <c r="AC40" s="363">
        <v>1</v>
      </c>
      <c r="AD40" s="363">
        <v>1</v>
      </c>
      <c r="AE40" s="364">
        <v>20</v>
      </c>
    </row>
    <row r="41" spans="1:31" s="331" customFormat="1">
      <c r="A41" s="339" t="s">
        <v>60</v>
      </c>
      <c r="B41" s="339" t="s">
        <v>312</v>
      </c>
      <c r="C41" s="339" t="s">
        <v>312</v>
      </c>
      <c r="D41" s="340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341">
        <v>1</v>
      </c>
      <c r="Z41" s="341"/>
      <c r="AA41" s="341"/>
      <c r="AB41" s="341"/>
      <c r="AC41" s="341"/>
      <c r="AD41" s="341"/>
      <c r="AE41" s="342">
        <v>1</v>
      </c>
    </row>
    <row r="42" spans="1:31" s="331" customFormat="1">
      <c r="A42" s="343"/>
      <c r="B42" s="343"/>
      <c r="C42" s="344" t="s">
        <v>519</v>
      </c>
      <c r="D42" s="345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>
        <v>2</v>
      </c>
      <c r="AB42" s="346"/>
      <c r="AC42" s="346"/>
      <c r="AD42" s="346"/>
      <c r="AE42" s="347">
        <v>2</v>
      </c>
    </row>
    <row r="43" spans="1:31" s="331" customFormat="1">
      <c r="A43" s="343"/>
      <c r="B43" s="355" t="s">
        <v>509</v>
      </c>
      <c r="C43" s="356"/>
      <c r="D43" s="357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>
        <v>1</v>
      </c>
      <c r="Z43" s="358"/>
      <c r="AA43" s="358">
        <v>2</v>
      </c>
      <c r="AB43" s="358"/>
      <c r="AC43" s="358"/>
      <c r="AD43" s="358"/>
      <c r="AE43" s="359">
        <v>3</v>
      </c>
    </row>
    <row r="44" spans="1:31" s="331" customFormat="1">
      <c r="A44" s="343"/>
      <c r="B44" s="339" t="s">
        <v>308</v>
      </c>
      <c r="C44" s="339" t="s">
        <v>447</v>
      </c>
      <c r="D44" s="340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>
        <v>1</v>
      </c>
      <c r="W44" s="341"/>
      <c r="X44" s="341"/>
      <c r="Y44" s="341"/>
      <c r="Z44" s="341"/>
      <c r="AA44" s="341"/>
      <c r="AB44" s="341"/>
      <c r="AC44" s="341"/>
      <c r="AD44" s="341"/>
      <c r="AE44" s="342">
        <v>1</v>
      </c>
    </row>
    <row r="45" spans="1:31" s="331" customFormat="1">
      <c r="A45" s="343"/>
      <c r="B45" s="355" t="s">
        <v>448</v>
      </c>
      <c r="C45" s="356"/>
      <c r="D45" s="357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>
        <v>1</v>
      </c>
      <c r="W45" s="358"/>
      <c r="X45" s="358"/>
      <c r="Y45" s="358"/>
      <c r="Z45" s="358"/>
      <c r="AA45" s="358"/>
      <c r="AB45" s="358"/>
      <c r="AC45" s="358"/>
      <c r="AD45" s="358"/>
      <c r="AE45" s="359">
        <v>1</v>
      </c>
    </row>
    <row r="46" spans="1:31" s="331" customFormat="1">
      <c r="A46" s="343"/>
      <c r="B46" s="339" t="s">
        <v>60</v>
      </c>
      <c r="C46" s="339" t="s">
        <v>60</v>
      </c>
      <c r="D46" s="340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41"/>
      <c r="W46" s="341"/>
      <c r="X46" s="341"/>
      <c r="Y46" s="341"/>
      <c r="Z46" s="341"/>
      <c r="AA46" s="341">
        <v>1</v>
      </c>
      <c r="AB46" s="341"/>
      <c r="AC46" s="341"/>
      <c r="AD46" s="341"/>
      <c r="AE46" s="342">
        <v>1</v>
      </c>
    </row>
    <row r="47" spans="1:31" s="331" customFormat="1">
      <c r="A47" s="343"/>
      <c r="B47" s="355" t="s">
        <v>449</v>
      </c>
      <c r="C47" s="356"/>
      <c r="D47" s="357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>
        <v>1</v>
      </c>
      <c r="AB47" s="358"/>
      <c r="AC47" s="358"/>
      <c r="AD47" s="358"/>
      <c r="AE47" s="359">
        <v>1</v>
      </c>
    </row>
    <row r="48" spans="1:31" s="331" customFormat="1">
      <c r="A48" s="343"/>
      <c r="B48" s="339" t="s">
        <v>314</v>
      </c>
      <c r="C48" s="339" t="s">
        <v>520</v>
      </c>
      <c r="D48" s="340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1"/>
      <c r="X48" s="341"/>
      <c r="Y48" s="341"/>
      <c r="Z48" s="341"/>
      <c r="AA48" s="341">
        <v>1</v>
      </c>
      <c r="AB48" s="341"/>
      <c r="AC48" s="341"/>
      <c r="AD48" s="341"/>
      <c r="AE48" s="342">
        <v>1</v>
      </c>
    </row>
    <row r="49" spans="1:31" s="331" customFormat="1">
      <c r="A49" s="343"/>
      <c r="B49" s="355" t="s">
        <v>521</v>
      </c>
      <c r="C49" s="356"/>
      <c r="D49" s="357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>
        <v>1</v>
      </c>
      <c r="AB49" s="358"/>
      <c r="AC49" s="358"/>
      <c r="AD49" s="358"/>
      <c r="AE49" s="359">
        <v>1</v>
      </c>
    </row>
    <row r="50" spans="1:31" s="331" customFormat="1">
      <c r="A50" s="360" t="s">
        <v>449</v>
      </c>
      <c r="B50" s="361"/>
      <c r="C50" s="361"/>
      <c r="D50" s="362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>
        <v>1</v>
      </c>
      <c r="W50" s="363"/>
      <c r="X50" s="363"/>
      <c r="Y50" s="363">
        <v>1</v>
      </c>
      <c r="Z50" s="363"/>
      <c r="AA50" s="363">
        <v>4</v>
      </c>
      <c r="AB50" s="363"/>
      <c r="AC50" s="363"/>
      <c r="AD50" s="363"/>
      <c r="AE50" s="364">
        <v>6</v>
      </c>
    </row>
    <row r="51" spans="1:31" s="331" customFormat="1">
      <c r="A51" s="339" t="s">
        <v>61</v>
      </c>
      <c r="B51" s="339" t="s">
        <v>316</v>
      </c>
      <c r="C51" s="339" t="s">
        <v>450</v>
      </c>
      <c r="D51" s="340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1">
        <v>3</v>
      </c>
      <c r="W51" s="341">
        <v>4</v>
      </c>
      <c r="X51" s="341">
        <v>2</v>
      </c>
      <c r="Y51" s="341"/>
      <c r="Z51" s="341"/>
      <c r="AA51" s="341">
        <v>1</v>
      </c>
      <c r="AB51" s="341"/>
      <c r="AC51" s="341"/>
      <c r="AD51" s="341"/>
      <c r="AE51" s="342">
        <v>10</v>
      </c>
    </row>
    <row r="52" spans="1:31" s="331" customFormat="1">
      <c r="A52" s="343"/>
      <c r="B52" s="343"/>
      <c r="C52" s="344" t="s">
        <v>558</v>
      </c>
      <c r="D52" s="345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46"/>
      <c r="V52" s="346"/>
      <c r="W52" s="346"/>
      <c r="X52" s="346"/>
      <c r="Y52" s="346"/>
      <c r="Z52" s="346"/>
      <c r="AA52" s="346">
        <v>1</v>
      </c>
      <c r="AB52" s="346">
        <v>3</v>
      </c>
      <c r="AC52" s="346"/>
      <c r="AD52" s="346"/>
      <c r="AE52" s="347">
        <v>4</v>
      </c>
    </row>
    <row r="53" spans="1:31" s="331" customFormat="1">
      <c r="A53" s="343"/>
      <c r="B53" s="343"/>
      <c r="C53" s="344" t="s">
        <v>495</v>
      </c>
      <c r="D53" s="345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6"/>
      <c r="U53" s="346"/>
      <c r="V53" s="346"/>
      <c r="W53" s="346"/>
      <c r="X53" s="346">
        <v>1</v>
      </c>
      <c r="Y53" s="346"/>
      <c r="Z53" s="346"/>
      <c r="AA53" s="346"/>
      <c r="AB53" s="346"/>
      <c r="AC53" s="346"/>
      <c r="AD53" s="346"/>
      <c r="AE53" s="347">
        <v>1</v>
      </c>
    </row>
    <row r="54" spans="1:31" s="331" customFormat="1">
      <c r="A54" s="343"/>
      <c r="B54" s="355" t="s">
        <v>451</v>
      </c>
      <c r="C54" s="356"/>
      <c r="D54" s="357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>
        <v>3</v>
      </c>
      <c r="W54" s="358">
        <v>4</v>
      </c>
      <c r="X54" s="358">
        <v>3</v>
      </c>
      <c r="Y54" s="358"/>
      <c r="Z54" s="358"/>
      <c r="AA54" s="358">
        <v>2</v>
      </c>
      <c r="AB54" s="358">
        <v>3</v>
      </c>
      <c r="AC54" s="358"/>
      <c r="AD54" s="358"/>
      <c r="AE54" s="359">
        <v>15</v>
      </c>
    </row>
    <row r="55" spans="1:31" s="331" customFormat="1">
      <c r="A55" s="343"/>
      <c r="B55" s="339" t="s">
        <v>317</v>
      </c>
      <c r="C55" s="339" t="s">
        <v>428</v>
      </c>
      <c r="D55" s="340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>
        <v>4</v>
      </c>
      <c r="U55" s="341">
        <v>1</v>
      </c>
      <c r="V55" s="341"/>
      <c r="W55" s="341">
        <v>1</v>
      </c>
      <c r="X55" s="341"/>
      <c r="Y55" s="341"/>
      <c r="Z55" s="341"/>
      <c r="AA55" s="341"/>
      <c r="AB55" s="341"/>
      <c r="AC55" s="341"/>
      <c r="AD55" s="341"/>
      <c r="AE55" s="342">
        <v>6</v>
      </c>
    </row>
    <row r="56" spans="1:31" s="331" customFormat="1">
      <c r="A56" s="343"/>
      <c r="B56" s="343"/>
      <c r="C56" s="344" t="s">
        <v>317</v>
      </c>
      <c r="D56" s="345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>
        <v>1</v>
      </c>
      <c r="AE56" s="347">
        <v>1</v>
      </c>
    </row>
    <row r="57" spans="1:31" s="331" customFormat="1">
      <c r="A57" s="343"/>
      <c r="B57" s="355" t="s">
        <v>429</v>
      </c>
      <c r="C57" s="356"/>
      <c r="D57" s="357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8"/>
      <c r="R57" s="358"/>
      <c r="S57" s="358"/>
      <c r="T57" s="358">
        <v>4</v>
      </c>
      <c r="U57" s="358">
        <v>1</v>
      </c>
      <c r="V57" s="358"/>
      <c r="W57" s="358">
        <v>1</v>
      </c>
      <c r="X57" s="358"/>
      <c r="Y57" s="358"/>
      <c r="Z57" s="358"/>
      <c r="AA57" s="358"/>
      <c r="AB57" s="358"/>
      <c r="AC57" s="358"/>
      <c r="AD57" s="358">
        <v>1</v>
      </c>
      <c r="AE57" s="359">
        <v>7</v>
      </c>
    </row>
    <row r="58" spans="1:31" s="331" customFormat="1">
      <c r="A58" s="343"/>
      <c r="B58" s="339" t="s">
        <v>177</v>
      </c>
      <c r="C58" s="339" t="s">
        <v>462</v>
      </c>
      <c r="D58" s="340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341"/>
      <c r="T58" s="341"/>
      <c r="U58" s="341"/>
      <c r="V58" s="341">
        <v>1</v>
      </c>
      <c r="W58" s="341"/>
      <c r="X58" s="341"/>
      <c r="Y58" s="341"/>
      <c r="Z58" s="341"/>
      <c r="AA58" s="341"/>
      <c r="AB58" s="341"/>
      <c r="AC58" s="341"/>
      <c r="AD58" s="341"/>
      <c r="AE58" s="342">
        <v>1</v>
      </c>
    </row>
    <row r="59" spans="1:31" s="331" customFormat="1">
      <c r="A59" s="343"/>
      <c r="B59" s="343"/>
      <c r="C59" s="344" t="s">
        <v>483</v>
      </c>
      <c r="D59" s="345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>
        <v>1</v>
      </c>
      <c r="X59" s="346"/>
      <c r="Y59" s="346"/>
      <c r="Z59" s="346"/>
      <c r="AA59" s="346"/>
      <c r="AB59" s="346"/>
      <c r="AC59" s="346"/>
      <c r="AD59" s="346"/>
      <c r="AE59" s="347">
        <v>1</v>
      </c>
    </row>
    <row r="60" spans="1:31" s="331" customFormat="1">
      <c r="A60" s="343"/>
      <c r="B60" s="355" t="s">
        <v>468</v>
      </c>
      <c r="C60" s="356"/>
      <c r="D60" s="357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>
        <v>1</v>
      </c>
      <c r="W60" s="358">
        <v>1</v>
      </c>
      <c r="X60" s="358"/>
      <c r="Y60" s="358"/>
      <c r="Z60" s="358"/>
      <c r="AA60" s="358"/>
      <c r="AB60" s="358"/>
      <c r="AC60" s="358"/>
      <c r="AD60" s="358"/>
      <c r="AE60" s="359">
        <v>2</v>
      </c>
    </row>
    <row r="61" spans="1:31" s="331" customFormat="1">
      <c r="A61" s="343"/>
      <c r="B61" s="339" t="s">
        <v>61</v>
      </c>
      <c r="C61" s="339" t="s">
        <v>430</v>
      </c>
      <c r="D61" s="340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>
        <v>1</v>
      </c>
      <c r="V61" s="341"/>
      <c r="W61" s="341"/>
      <c r="X61" s="341"/>
      <c r="Y61" s="341"/>
      <c r="Z61" s="341"/>
      <c r="AA61" s="341"/>
      <c r="AB61" s="341"/>
      <c r="AC61" s="341"/>
      <c r="AD61" s="341"/>
      <c r="AE61" s="342">
        <v>1</v>
      </c>
    </row>
    <row r="62" spans="1:31" s="331" customFormat="1">
      <c r="A62" s="343"/>
      <c r="B62" s="355" t="s">
        <v>431</v>
      </c>
      <c r="C62" s="356"/>
      <c r="D62" s="357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>
        <v>1</v>
      </c>
      <c r="V62" s="358"/>
      <c r="W62" s="358"/>
      <c r="X62" s="358"/>
      <c r="Y62" s="358"/>
      <c r="Z62" s="358"/>
      <c r="AA62" s="358"/>
      <c r="AB62" s="358"/>
      <c r="AC62" s="358"/>
      <c r="AD62" s="358"/>
      <c r="AE62" s="359">
        <v>1</v>
      </c>
    </row>
    <row r="63" spans="1:31" s="331" customFormat="1">
      <c r="A63" s="343"/>
      <c r="B63" s="339" t="s">
        <v>315</v>
      </c>
      <c r="C63" s="339" t="s">
        <v>522</v>
      </c>
      <c r="D63" s="340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341"/>
      <c r="P63" s="341"/>
      <c r="Q63" s="341"/>
      <c r="R63" s="341"/>
      <c r="S63" s="341"/>
      <c r="T63" s="341"/>
      <c r="U63" s="341"/>
      <c r="V63" s="341"/>
      <c r="W63" s="341"/>
      <c r="X63" s="341"/>
      <c r="Y63" s="341"/>
      <c r="Z63" s="341">
        <v>1</v>
      </c>
      <c r="AA63" s="341"/>
      <c r="AB63" s="341"/>
      <c r="AC63" s="341"/>
      <c r="AD63" s="341"/>
      <c r="AE63" s="342">
        <v>1</v>
      </c>
    </row>
    <row r="64" spans="1:31" s="331" customFormat="1">
      <c r="A64" s="343"/>
      <c r="B64" s="355" t="s">
        <v>523</v>
      </c>
      <c r="C64" s="356"/>
      <c r="D64" s="357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>
        <v>1</v>
      </c>
      <c r="AA64" s="358"/>
      <c r="AB64" s="358"/>
      <c r="AC64" s="358"/>
      <c r="AD64" s="358"/>
      <c r="AE64" s="359">
        <v>1</v>
      </c>
    </row>
    <row r="65" spans="1:31" s="331" customFormat="1">
      <c r="A65" s="343"/>
      <c r="B65" s="339" t="s">
        <v>318</v>
      </c>
      <c r="C65" s="339" t="s">
        <v>559</v>
      </c>
      <c r="D65" s="340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341"/>
      <c r="Q65" s="341"/>
      <c r="R65" s="341"/>
      <c r="S65" s="341"/>
      <c r="T65" s="341"/>
      <c r="U65" s="341"/>
      <c r="V65" s="341"/>
      <c r="W65" s="341"/>
      <c r="X65" s="341"/>
      <c r="Y65" s="341"/>
      <c r="Z65" s="341"/>
      <c r="AA65" s="341"/>
      <c r="AB65" s="341"/>
      <c r="AC65" s="341">
        <v>1</v>
      </c>
      <c r="AD65" s="341"/>
      <c r="AE65" s="342">
        <v>1</v>
      </c>
    </row>
    <row r="66" spans="1:31" s="331" customFormat="1">
      <c r="A66" s="343"/>
      <c r="B66" s="355" t="s">
        <v>560</v>
      </c>
      <c r="C66" s="356"/>
      <c r="D66" s="357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  <c r="AA66" s="358"/>
      <c r="AB66" s="358"/>
      <c r="AC66" s="358">
        <v>1</v>
      </c>
      <c r="AD66" s="358"/>
      <c r="AE66" s="359">
        <v>1</v>
      </c>
    </row>
    <row r="67" spans="1:31" s="331" customFormat="1">
      <c r="A67" s="360" t="s">
        <v>431</v>
      </c>
      <c r="B67" s="361"/>
      <c r="C67" s="361"/>
      <c r="D67" s="362"/>
      <c r="E67" s="363"/>
      <c r="F67" s="363"/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363">
        <v>4</v>
      </c>
      <c r="U67" s="363">
        <v>2</v>
      </c>
      <c r="V67" s="363">
        <v>4</v>
      </c>
      <c r="W67" s="363">
        <v>6</v>
      </c>
      <c r="X67" s="363">
        <v>3</v>
      </c>
      <c r="Y67" s="363"/>
      <c r="Z67" s="363">
        <v>1</v>
      </c>
      <c r="AA67" s="363">
        <v>2</v>
      </c>
      <c r="AB67" s="363">
        <v>3</v>
      </c>
      <c r="AC67" s="363">
        <v>1</v>
      </c>
      <c r="AD67" s="363">
        <v>1</v>
      </c>
      <c r="AE67" s="364">
        <v>27</v>
      </c>
    </row>
    <row r="68" spans="1:31" s="331" customFormat="1">
      <c r="A68" s="339" t="s">
        <v>63</v>
      </c>
      <c r="B68" s="339" t="s">
        <v>324</v>
      </c>
      <c r="C68" s="339" t="s">
        <v>324</v>
      </c>
      <c r="D68" s="340"/>
      <c r="E68" s="341"/>
      <c r="F68" s="341"/>
      <c r="G68" s="341"/>
      <c r="H68" s="341"/>
      <c r="I68" s="341"/>
      <c r="J68" s="341"/>
      <c r="K68" s="341"/>
      <c r="L68" s="341"/>
      <c r="M68" s="341"/>
      <c r="N68" s="341"/>
      <c r="O68" s="341"/>
      <c r="P68" s="341"/>
      <c r="Q68" s="341"/>
      <c r="R68" s="341"/>
      <c r="S68" s="341"/>
      <c r="T68" s="341"/>
      <c r="U68" s="341"/>
      <c r="V68" s="341">
        <v>1</v>
      </c>
      <c r="W68" s="341">
        <v>2</v>
      </c>
      <c r="X68" s="341">
        <v>1</v>
      </c>
      <c r="Y68" s="341"/>
      <c r="Z68" s="341">
        <v>2</v>
      </c>
      <c r="AA68" s="341"/>
      <c r="AB68" s="341"/>
      <c r="AC68" s="341"/>
      <c r="AD68" s="341"/>
      <c r="AE68" s="342">
        <v>6</v>
      </c>
    </row>
    <row r="69" spans="1:31" s="331" customFormat="1">
      <c r="A69" s="343"/>
      <c r="B69" s="355" t="s">
        <v>469</v>
      </c>
      <c r="C69" s="356"/>
      <c r="D69" s="357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>
        <v>1</v>
      </c>
      <c r="W69" s="358">
        <v>2</v>
      </c>
      <c r="X69" s="358">
        <v>1</v>
      </c>
      <c r="Y69" s="358"/>
      <c r="Z69" s="358">
        <v>2</v>
      </c>
      <c r="AA69" s="358"/>
      <c r="AB69" s="358"/>
      <c r="AC69" s="358"/>
      <c r="AD69" s="358"/>
      <c r="AE69" s="359">
        <v>6</v>
      </c>
    </row>
    <row r="70" spans="1:31" s="331" customFormat="1">
      <c r="A70" s="343"/>
      <c r="B70" s="339" t="s">
        <v>63</v>
      </c>
      <c r="C70" s="339" t="s">
        <v>484</v>
      </c>
      <c r="D70" s="340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341"/>
      <c r="Q70" s="341"/>
      <c r="R70" s="341"/>
      <c r="S70" s="341"/>
      <c r="T70" s="341"/>
      <c r="U70" s="341"/>
      <c r="V70" s="341"/>
      <c r="W70" s="341"/>
      <c r="X70" s="341">
        <v>2</v>
      </c>
      <c r="Y70" s="341"/>
      <c r="Z70" s="341"/>
      <c r="AA70" s="341">
        <v>1</v>
      </c>
      <c r="AB70" s="341"/>
      <c r="AC70" s="341"/>
      <c r="AD70" s="341"/>
      <c r="AE70" s="342">
        <v>3</v>
      </c>
    </row>
    <row r="71" spans="1:31" s="331" customFormat="1">
      <c r="A71" s="343"/>
      <c r="B71" s="343"/>
      <c r="C71" s="344" t="s">
        <v>432</v>
      </c>
      <c r="D71" s="345"/>
      <c r="E71" s="346"/>
      <c r="F71" s="346"/>
      <c r="G71" s="346"/>
      <c r="H71" s="346"/>
      <c r="I71" s="346"/>
      <c r="J71" s="346"/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>
        <v>1</v>
      </c>
      <c r="V71" s="346"/>
      <c r="W71" s="346"/>
      <c r="X71" s="346">
        <v>1</v>
      </c>
      <c r="Y71" s="346"/>
      <c r="Z71" s="346"/>
      <c r="AA71" s="346"/>
      <c r="AB71" s="346"/>
      <c r="AC71" s="346"/>
      <c r="AD71" s="346"/>
      <c r="AE71" s="347">
        <v>2</v>
      </c>
    </row>
    <row r="72" spans="1:31" s="331" customFormat="1">
      <c r="A72" s="343"/>
      <c r="B72" s="355" t="s">
        <v>433</v>
      </c>
      <c r="C72" s="356"/>
      <c r="D72" s="357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>
        <v>1</v>
      </c>
      <c r="V72" s="358"/>
      <c r="W72" s="358"/>
      <c r="X72" s="358">
        <v>3</v>
      </c>
      <c r="Y72" s="358"/>
      <c r="Z72" s="358"/>
      <c r="AA72" s="358">
        <v>1</v>
      </c>
      <c r="AB72" s="358"/>
      <c r="AC72" s="358"/>
      <c r="AD72" s="358"/>
      <c r="AE72" s="359">
        <v>5</v>
      </c>
    </row>
    <row r="73" spans="1:31" s="331" customFormat="1">
      <c r="A73" s="343"/>
      <c r="B73" s="339" t="s">
        <v>323</v>
      </c>
      <c r="C73" s="339" t="s">
        <v>452</v>
      </c>
      <c r="D73" s="340"/>
      <c r="E73" s="341"/>
      <c r="F73" s="341"/>
      <c r="G73" s="341"/>
      <c r="H73" s="341"/>
      <c r="I73" s="341"/>
      <c r="J73" s="341"/>
      <c r="K73" s="341"/>
      <c r="L73" s="341"/>
      <c r="M73" s="341"/>
      <c r="N73" s="341"/>
      <c r="O73" s="341"/>
      <c r="P73" s="341"/>
      <c r="Q73" s="341"/>
      <c r="R73" s="341"/>
      <c r="S73" s="341"/>
      <c r="T73" s="341"/>
      <c r="U73" s="341"/>
      <c r="V73" s="341">
        <v>1</v>
      </c>
      <c r="W73" s="341"/>
      <c r="X73" s="341"/>
      <c r="Y73" s="341"/>
      <c r="Z73" s="341"/>
      <c r="AA73" s="341"/>
      <c r="AB73" s="341"/>
      <c r="AC73" s="341"/>
      <c r="AD73" s="341"/>
      <c r="AE73" s="342">
        <v>1</v>
      </c>
    </row>
    <row r="74" spans="1:31" s="331" customFormat="1">
      <c r="A74" s="343"/>
      <c r="B74" s="355" t="s">
        <v>453</v>
      </c>
      <c r="C74" s="356"/>
      <c r="D74" s="357"/>
      <c r="E74" s="358"/>
      <c r="F74" s="358"/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>
        <v>1</v>
      </c>
      <c r="W74" s="358"/>
      <c r="X74" s="358"/>
      <c r="Y74" s="358"/>
      <c r="Z74" s="358"/>
      <c r="AA74" s="358"/>
      <c r="AB74" s="358"/>
      <c r="AC74" s="358"/>
      <c r="AD74" s="358"/>
      <c r="AE74" s="359">
        <v>1</v>
      </c>
    </row>
    <row r="75" spans="1:31" s="331" customFormat="1">
      <c r="A75" s="343"/>
      <c r="B75" s="339" t="s">
        <v>267</v>
      </c>
      <c r="C75" s="339" t="s">
        <v>485</v>
      </c>
      <c r="D75" s="340"/>
      <c r="E75" s="341"/>
      <c r="F75" s="341"/>
      <c r="G75" s="341"/>
      <c r="H75" s="341"/>
      <c r="I75" s="341"/>
      <c r="J75" s="341"/>
      <c r="K75" s="341"/>
      <c r="L75" s="341"/>
      <c r="M75" s="341"/>
      <c r="N75" s="341"/>
      <c r="O75" s="341"/>
      <c r="P75" s="341"/>
      <c r="Q75" s="341"/>
      <c r="R75" s="341"/>
      <c r="S75" s="341"/>
      <c r="T75" s="341"/>
      <c r="U75" s="341"/>
      <c r="V75" s="341"/>
      <c r="W75" s="341"/>
      <c r="X75" s="341">
        <v>1</v>
      </c>
      <c r="Y75" s="341"/>
      <c r="Z75" s="341"/>
      <c r="AA75" s="341"/>
      <c r="AB75" s="341"/>
      <c r="AC75" s="341"/>
      <c r="AD75" s="341"/>
      <c r="AE75" s="342">
        <v>1</v>
      </c>
    </row>
    <row r="76" spans="1:31" s="331" customFormat="1">
      <c r="A76" s="343"/>
      <c r="B76" s="355" t="s">
        <v>486</v>
      </c>
      <c r="C76" s="356"/>
      <c r="D76" s="357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>
        <v>1</v>
      </c>
      <c r="Y76" s="358"/>
      <c r="Z76" s="358"/>
      <c r="AA76" s="358"/>
      <c r="AB76" s="358"/>
      <c r="AC76" s="358"/>
      <c r="AD76" s="358"/>
      <c r="AE76" s="359">
        <v>1</v>
      </c>
    </row>
    <row r="77" spans="1:31" s="331" customFormat="1">
      <c r="A77" s="360" t="s">
        <v>433</v>
      </c>
      <c r="B77" s="361"/>
      <c r="C77" s="361"/>
      <c r="D77" s="362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>
        <v>1</v>
      </c>
      <c r="V77" s="363">
        <v>2</v>
      </c>
      <c r="W77" s="363">
        <v>2</v>
      </c>
      <c r="X77" s="363">
        <v>5</v>
      </c>
      <c r="Y77" s="363"/>
      <c r="Z77" s="363">
        <v>2</v>
      </c>
      <c r="AA77" s="363">
        <v>1</v>
      </c>
      <c r="AB77" s="363"/>
      <c r="AC77" s="363"/>
      <c r="AD77" s="363"/>
      <c r="AE77" s="364">
        <v>13</v>
      </c>
    </row>
    <row r="78" spans="1:31" s="331" customFormat="1">
      <c r="A78" s="339" t="s">
        <v>25</v>
      </c>
      <c r="B78" s="339" t="s">
        <v>25</v>
      </c>
      <c r="C78" s="339" t="s">
        <v>470</v>
      </c>
      <c r="D78" s="340"/>
      <c r="E78" s="341"/>
      <c r="F78" s="341"/>
      <c r="G78" s="341"/>
      <c r="H78" s="341"/>
      <c r="I78" s="341"/>
      <c r="J78" s="341"/>
      <c r="K78" s="341"/>
      <c r="L78" s="341"/>
      <c r="M78" s="341"/>
      <c r="N78" s="341"/>
      <c r="O78" s="341"/>
      <c r="P78" s="341"/>
      <c r="Q78" s="341"/>
      <c r="R78" s="341"/>
      <c r="S78" s="341"/>
      <c r="T78" s="341"/>
      <c r="U78" s="341"/>
      <c r="V78" s="341">
        <v>1</v>
      </c>
      <c r="W78" s="341"/>
      <c r="X78" s="341"/>
      <c r="Y78" s="341"/>
      <c r="Z78" s="341"/>
      <c r="AA78" s="341"/>
      <c r="AB78" s="341"/>
      <c r="AC78" s="341"/>
      <c r="AD78" s="341"/>
      <c r="AE78" s="342">
        <v>1</v>
      </c>
    </row>
    <row r="79" spans="1:31" s="331" customFormat="1">
      <c r="A79" s="343"/>
      <c r="B79" s="343"/>
      <c r="C79" s="344" t="s">
        <v>561</v>
      </c>
      <c r="D79" s="345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>
        <v>1</v>
      </c>
      <c r="AB79" s="346"/>
      <c r="AC79" s="346"/>
      <c r="AD79" s="346"/>
      <c r="AE79" s="347">
        <v>1</v>
      </c>
    </row>
    <row r="80" spans="1:31" s="331" customFormat="1">
      <c r="A80" s="343"/>
      <c r="B80" s="355" t="s">
        <v>471</v>
      </c>
      <c r="C80" s="356"/>
      <c r="D80" s="357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>
        <v>1</v>
      </c>
      <c r="W80" s="358"/>
      <c r="X80" s="358"/>
      <c r="Y80" s="358"/>
      <c r="Z80" s="358"/>
      <c r="AA80" s="358">
        <v>1</v>
      </c>
      <c r="AB80" s="358"/>
      <c r="AC80" s="358"/>
      <c r="AD80" s="358"/>
      <c r="AE80" s="359">
        <v>2</v>
      </c>
    </row>
    <row r="81" spans="1:31" s="331" customFormat="1">
      <c r="A81" s="360" t="s">
        <v>471</v>
      </c>
      <c r="B81" s="361"/>
      <c r="C81" s="361"/>
      <c r="D81" s="362"/>
      <c r="E81" s="363"/>
      <c r="F81" s="363"/>
      <c r="G81" s="363"/>
      <c r="H81" s="363"/>
      <c r="I81" s="363"/>
      <c r="J81" s="363"/>
      <c r="K81" s="363"/>
      <c r="L81" s="363"/>
      <c r="M81" s="363"/>
      <c r="N81" s="363"/>
      <c r="O81" s="363"/>
      <c r="P81" s="363"/>
      <c r="Q81" s="363"/>
      <c r="R81" s="363"/>
      <c r="S81" s="363"/>
      <c r="T81" s="363"/>
      <c r="U81" s="363"/>
      <c r="V81" s="363">
        <v>1</v>
      </c>
      <c r="W81" s="363"/>
      <c r="X81" s="363"/>
      <c r="Y81" s="363"/>
      <c r="Z81" s="363"/>
      <c r="AA81" s="363">
        <v>1</v>
      </c>
      <c r="AB81" s="363"/>
      <c r="AC81" s="363"/>
      <c r="AD81" s="363"/>
      <c r="AE81" s="364">
        <v>2</v>
      </c>
    </row>
    <row r="82" spans="1:31" s="331" customFormat="1">
      <c r="A82" s="339" t="s">
        <v>31</v>
      </c>
      <c r="B82" s="339" t="s">
        <v>218</v>
      </c>
      <c r="C82" s="339" t="s">
        <v>454</v>
      </c>
      <c r="D82" s="340"/>
      <c r="E82" s="341"/>
      <c r="F82" s="341"/>
      <c r="G82" s="341"/>
      <c r="H82" s="341"/>
      <c r="I82" s="341"/>
      <c r="J82" s="341"/>
      <c r="K82" s="341"/>
      <c r="L82" s="341"/>
      <c r="M82" s="341"/>
      <c r="N82" s="341"/>
      <c r="O82" s="341"/>
      <c r="P82" s="341"/>
      <c r="Q82" s="341"/>
      <c r="R82" s="341"/>
      <c r="S82" s="341"/>
      <c r="T82" s="341"/>
      <c r="U82" s="341">
        <v>1</v>
      </c>
      <c r="V82" s="341"/>
      <c r="W82" s="341"/>
      <c r="X82" s="341"/>
      <c r="Y82" s="341"/>
      <c r="Z82" s="341"/>
      <c r="AA82" s="341"/>
      <c r="AB82" s="341"/>
      <c r="AC82" s="341"/>
      <c r="AD82" s="341"/>
      <c r="AE82" s="342">
        <v>1</v>
      </c>
    </row>
    <row r="83" spans="1:31" s="331" customFormat="1">
      <c r="A83" s="343"/>
      <c r="B83" s="343"/>
      <c r="C83" s="344" t="s">
        <v>403</v>
      </c>
      <c r="D83" s="345"/>
      <c r="E83" s="346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>
        <v>2</v>
      </c>
      <c r="T83" s="346"/>
      <c r="U83" s="346"/>
      <c r="V83" s="346"/>
      <c r="W83" s="346"/>
      <c r="X83" s="346"/>
      <c r="Y83" s="346"/>
      <c r="Z83" s="346"/>
      <c r="AA83" s="346"/>
      <c r="AB83" s="346"/>
      <c r="AC83" s="346"/>
      <c r="AD83" s="346"/>
      <c r="AE83" s="347">
        <v>2</v>
      </c>
    </row>
    <row r="84" spans="1:31" s="331" customFormat="1">
      <c r="A84" s="343"/>
      <c r="B84" s="343"/>
      <c r="C84" s="344" t="s">
        <v>347</v>
      </c>
      <c r="D84" s="345"/>
      <c r="E84" s="346"/>
      <c r="F84" s="346"/>
      <c r="G84" s="346"/>
      <c r="H84" s="346"/>
      <c r="I84" s="346"/>
      <c r="J84" s="346"/>
      <c r="K84" s="346"/>
      <c r="L84" s="346"/>
      <c r="M84" s="346"/>
      <c r="N84" s="346"/>
      <c r="O84" s="346"/>
      <c r="P84" s="346"/>
      <c r="Q84" s="346"/>
      <c r="R84" s="346"/>
      <c r="S84" s="346"/>
      <c r="T84" s="346"/>
      <c r="U84" s="346"/>
      <c r="V84" s="346"/>
      <c r="W84" s="346">
        <v>1</v>
      </c>
      <c r="X84" s="346"/>
      <c r="Y84" s="346"/>
      <c r="Z84" s="346"/>
      <c r="AA84" s="346"/>
      <c r="AB84" s="346"/>
      <c r="AC84" s="346"/>
      <c r="AD84" s="346"/>
      <c r="AE84" s="347">
        <v>1</v>
      </c>
    </row>
    <row r="85" spans="1:31" s="331" customFormat="1">
      <c r="A85" s="343"/>
      <c r="B85" s="355" t="s">
        <v>404</v>
      </c>
      <c r="C85" s="356"/>
      <c r="D85" s="357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>
        <v>2</v>
      </c>
      <c r="T85" s="358"/>
      <c r="U85" s="358">
        <v>1</v>
      </c>
      <c r="V85" s="358"/>
      <c r="W85" s="358">
        <v>1</v>
      </c>
      <c r="X85" s="358"/>
      <c r="Y85" s="358"/>
      <c r="Z85" s="358"/>
      <c r="AA85" s="358"/>
      <c r="AB85" s="358"/>
      <c r="AC85" s="358"/>
      <c r="AD85" s="358"/>
      <c r="AE85" s="359">
        <v>4</v>
      </c>
    </row>
    <row r="86" spans="1:31" s="331" customFormat="1">
      <c r="A86" s="343"/>
      <c r="B86" s="339" t="s">
        <v>185</v>
      </c>
      <c r="C86" s="339" t="s">
        <v>379</v>
      </c>
      <c r="D86" s="340"/>
      <c r="E86" s="341"/>
      <c r="F86" s="341"/>
      <c r="G86" s="341"/>
      <c r="H86" s="341"/>
      <c r="I86" s="341"/>
      <c r="J86" s="341"/>
      <c r="K86" s="341"/>
      <c r="L86" s="341"/>
      <c r="M86" s="341">
        <v>1</v>
      </c>
      <c r="N86" s="341"/>
      <c r="O86" s="341"/>
      <c r="P86" s="341"/>
      <c r="Q86" s="341"/>
      <c r="R86" s="341"/>
      <c r="S86" s="341"/>
      <c r="T86" s="341"/>
      <c r="U86" s="341"/>
      <c r="V86" s="341"/>
      <c r="W86" s="341"/>
      <c r="X86" s="341"/>
      <c r="Y86" s="341"/>
      <c r="Z86" s="341"/>
      <c r="AA86" s="341"/>
      <c r="AB86" s="341"/>
      <c r="AC86" s="341"/>
      <c r="AD86" s="341"/>
      <c r="AE86" s="342">
        <v>1</v>
      </c>
    </row>
    <row r="87" spans="1:31" s="331" customFormat="1">
      <c r="A87" s="343"/>
      <c r="B87" s="343"/>
      <c r="C87" s="344" t="s">
        <v>185</v>
      </c>
      <c r="D87" s="345"/>
      <c r="E87" s="346"/>
      <c r="F87" s="346"/>
      <c r="G87" s="346"/>
      <c r="H87" s="346"/>
      <c r="I87" s="346"/>
      <c r="J87" s="346"/>
      <c r="K87" s="346"/>
      <c r="L87" s="346"/>
      <c r="M87" s="346">
        <v>1</v>
      </c>
      <c r="N87" s="346"/>
      <c r="O87" s="346"/>
      <c r="P87" s="346"/>
      <c r="Q87" s="346"/>
      <c r="R87" s="346"/>
      <c r="S87" s="346"/>
      <c r="T87" s="346"/>
      <c r="U87" s="346"/>
      <c r="V87" s="346"/>
      <c r="W87" s="346"/>
      <c r="X87" s="346"/>
      <c r="Y87" s="346"/>
      <c r="Z87" s="346"/>
      <c r="AA87" s="346"/>
      <c r="AB87" s="346"/>
      <c r="AC87" s="346"/>
      <c r="AD87" s="346"/>
      <c r="AE87" s="347">
        <v>1</v>
      </c>
    </row>
    <row r="88" spans="1:31" s="331" customFormat="1">
      <c r="A88" s="343"/>
      <c r="B88" s="343"/>
      <c r="C88" s="344" t="s">
        <v>345</v>
      </c>
      <c r="D88" s="345"/>
      <c r="E88" s="346"/>
      <c r="F88" s="346"/>
      <c r="G88" s="346"/>
      <c r="H88" s="346"/>
      <c r="I88" s="346"/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T88" s="346"/>
      <c r="U88" s="346"/>
      <c r="V88" s="346"/>
      <c r="W88" s="346"/>
      <c r="X88" s="346"/>
      <c r="Y88" s="346">
        <v>1</v>
      </c>
      <c r="Z88" s="346"/>
      <c r="AA88" s="346"/>
      <c r="AB88" s="346"/>
      <c r="AC88" s="346"/>
      <c r="AD88" s="346"/>
      <c r="AE88" s="347">
        <v>1</v>
      </c>
    </row>
    <row r="89" spans="1:31" s="331" customFormat="1">
      <c r="A89" s="343"/>
      <c r="B89" s="355" t="s">
        <v>380</v>
      </c>
      <c r="C89" s="356"/>
      <c r="D89" s="357"/>
      <c r="E89" s="358"/>
      <c r="F89" s="358"/>
      <c r="G89" s="358"/>
      <c r="H89" s="358"/>
      <c r="I89" s="358"/>
      <c r="J89" s="358"/>
      <c r="K89" s="358"/>
      <c r="L89" s="358"/>
      <c r="M89" s="358">
        <v>2</v>
      </c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>
        <v>1</v>
      </c>
      <c r="Z89" s="358"/>
      <c r="AA89" s="358"/>
      <c r="AB89" s="358"/>
      <c r="AC89" s="358"/>
      <c r="AD89" s="358"/>
      <c r="AE89" s="359">
        <v>3</v>
      </c>
    </row>
    <row r="90" spans="1:31" s="331" customFormat="1">
      <c r="A90" s="343"/>
      <c r="B90" s="339" t="s">
        <v>219</v>
      </c>
      <c r="C90" s="339" t="s">
        <v>363</v>
      </c>
      <c r="D90" s="340"/>
      <c r="E90" s="341"/>
      <c r="F90" s="341">
        <v>1</v>
      </c>
      <c r="G90" s="341"/>
      <c r="H90" s="341"/>
      <c r="I90" s="341"/>
      <c r="J90" s="341"/>
      <c r="K90" s="341"/>
      <c r="L90" s="341"/>
      <c r="M90" s="341"/>
      <c r="N90" s="341"/>
      <c r="O90" s="341"/>
      <c r="P90" s="341"/>
      <c r="Q90" s="341"/>
      <c r="R90" s="341"/>
      <c r="S90" s="341"/>
      <c r="T90" s="341"/>
      <c r="U90" s="341"/>
      <c r="V90" s="341"/>
      <c r="W90" s="341"/>
      <c r="X90" s="341"/>
      <c r="Y90" s="341"/>
      <c r="Z90" s="341"/>
      <c r="AA90" s="341"/>
      <c r="AB90" s="341"/>
      <c r="AC90" s="341"/>
      <c r="AD90" s="341"/>
      <c r="AE90" s="342">
        <v>1</v>
      </c>
    </row>
    <row r="91" spans="1:31" s="331" customFormat="1">
      <c r="A91" s="343"/>
      <c r="B91" s="343"/>
      <c r="C91" s="344" t="s">
        <v>364</v>
      </c>
      <c r="D91" s="345"/>
      <c r="E91" s="346"/>
      <c r="F91" s="346"/>
      <c r="G91" s="346">
        <v>1</v>
      </c>
      <c r="H91" s="346"/>
      <c r="I91" s="346"/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  <c r="AA91" s="346"/>
      <c r="AB91" s="346"/>
      <c r="AC91" s="346"/>
      <c r="AD91" s="346"/>
      <c r="AE91" s="347">
        <v>1</v>
      </c>
    </row>
    <row r="92" spans="1:31" s="331" customFormat="1">
      <c r="A92" s="343"/>
      <c r="B92" s="355" t="s">
        <v>342</v>
      </c>
      <c r="C92" s="356"/>
      <c r="D92" s="357"/>
      <c r="E92" s="358"/>
      <c r="F92" s="358">
        <v>1</v>
      </c>
      <c r="G92" s="358">
        <v>1</v>
      </c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9">
        <v>2</v>
      </c>
    </row>
    <row r="93" spans="1:31" s="331" customFormat="1">
      <c r="A93" s="343"/>
      <c r="B93" s="339" t="s">
        <v>223</v>
      </c>
      <c r="C93" s="339" t="s">
        <v>365</v>
      </c>
      <c r="D93" s="340"/>
      <c r="E93" s="341"/>
      <c r="F93" s="341">
        <v>1</v>
      </c>
      <c r="G93" s="341"/>
      <c r="H93" s="341"/>
      <c r="I93" s="341"/>
      <c r="J93" s="341"/>
      <c r="K93" s="341"/>
      <c r="L93" s="341"/>
      <c r="M93" s="341"/>
      <c r="N93" s="341"/>
      <c r="O93" s="341"/>
      <c r="P93" s="341"/>
      <c r="Q93" s="341"/>
      <c r="R93" s="341"/>
      <c r="S93" s="341"/>
      <c r="T93" s="341"/>
      <c r="U93" s="341"/>
      <c r="V93" s="341"/>
      <c r="W93" s="341"/>
      <c r="X93" s="341"/>
      <c r="Y93" s="341"/>
      <c r="Z93" s="341"/>
      <c r="AA93" s="341"/>
      <c r="AB93" s="341"/>
      <c r="AC93" s="341"/>
      <c r="AD93" s="341"/>
      <c r="AE93" s="342">
        <v>1</v>
      </c>
    </row>
    <row r="94" spans="1:31" s="331" customFormat="1">
      <c r="A94" s="343"/>
      <c r="B94" s="355" t="s">
        <v>343</v>
      </c>
      <c r="C94" s="356"/>
      <c r="D94" s="357"/>
      <c r="E94" s="358"/>
      <c r="F94" s="358">
        <v>1</v>
      </c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358"/>
      <c r="Y94" s="358"/>
      <c r="Z94" s="358"/>
      <c r="AA94" s="358"/>
      <c r="AB94" s="358"/>
      <c r="AC94" s="358"/>
      <c r="AD94" s="358"/>
      <c r="AE94" s="359">
        <v>1</v>
      </c>
    </row>
    <row r="95" spans="1:31" s="331" customFormat="1">
      <c r="A95" s="343"/>
      <c r="B95" s="339" t="s">
        <v>190</v>
      </c>
      <c r="C95" s="339" t="s">
        <v>405</v>
      </c>
      <c r="D95" s="340"/>
      <c r="E95" s="341"/>
      <c r="F95" s="341"/>
      <c r="G95" s="341"/>
      <c r="H95" s="341"/>
      <c r="I95" s="341"/>
      <c r="J95" s="341"/>
      <c r="K95" s="341"/>
      <c r="L95" s="341"/>
      <c r="M95" s="341"/>
      <c r="N95" s="341"/>
      <c r="O95" s="341"/>
      <c r="P95" s="341"/>
      <c r="Q95" s="341"/>
      <c r="R95" s="341"/>
      <c r="S95" s="341">
        <v>1</v>
      </c>
      <c r="T95" s="341"/>
      <c r="U95" s="341"/>
      <c r="V95" s="341"/>
      <c r="W95" s="341"/>
      <c r="X95" s="341"/>
      <c r="Y95" s="341"/>
      <c r="Z95" s="341"/>
      <c r="AA95" s="341"/>
      <c r="AB95" s="341"/>
      <c r="AC95" s="341"/>
      <c r="AD95" s="341"/>
      <c r="AE95" s="342">
        <v>1</v>
      </c>
    </row>
    <row r="96" spans="1:31" s="331" customFormat="1">
      <c r="A96" s="343"/>
      <c r="B96" s="355" t="s">
        <v>406</v>
      </c>
      <c r="C96" s="356"/>
      <c r="D96" s="357"/>
      <c r="E96" s="358"/>
      <c r="F96" s="358"/>
      <c r="G96" s="358"/>
      <c r="H96" s="358"/>
      <c r="I96" s="358"/>
      <c r="J96" s="358"/>
      <c r="K96" s="358"/>
      <c r="L96" s="358"/>
      <c r="M96" s="358"/>
      <c r="N96" s="358"/>
      <c r="O96" s="358"/>
      <c r="P96" s="358"/>
      <c r="Q96" s="358"/>
      <c r="R96" s="358"/>
      <c r="S96" s="358">
        <v>1</v>
      </c>
      <c r="T96" s="358"/>
      <c r="U96" s="358"/>
      <c r="V96" s="358"/>
      <c r="W96" s="358"/>
      <c r="X96" s="358"/>
      <c r="Y96" s="358"/>
      <c r="Z96" s="358"/>
      <c r="AA96" s="358"/>
      <c r="AB96" s="358"/>
      <c r="AC96" s="358"/>
      <c r="AD96" s="358"/>
      <c r="AE96" s="359">
        <v>1</v>
      </c>
    </row>
    <row r="97" spans="1:31" s="331" customFormat="1">
      <c r="A97" s="343"/>
      <c r="B97" s="339" t="s">
        <v>221</v>
      </c>
      <c r="C97" s="339" t="s">
        <v>391</v>
      </c>
      <c r="D97" s="340"/>
      <c r="E97" s="341"/>
      <c r="F97" s="341"/>
      <c r="G97" s="341"/>
      <c r="H97" s="341"/>
      <c r="I97" s="341"/>
      <c r="J97" s="341"/>
      <c r="K97" s="341"/>
      <c r="L97" s="341"/>
      <c r="M97" s="341"/>
      <c r="N97" s="341"/>
      <c r="O97" s="341"/>
      <c r="P97" s="341"/>
      <c r="Q97" s="341">
        <v>1</v>
      </c>
      <c r="R97" s="341"/>
      <c r="S97" s="341"/>
      <c r="T97" s="341"/>
      <c r="U97" s="341"/>
      <c r="V97" s="341"/>
      <c r="W97" s="341"/>
      <c r="X97" s="341"/>
      <c r="Y97" s="341"/>
      <c r="Z97" s="341"/>
      <c r="AA97" s="341"/>
      <c r="AB97" s="341"/>
      <c r="AC97" s="341"/>
      <c r="AD97" s="341"/>
      <c r="AE97" s="342">
        <v>1</v>
      </c>
    </row>
    <row r="98" spans="1:31" s="331" customFormat="1">
      <c r="A98" s="343"/>
      <c r="B98" s="355" t="s">
        <v>395</v>
      </c>
      <c r="C98" s="356"/>
      <c r="D98" s="357"/>
      <c r="E98" s="358"/>
      <c r="F98" s="358"/>
      <c r="G98" s="358"/>
      <c r="H98" s="358"/>
      <c r="I98" s="358"/>
      <c r="J98" s="358"/>
      <c r="K98" s="358"/>
      <c r="L98" s="358"/>
      <c r="M98" s="358"/>
      <c r="N98" s="358"/>
      <c r="O98" s="358"/>
      <c r="P98" s="358"/>
      <c r="Q98" s="358">
        <v>1</v>
      </c>
      <c r="R98" s="358"/>
      <c r="S98" s="358"/>
      <c r="T98" s="358"/>
      <c r="U98" s="358"/>
      <c r="V98" s="358"/>
      <c r="W98" s="358"/>
      <c r="X98" s="358"/>
      <c r="Y98" s="358"/>
      <c r="Z98" s="358"/>
      <c r="AA98" s="358"/>
      <c r="AB98" s="358"/>
      <c r="AC98" s="358"/>
      <c r="AD98" s="358"/>
      <c r="AE98" s="359">
        <v>1</v>
      </c>
    </row>
    <row r="99" spans="1:31" s="331" customFormat="1">
      <c r="A99" s="360" t="s">
        <v>332</v>
      </c>
      <c r="B99" s="361"/>
      <c r="C99" s="361"/>
      <c r="D99" s="362"/>
      <c r="E99" s="363"/>
      <c r="F99" s="363">
        <v>2</v>
      </c>
      <c r="G99" s="363">
        <v>1</v>
      </c>
      <c r="H99" s="363"/>
      <c r="I99" s="363"/>
      <c r="J99" s="363"/>
      <c r="K99" s="363"/>
      <c r="L99" s="363"/>
      <c r="M99" s="363">
        <v>2</v>
      </c>
      <c r="N99" s="363"/>
      <c r="O99" s="363"/>
      <c r="P99" s="363"/>
      <c r="Q99" s="363">
        <v>1</v>
      </c>
      <c r="R99" s="363"/>
      <c r="S99" s="363">
        <v>3</v>
      </c>
      <c r="T99" s="363"/>
      <c r="U99" s="363">
        <v>1</v>
      </c>
      <c r="V99" s="363"/>
      <c r="W99" s="363">
        <v>1</v>
      </c>
      <c r="X99" s="363"/>
      <c r="Y99" s="363">
        <v>1</v>
      </c>
      <c r="Z99" s="363"/>
      <c r="AA99" s="363"/>
      <c r="AB99" s="363"/>
      <c r="AC99" s="363"/>
      <c r="AD99" s="363"/>
      <c r="AE99" s="364">
        <v>12</v>
      </c>
    </row>
    <row r="100" spans="1:31" s="331" customFormat="1">
      <c r="A100" s="339" t="s">
        <v>26</v>
      </c>
      <c r="B100" s="339" t="s">
        <v>238</v>
      </c>
      <c r="C100" s="339" t="s">
        <v>562</v>
      </c>
      <c r="D100" s="340"/>
      <c r="E100" s="341"/>
      <c r="F100" s="341"/>
      <c r="G100" s="341"/>
      <c r="H100" s="341"/>
      <c r="I100" s="341"/>
      <c r="J100" s="341"/>
      <c r="K100" s="341"/>
      <c r="L100" s="341"/>
      <c r="M100" s="341"/>
      <c r="N100" s="341"/>
      <c r="O100" s="341"/>
      <c r="P100" s="341"/>
      <c r="Q100" s="341"/>
      <c r="R100" s="341"/>
      <c r="S100" s="341"/>
      <c r="T100" s="341"/>
      <c r="U100" s="341"/>
      <c r="V100" s="341"/>
      <c r="W100" s="341"/>
      <c r="X100" s="341"/>
      <c r="Y100" s="341"/>
      <c r="Z100" s="341"/>
      <c r="AA100" s="341"/>
      <c r="AB100" s="341"/>
      <c r="AC100" s="341">
        <v>3</v>
      </c>
      <c r="AD100" s="341">
        <v>2</v>
      </c>
      <c r="AE100" s="342">
        <v>5</v>
      </c>
    </row>
    <row r="101" spans="1:31" s="331" customFormat="1">
      <c r="A101" s="343"/>
      <c r="B101" s="343"/>
      <c r="C101" s="344" t="s">
        <v>430</v>
      </c>
      <c r="D101" s="345"/>
      <c r="E101" s="346"/>
      <c r="F101" s="346"/>
      <c r="G101" s="346"/>
      <c r="H101" s="346"/>
      <c r="I101" s="346"/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46"/>
      <c r="X101" s="346"/>
      <c r="Y101" s="346"/>
      <c r="Z101" s="346"/>
      <c r="AA101" s="346"/>
      <c r="AB101" s="346">
        <v>1</v>
      </c>
      <c r="AC101" s="346">
        <v>2</v>
      </c>
      <c r="AD101" s="346">
        <v>2</v>
      </c>
      <c r="AE101" s="347">
        <v>5</v>
      </c>
    </row>
    <row r="102" spans="1:31" s="331" customFormat="1">
      <c r="A102" s="343"/>
      <c r="B102" s="343"/>
      <c r="C102" s="344" t="s">
        <v>563</v>
      </c>
      <c r="D102" s="345"/>
      <c r="E102" s="346"/>
      <c r="F102" s="346"/>
      <c r="G102" s="346"/>
      <c r="H102" s="346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6"/>
      <c r="X102" s="346"/>
      <c r="Y102" s="346"/>
      <c r="Z102" s="346"/>
      <c r="AA102" s="346"/>
      <c r="AB102" s="346"/>
      <c r="AC102" s="346"/>
      <c r="AD102" s="346">
        <v>1</v>
      </c>
      <c r="AE102" s="347">
        <v>1</v>
      </c>
    </row>
    <row r="103" spans="1:31" s="331" customFormat="1">
      <c r="A103" s="343"/>
      <c r="B103" s="343"/>
      <c r="C103" s="344" t="s">
        <v>530</v>
      </c>
      <c r="D103" s="345"/>
      <c r="E103" s="346"/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346"/>
      <c r="Z103" s="346"/>
      <c r="AA103" s="346"/>
      <c r="AB103" s="346">
        <v>1</v>
      </c>
      <c r="AC103" s="346"/>
      <c r="AD103" s="346"/>
      <c r="AE103" s="347">
        <v>1</v>
      </c>
    </row>
    <row r="104" spans="1:31" s="331" customFormat="1">
      <c r="A104" s="343"/>
      <c r="B104" s="343"/>
      <c r="C104" s="344" t="s">
        <v>564</v>
      </c>
      <c r="D104" s="345"/>
      <c r="E104" s="346"/>
      <c r="F104" s="346"/>
      <c r="G104" s="346"/>
      <c r="H104" s="346"/>
      <c r="I104" s="346"/>
      <c r="J104" s="346"/>
      <c r="K104" s="346"/>
      <c r="L104" s="346"/>
      <c r="M104" s="346"/>
      <c r="N104" s="346"/>
      <c r="O104" s="346"/>
      <c r="P104" s="346"/>
      <c r="Q104" s="346"/>
      <c r="R104" s="346"/>
      <c r="S104" s="346"/>
      <c r="T104" s="346"/>
      <c r="U104" s="346"/>
      <c r="V104" s="346"/>
      <c r="W104" s="346"/>
      <c r="X104" s="346"/>
      <c r="Y104" s="346"/>
      <c r="Z104" s="346"/>
      <c r="AA104" s="346"/>
      <c r="AB104" s="346"/>
      <c r="AC104" s="346">
        <v>1</v>
      </c>
      <c r="AD104" s="346"/>
      <c r="AE104" s="347">
        <v>1</v>
      </c>
    </row>
    <row r="105" spans="1:31" s="331" customFormat="1">
      <c r="A105" s="343"/>
      <c r="B105" s="355" t="s">
        <v>531</v>
      </c>
      <c r="C105" s="356"/>
      <c r="D105" s="357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  <c r="AA105" s="358"/>
      <c r="AB105" s="358">
        <v>2</v>
      </c>
      <c r="AC105" s="358">
        <v>6</v>
      </c>
      <c r="AD105" s="358">
        <v>5</v>
      </c>
      <c r="AE105" s="359">
        <v>13</v>
      </c>
    </row>
    <row r="106" spans="1:31" s="331" customFormat="1">
      <c r="A106" s="343"/>
      <c r="B106" s="339" t="s">
        <v>242</v>
      </c>
      <c r="C106" s="339" t="s">
        <v>347</v>
      </c>
      <c r="D106" s="340"/>
      <c r="E106" s="341"/>
      <c r="F106" s="341"/>
      <c r="G106" s="341"/>
      <c r="H106" s="341">
        <v>1</v>
      </c>
      <c r="I106" s="341"/>
      <c r="J106" s="341"/>
      <c r="K106" s="341"/>
      <c r="L106" s="341"/>
      <c r="M106" s="341"/>
      <c r="N106" s="341"/>
      <c r="O106" s="341"/>
      <c r="P106" s="341"/>
      <c r="Q106" s="341"/>
      <c r="R106" s="341"/>
      <c r="S106" s="341"/>
      <c r="T106" s="341"/>
      <c r="U106" s="341"/>
      <c r="V106" s="341"/>
      <c r="W106" s="341"/>
      <c r="X106" s="341">
        <v>1</v>
      </c>
      <c r="Y106" s="341"/>
      <c r="Z106" s="341"/>
      <c r="AA106" s="341"/>
      <c r="AB106" s="341"/>
      <c r="AC106" s="341"/>
      <c r="AD106" s="341"/>
      <c r="AE106" s="342">
        <v>2</v>
      </c>
    </row>
    <row r="107" spans="1:31" s="331" customFormat="1">
      <c r="A107" s="343"/>
      <c r="B107" s="343"/>
      <c r="C107" s="344" t="s">
        <v>392</v>
      </c>
      <c r="D107" s="345"/>
      <c r="E107" s="346"/>
      <c r="F107" s="346"/>
      <c r="G107" s="346"/>
      <c r="H107" s="346"/>
      <c r="I107" s="346"/>
      <c r="J107" s="346"/>
      <c r="K107" s="346"/>
      <c r="L107" s="346"/>
      <c r="M107" s="346"/>
      <c r="N107" s="346"/>
      <c r="O107" s="346">
        <v>1</v>
      </c>
      <c r="P107" s="346"/>
      <c r="Q107" s="346"/>
      <c r="R107" s="346"/>
      <c r="S107" s="346"/>
      <c r="T107" s="346"/>
      <c r="U107" s="346"/>
      <c r="V107" s="346"/>
      <c r="W107" s="346"/>
      <c r="X107" s="346"/>
      <c r="Y107" s="346"/>
      <c r="Z107" s="346"/>
      <c r="AA107" s="346"/>
      <c r="AB107" s="346"/>
      <c r="AC107" s="346"/>
      <c r="AD107" s="346"/>
      <c r="AE107" s="347">
        <v>1</v>
      </c>
    </row>
    <row r="108" spans="1:31" s="331" customFormat="1">
      <c r="A108" s="343"/>
      <c r="B108" s="343"/>
      <c r="C108" s="344" t="s">
        <v>367</v>
      </c>
      <c r="D108" s="345"/>
      <c r="E108" s="346"/>
      <c r="F108" s="346"/>
      <c r="G108" s="346">
        <v>1</v>
      </c>
      <c r="H108" s="346"/>
      <c r="I108" s="346"/>
      <c r="J108" s="346"/>
      <c r="K108" s="346"/>
      <c r="L108" s="346"/>
      <c r="M108" s="346"/>
      <c r="N108" s="346"/>
      <c r="O108" s="346"/>
      <c r="P108" s="346"/>
      <c r="Q108" s="346"/>
      <c r="R108" s="346"/>
      <c r="S108" s="346"/>
      <c r="T108" s="346"/>
      <c r="U108" s="346"/>
      <c r="V108" s="346"/>
      <c r="W108" s="346"/>
      <c r="X108" s="346"/>
      <c r="Y108" s="346"/>
      <c r="Z108" s="346"/>
      <c r="AA108" s="346"/>
      <c r="AB108" s="346"/>
      <c r="AC108" s="346"/>
      <c r="AD108" s="346"/>
      <c r="AE108" s="347">
        <v>1</v>
      </c>
    </row>
    <row r="109" spans="1:31" s="331" customFormat="1">
      <c r="A109" s="343"/>
      <c r="B109" s="355" t="s">
        <v>368</v>
      </c>
      <c r="C109" s="356"/>
      <c r="D109" s="357"/>
      <c r="E109" s="358"/>
      <c r="F109" s="358"/>
      <c r="G109" s="358">
        <v>1</v>
      </c>
      <c r="H109" s="358">
        <v>1</v>
      </c>
      <c r="I109" s="358"/>
      <c r="J109" s="358"/>
      <c r="K109" s="358"/>
      <c r="L109" s="358"/>
      <c r="M109" s="358"/>
      <c r="N109" s="358"/>
      <c r="O109" s="358">
        <v>1</v>
      </c>
      <c r="P109" s="358"/>
      <c r="Q109" s="358"/>
      <c r="R109" s="358"/>
      <c r="S109" s="358"/>
      <c r="T109" s="358"/>
      <c r="U109" s="358"/>
      <c r="V109" s="358"/>
      <c r="W109" s="358"/>
      <c r="X109" s="358">
        <v>1</v>
      </c>
      <c r="Y109" s="358"/>
      <c r="Z109" s="358"/>
      <c r="AA109" s="358"/>
      <c r="AB109" s="358"/>
      <c r="AC109" s="358"/>
      <c r="AD109" s="358"/>
      <c r="AE109" s="359">
        <v>4</v>
      </c>
    </row>
    <row r="110" spans="1:31" s="331" customFormat="1">
      <c r="A110" s="343"/>
      <c r="B110" s="339" t="s">
        <v>34</v>
      </c>
      <c r="C110" s="339" t="s">
        <v>34</v>
      </c>
      <c r="D110" s="340"/>
      <c r="E110" s="341"/>
      <c r="F110" s="341"/>
      <c r="G110" s="341"/>
      <c r="H110" s="341"/>
      <c r="I110" s="341"/>
      <c r="J110" s="341"/>
      <c r="K110" s="341"/>
      <c r="L110" s="341"/>
      <c r="M110" s="341"/>
      <c r="N110" s="341"/>
      <c r="O110" s="341"/>
      <c r="P110" s="341"/>
      <c r="Q110" s="341"/>
      <c r="R110" s="341"/>
      <c r="S110" s="341"/>
      <c r="T110" s="341"/>
      <c r="U110" s="341"/>
      <c r="V110" s="341"/>
      <c r="W110" s="341">
        <v>1</v>
      </c>
      <c r="X110" s="341"/>
      <c r="Y110" s="341"/>
      <c r="Z110" s="341"/>
      <c r="AA110" s="341"/>
      <c r="AB110" s="341"/>
      <c r="AC110" s="341"/>
      <c r="AD110" s="341"/>
      <c r="AE110" s="342">
        <v>1</v>
      </c>
    </row>
    <row r="111" spans="1:31" s="331" customFormat="1">
      <c r="A111" s="343"/>
      <c r="B111" s="343"/>
      <c r="C111" s="344" t="s">
        <v>148</v>
      </c>
      <c r="D111" s="345">
        <v>1</v>
      </c>
      <c r="E111" s="346"/>
      <c r="F111" s="346"/>
      <c r="G111" s="346"/>
      <c r="H111" s="346"/>
      <c r="I111" s="346"/>
      <c r="J111" s="346"/>
      <c r="K111" s="346"/>
      <c r="L111" s="346"/>
      <c r="M111" s="346"/>
      <c r="N111" s="346"/>
      <c r="O111" s="346"/>
      <c r="P111" s="346"/>
      <c r="Q111" s="346"/>
      <c r="R111" s="346"/>
      <c r="S111" s="346"/>
      <c r="T111" s="346"/>
      <c r="U111" s="346"/>
      <c r="V111" s="346"/>
      <c r="W111" s="346"/>
      <c r="X111" s="346"/>
      <c r="Y111" s="346"/>
      <c r="Z111" s="346"/>
      <c r="AA111" s="346"/>
      <c r="AB111" s="346"/>
      <c r="AC111" s="346"/>
      <c r="AD111" s="346"/>
      <c r="AE111" s="347">
        <v>1</v>
      </c>
    </row>
    <row r="112" spans="1:31" s="331" customFormat="1">
      <c r="A112" s="343"/>
      <c r="B112" s="343"/>
      <c r="C112" s="344" t="s">
        <v>366</v>
      </c>
      <c r="D112" s="345"/>
      <c r="E112" s="346"/>
      <c r="F112" s="346">
        <v>1</v>
      </c>
      <c r="G112" s="346"/>
      <c r="H112" s="346"/>
      <c r="I112" s="346"/>
      <c r="J112" s="346"/>
      <c r="K112" s="346"/>
      <c r="L112" s="346"/>
      <c r="M112" s="346"/>
      <c r="N112" s="346"/>
      <c r="O112" s="346"/>
      <c r="P112" s="346"/>
      <c r="Q112" s="346"/>
      <c r="R112" s="346"/>
      <c r="S112" s="346"/>
      <c r="T112" s="346"/>
      <c r="U112" s="346"/>
      <c r="V112" s="346"/>
      <c r="W112" s="346"/>
      <c r="X112" s="346"/>
      <c r="Y112" s="346"/>
      <c r="Z112" s="346"/>
      <c r="AA112" s="346"/>
      <c r="AB112" s="346"/>
      <c r="AC112" s="346"/>
      <c r="AD112" s="346"/>
      <c r="AE112" s="347">
        <v>1</v>
      </c>
    </row>
    <row r="113" spans="1:31" s="331" customFormat="1">
      <c r="A113" s="343"/>
      <c r="B113" s="355" t="s">
        <v>344</v>
      </c>
      <c r="C113" s="356"/>
      <c r="D113" s="357">
        <v>1</v>
      </c>
      <c r="E113" s="358"/>
      <c r="F113" s="358">
        <v>1</v>
      </c>
      <c r="G113" s="358"/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>
        <v>1</v>
      </c>
      <c r="X113" s="358"/>
      <c r="Y113" s="358"/>
      <c r="Z113" s="358"/>
      <c r="AA113" s="358"/>
      <c r="AB113" s="358"/>
      <c r="AC113" s="358"/>
      <c r="AD113" s="358"/>
      <c r="AE113" s="359">
        <v>3</v>
      </c>
    </row>
    <row r="114" spans="1:31" s="331" customFormat="1">
      <c r="A114" s="343"/>
      <c r="B114" s="339" t="s">
        <v>248</v>
      </c>
      <c r="C114" s="339" t="s">
        <v>407</v>
      </c>
      <c r="D114" s="340"/>
      <c r="E114" s="341"/>
      <c r="F114" s="341"/>
      <c r="G114" s="341"/>
      <c r="H114" s="341"/>
      <c r="I114" s="341"/>
      <c r="J114" s="341"/>
      <c r="K114" s="341"/>
      <c r="L114" s="341"/>
      <c r="M114" s="341"/>
      <c r="N114" s="341"/>
      <c r="O114" s="341"/>
      <c r="P114" s="341"/>
      <c r="Q114" s="341"/>
      <c r="R114" s="341"/>
      <c r="S114" s="341">
        <v>1</v>
      </c>
      <c r="T114" s="341"/>
      <c r="U114" s="341"/>
      <c r="V114" s="341"/>
      <c r="W114" s="341"/>
      <c r="X114" s="341"/>
      <c r="Y114" s="341"/>
      <c r="Z114" s="341"/>
      <c r="AA114" s="341"/>
      <c r="AB114" s="341"/>
      <c r="AC114" s="341"/>
      <c r="AD114" s="341"/>
      <c r="AE114" s="342">
        <v>1</v>
      </c>
    </row>
    <row r="115" spans="1:31" s="331" customFormat="1">
      <c r="A115" s="343"/>
      <c r="B115" s="343"/>
      <c r="C115" s="344" t="s">
        <v>160</v>
      </c>
      <c r="D115" s="345"/>
      <c r="E115" s="346"/>
      <c r="F115" s="346"/>
      <c r="G115" s="346"/>
      <c r="H115" s="346"/>
      <c r="I115" s="346"/>
      <c r="J115" s="346"/>
      <c r="K115" s="346"/>
      <c r="L115" s="346"/>
      <c r="M115" s="346"/>
      <c r="N115" s="346"/>
      <c r="O115" s="346"/>
      <c r="P115" s="346"/>
      <c r="Q115" s="346"/>
      <c r="R115" s="346"/>
      <c r="S115" s="346"/>
      <c r="T115" s="346">
        <v>1</v>
      </c>
      <c r="U115" s="346"/>
      <c r="V115" s="346"/>
      <c r="W115" s="346"/>
      <c r="X115" s="346"/>
      <c r="Y115" s="346"/>
      <c r="Z115" s="346"/>
      <c r="AA115" s="346"/>
      <c r="AB115" s="346"/>
      <c r="AC115" s="346"/>
      <c r="AD115" s="346"/>
      <c r="AE115" s="347">
        <v>1</v>
      </c>
    </row>
    <row r="116" spans="1:31" s="331" customFormat="1">
      <c r="A116" s="343"/>
      <c r="B116" s="355" t="s">
        <v>408</v>
      </c>
      <c r="C116" s="356"/>
      <c r="D116" s="357"/>
      <c r="E116" s="358"/>
      <c r="F116" s="358"/>
      <c r="G116" s="358"/>
      <c r="H116" s="35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>
        <v>1</v>
      </c>
      <c r="T116" s="358">
        <v>1</v>
      </c>
      <c r="U116" s="358"/>
      <c r="V116" s="358"/>
      <c r="W116" s="358"/>
      <c r="X116" s="358"/>
      <c r="Y116" s="358"/>
      <c r="Z116" s="358"/>
      <c r="AA116" s="358"/>
      <c r="AB116" s="358"/>
      <c r="AC116" s="358"/>
      <c r="AD116" s="358"/>
      <c r="AE116" s="359">
        <v>2</v>
      </c>
    </row>
    <row r="117" spans="1:31" s="331" customFormat="1">
      <c r="A117" s="343"/>
      <c r="B117" s="339" t="s">
        <v>241</v>
      </c>
      <c r="C117" s="339" t="s">
        <v>252</v>
      </c>
      <c r="D117" s="340"/>
      <c r="E117" s="341"/>
      <c r="F117" s="341"/>
      <c r="G117" s="341"/>
      <c r="H117" s="341"/>
      <c r="I117" s="341"/>
      <c r="J117" s="341"/>
      <c r="K117" s="341"/>
      <c r="L117" s="341"/>
      <c r="M117" s="341"/>
      <c r="N117" s="341"/>
      <c r="O117" s="341"/>
      <c r="P117" s="341"/>
      <c r="Q117" s="341">
        <v>1</v>
      </c>
      <c r="R117" s="341"/>
      <c r="S117" s="341"/>
      <c r="T117" s="341"/>
      <c r="U117" s="341"/>
      <c r="V117" s="341"/>
      <c r="W117" s="341"/>
      <c r="X117" s="341"/>
      <c r="Y117" s="341"/>
      <c r="Z117" s="341"/>
      <c r="AA117" s="341"/>
      <c r="AB117" s="341"/>
      <c r="AC117" s="341"/>
      <c r="AD117" s="341"/>
      <c r="AE117" s="342">
        <v>1</v>
      </c>
    </row>
    <row r="118" spans="1:31" s="331" customFormat="1">
      <c r="A118" s="343"/>
      <c r="B118" s="343"/>
      <c r="C118" s="344" t="s">
        <v>241</v>
      </c>
      <c r="D118" s="345"/>
      <c r="E118" s="346"/>
      <c r="F118" s="346"/>
      <c r="G118" s="346"/>
      <c r="H118" s="346"/>
      <c r="I118" s="346"/>
      <c r="J118" s="346"/>
      <c r="K118" s="346"/>
      <c r="L118" s="346"/>
      <c r="M118" s="346"/>
      <c r="N118" s="346"/>
      <c r="O118" s="346"/>
      <c r="P118" s="346"/>
      <c r="Q118" s="346"/>
      <c r="R118" s="346"/>
      <c r="S118" s="346"/>
      <c r="T118" s="346"/>
      <c r="U118" s="346"/>
      <c r="V118" s="346"/>
      <c r="W118" s="346"/>
      <c r="X118" s="346"/>
      <c r="Y118" s="346"/>
      <c r="Z118" s="346"/>
      <c r="AA118" s="346"/>
      <c r="AB118" s="346"/>
      <c r="AC118" s="346">
        <v>1</v>
      </c>
      <c r="AD118" s="346"/>
      <c r="AE118" s="347">
        <v>1</v>
      </c>
    </row>
    <row r="119" spans="1:31" s="331" customFormat="1">
      <c r="A119" s="343"/>
      <c r="B119" s="355" t="s">
        <v>457</v>
      </c>
      <c r="C119" s="356"/>
      <c r="D119" s="357"/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58"/>
      <c r="P119" s="358"/>
      <c r="Q119" s="358">
        <v>1</v>
      </c>
      <c r="R119" s="358"/>
      <c r="S119" s="358"/>
      <c r="T119" s="358"/>
      <c r="U119" s="358"/>
      <c r="V119" s="358"/>
      <c r="W119" s="358"/>
      <c r="X119" s="358"/>
      <c r="Y119" s="358"/>
      <c r="Z119" s="358"/>
      <c r="AA119" s="358"/>
      <c r="AB119" s="358"/>
      <c r="AC119" s="358">
        <v>1</v>
      </c>
      <c r="AD119" s="358"/>
      <c r="AE119" s="359">
        <v>2</v>
      </c>
    </row>
    <row r="120" spans="1:31" s="331" customFormat="1">
      <c r="A120" s="343"/>
      <c r="B120" s="339" t="s">
        <v>243</v>
      </c>
      <c r="C120" s="339" t="s">
        <v>243</v>
      </c>
      <c r="D120" s="340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  <c r="O120" s="341"/>
      <c r="P120" s="341"/>
      <c r="Q120" s="341"/>
      <c r="R120" s="341"/>
      <c r="S120" s="341"/>
      <c r="T120" s="341"/>
      <c r="U120" s="341"/>
      <c r="V120" s="341"/>
      <c r="W120" s="341"/>
      <c r="X120" s="341"/>
      <c r="Y120" s="341"/>
      <c r="Z120" s="341"/>
      <c r="AA120" s="341"/>
      <c r="AB120" s="341"/>
      <c r="AC120" s="341"/>
      <c r="AD120" s="341">
        <v>1</v>
      </c>
      <c r="AE120" s="342">
        <v>1</v>
      </c>
    </row>
    <row r="121" spans="1:31" s="331" customFormat="1">
      <c r="A121" s="343"/>
      <c r="B121" s="343"/>
      <c r="C121" s="344" t="s">
        <v>455</v>
      </c>
      <c r="D121" s="345"/>
      <c r="E121" s="346"/>
      <c r="F121" s="346"/>
      <c r="G121" s="346"/>
      <c r="H121" s="346"/>
      <c r="I121" s="346"/>
      <c r="J121" s="346"/>
      <c r="K121" s="346"/>
      <c r="L121" s="346"/>
      <c r="M121" s="346"/>
      <c r="N121" s="346"/>
      <c r="O121" s="346"/>
      <c r="P121" s="346"/>
      <c r="Q121" s="346"/>
      <c r="R121" s="346"/>
      <c r="S121" s="346"/>
      <c r="T121" s="346"/>
      <c r="U121" s="346"/>
      <c r="V121" s="346">
        <v>1</v>
      </c>
      <c r="W121" s="346"/>
      <c r="X121" s="346"/>
      <c r="Y121" s="346"/>
      <c r="Z121" s="346"/>
      <c r="AA121" s="346"/>
      <c r="AB121" s="346"/>
      <c r="AC121" s="346"/>
      <c r="AD121" s="346"/>
      <c r="AE121" s="347">
        <v>1</v>
      </c>
    </row>
    <row r="122" spans="1:31" s="331" customFormat="1">
      <c r="A122" s="343"/>
      <c r="B122" s="355" t="s">
        <v>456</v>
      </c>
      <c r="C122" s="356"/>
      <c r="D122" s="357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>
        <v>1</v>
      </c>
      <c r="W122" s="358"/>
      <c r="X122" s="358"/>
      <c r="Y122" s="358"/>
      <c r="Z122" s="358"/>
      <c r="AA122" s="358"/>
      <c r="AB122" s="358"/>
      <c r="AC122" s="358"/>
      <c r="AD122" s="358">
        <v>1</v>
      </c>
      <c r="AE122" s="359">
        <v>2</v>
      </c>
    </row>
    <row r="123" spans="1:31" s="331" customFormat="1">
      <c r="A123" s="343"/>
      <c r="B123" s="339" t="s">
        <v>244</v>
      </c>
      <c r="C123" s="339" t="s">
        <v>244</v>
      </c>
      <c r="D123" s="340"/>
      <c r="E123" s="341"/>
      <c r="F123" s="341"/>
      <c r="G123" s="341"/>
      <c r="H123" s="341"/>
      <c r="I123" s="341"/>
      <c r="J123" s="341"/>
      <c r="K123" s="341"/>
      <c r="L123" s="341"/>
      <c r="M123" s="341"/>
      <c r="N123" s="341"/>
      <c r="O123" s="341"/>
      <c r="P123" s="341"/>
      <c r="Q123" s="341"/>
      <c r="R123" s="341"/>
      <c r="S123" s="341"/>
      <c r="T123" s="341"/>
      <c r="U123" s="341"/>
      <c r="V123" s="341"/>
      <c r="W123" s="341"/>
      <c r="X123" s="341"/>
      <c r="Y123" s="341"/>
      <c r="Z123" s="341"/>
      <c r="AA123" s="341"/>
      <c r="AB123" s="341"/>
      <c r="AC123" s="341"/>
      <c r="AD123" s="341">
        <v>1</v>
      </c>
      <c r="AE123" s="342">
        <v>1</v>
      </c>
    </row>
    <row r="124" spans="1:31" s="331" customFormat="1">
      <c r="A124" s="343"/>
      <c r="B124" s="355" t="s">
        <v>565</v>
      </c>
      <c r="C124" s="356"/>
      <c r="D124" s="357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  <c r="AA124" s="358"/>
      <c r="AB124" s="358"/>
      <c r="AC124" s="358"/>
      <c r="AD124" s="358">
        <v>1</v>
      </c>
      <c r="AE124" s="359">
        <v>1</v>
      </c>
    </row>
    <row r="125" spans="1:31" s="331" customFormat="1">
      <c r="A125" s="343"/>
      <c r="B125" s="339" t="s">
        <v>245</v>
      </c>
      <c r="C125" s="339" t="s">
        <v>245</v>
      </c>
      <c r="D125" s="340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1"/>
      <c r="X125" s="341"/>
      <c r="Y125" s="341"/>
      <c r="Z125" s="341"/>
      <c r="AA125" s="341"/>
      <c r="AB125" s="341">
        <v>1</v>
      </c>
      <c r="AC125" s="341"/>
      <c r="AD125" s="341"/>
      <c r="AE125" s="342">
        <v>1</v>
      </c>
    </row>
    <row r="126" spans="1:31" s="331" customFormat="1">
      <c r="A126" s="343"/>
      <c r="B126" s="355" t="s">
        <v>532</v>
      </c>
      <c r="C126" s="356"/>
      <c r="D126" s="357"/>
      <c r="E126" s="358"/>
      <c r="F126" s="358"/>
      <c r="G126" s="358"/>
      <c r="H126" s="358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8"/>
      <c r="X126" s="358"/>
      <c r="Y126" s="358"/>
      <c r="Z126" s="358"/>
      <c r="AA126" s="358"/>
      <c r="AB126" s="358">
        <v>1</v>
      </c>
      <c r="AC126" s="358"/>
      <c r="AD126" s="358"/>
      <c r="AE126" s="359">
        <v>1</v>
      </c>
    </row>
    <row r="127" spans="1:31" s="331" customFormat="1">
      <c r="A127" s="360" t="s">
        <v>338</v>
      </c>
      <c r="B127" s="361"/>
      <c r="C127" s="361"/>
      <c r="D127" s="362">
        <v>1</v>
      </c>
      <c r="E127" s="363"/>
      <c r="F127" s="363">
        <v>1</v>
      </c>
      <c r="G127" s="363">
        <v>1</v>
      </c>
      <c r="H127" s="363">
        <v>1</v>
      </c>
      <c r="I127" s="363"/>
      <c r="J127" s="363"/>
      <c r="K127" s="363"/>
      <c r="L127" s="363"/>
      <c r="M127" s="363"/>
      <c r="N127" s="363"/>
      <c r="O127" s="363">
        <v>1</v>
      </c>
      <c r="P127" s="363"/>
      <c r="Q127" s="363">
        <v>1</v>
      </c>
      <c r="R127" s="363"/>
      <c r="S127" s="363">
        <v>1</v>
      </c>
      <c r="T127" s="363">
        <v>1</v>
      </c>
      <c r="U127" s="363"/>
      <c r="V127" s="363">
        <v>1</v>
      </c>
      <c r="W127" s="363">
        <v>1</v>
      </c>
      <c r="X127" s="363">
        <v>1</v>
      </c>
      <c r="Y127" s="363"/>
      <c r="Z127" s="363"/>
      <c r="AA127" s="363"/>
      <c r="AB127" s="363">
        <v>3</v>
      </c>
      <c r="AC127" s="363">
        <v>7</v>
      </c>
      <c r="AD127" s="363">
        <v>7</v>
      </c>
      <c r="AE127" s="364">
        <v>28</v>
      </c>
    </row>
    <row r="128" spans="1:31" s="331" customFormat="1">
      <c r="A128" s="339" t="s">
        <v>34</v>
      </c>
      <c r="B128" s="339" t="s">
        <v>259</v>
      </c>
      <c r="C128" s="339" t="s">
        <v>259</v>
      </c>
      <c r="D128" s="340"/>
      <c r="E128" s="341"/>
      <c r="F128" s="341"/>
      <c r="G128" s="341"/>
      <c r="H128" s="341"/>
      <c r="I128" s="341"/>
      <c r="J128" s="341"/>
      <c r="K128" s="341"/>
      <c r="L128" s="341"/>
      <c r="M128" s="341"/>
      <c r="N128" s="341"/>
      <c r="O128" s="341"/>
      <c r="P128" s="341"/>
      <c r="Q128" s="341"/>
      <c r="R128" s="341"/>
      <c r="S128" s="341"/>
      <c r="T128" s="341"/>
      <c r="U128" s="341">
        <v>1</v>
      </c>
      <c r="V128" s="341">
        <v>1</v>
      </c>
      <c r="W128" s="341">
        <v>1</v>
      </c>
      <c r="X128" s="341"/>
      <c r="Y128" s="341"/>
      <c r="Z128" s="341"/>
      <c r="AA128" s="341"/>
      <c r="AB128" s="341"/>
      <c r="AC128" s="341">
        <v>2</v>
      </c>
      <c r="AD128" s="341"/>
      <c r="AE128" s="342">
        <v>5</v>
      </c>
    </row>
    <row r="129" spans="1:31" s="331" customFormat="1">
      <c r="A129" s="343"/>
      <c r="B129" s="343"/>
      <c r="C129" s="344" t="s">
        <v>566</v>
      </c>
      <c r="D129" s="345"/>
      <c r="E129" s="346"/>
      <c r="F129" s="346"/>
      <c r="G129" s="346"/>
      <c r="H129" s="346"/>
      <c r="I129" s="346"/>
      <c r="J129" s="346"/>
      <c r="K129" s="346"/>
      <c r="L129" s="346"/>
      <c r="M129" s="346"/>
      <c r="N129" s="346"/>
      <c r="O129" s="346"/>
      <c r="P129" s="346"/>
      <c r="Q129" s="346"/>
      <c r="R129" s="346"/>
      <c r="S129" s="346"/>
      <c r="T129" s="346"/>
      <c r="U129" s="346"/>
      <c r="V129" s="346"/>
      <c r="W129" s="346"/>
      <c r="X129" s="346"/>
      <c r="Y129" s="346"/>
      <c r="Z129" s="346"/>
      <c r="AA129" s="346"/>
      <c r="AB129" s="346">
        <v>1</v>
      </c>
      <c r="AC129" s="346"/>
      <c r="AD129" s="346"/>
      <c r="AE129" s="347">
        <v>1</v>
      </c>
    </row>
    <row r="130" spans="1:31" s="331" customFormat="1">
      <c r="A130" s="343"/>
      <c r="B130" s="355" t="s">
        <v>434</v>
      </c>
      <c r="C130" s="356"/>
      <c r="D130" s="357"/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>
        <v>1</v>
      </c>
      <c r="V130" s="358">
        <v>1</v>
      </c>
      <c r="W130" s="358">
        <v>1</v>
      </c>
      <c r="X130" s="358"/>
      <c r="Y130" s="358"/>
      <c r="Z130" s="358"/>
      <c r="AA130" s="358"/>
      <c r="AB130" s="358">
        <v>1</v>
      </c>
      <c r="AC130" s="358">
        <v>2</v>
      </c>
      <c r="AD130" s="358"/>
      <c r="AE130" s="359">
        <v>6</v>
      </c>
    </row>
    <row r="131" spans="1:31" s="331" customFormat="1">
      <c r="A131" s="343"/>
      <c r="B131" s="339" t="s">
        <v>266</v>
      </c>
      <c r="C131" s="339" t="s">
        <v>266</v>
      </c>
      <c r="D131" s="340"/>
      <c r="E131" s="341"/>
      <c r="F131" s="341"/>
      <c r="G131" s="341"/>
      <c r="H131" s="341"/>
      <c r="I131" s="341"/>
      <c r="J131" s="341"/>
      <c r="K131" s="341"/>
      <c r="L131" s="341"/>
      <c r="M131" s="341"/>
      <c r="N131" s="341"/>
      <c r="O131" s="341"/>
      <c r="P131" s="341"/>
      <c r="Q131" s="341"/>
      <c r="R131" s="341"/>
      <c r="S131" s="341"/>
      <c r="T131" s="341"/>
      <c r="U131" s="341"/>
      <c r="V131" s="341"/>
      <c r="W131" s="341"/>
      <c r="X131" s="341"/>
      <c r="Y131" s="341"/>
      <c r="Z131" s="341"/>
      <c r="AA131" s="341">
        <v>1</v>
      </c>
      <c r="AB131" s="341"/>
      <c r="AC131" s="341"/>
      <c r="AD131" s="341"/>
      <c r="AE131" s="342">
        <v>1</v>
      </c>
    </row>
    <row r="132" spans="1:31" s="331" customFormat="1">
      <c r="A132" s="343"/>
      <c r="B132" s="355" t="s">
        <v>533</v>
      </c>
      <c r="C132" s="356"/>
      <c r="D132" s="357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  <c r="AA132" s="358">
        <v>1</v>
      </c>
      <c r="AB132" s="358"/>
      <c r="AC132" s="358"/>
      <c r="AD132" s="358"/>
      <c r="AE132" s="359">
        <v>1</v>
      </c>
    </row>
    <row r="133" spans="1:31" s="331" customFormat="1">
      <c r="A133" s="343"/>
      <c r="B133" s="339" t="s">
        <v>263</v>
      </c>
      <c r="C133" s="339" t="s">
        <v>496</v>
      </c>
      <c r="D133" s="340"/>
      <c r="E133" s="341"/>
      <c r="F133" s="341"/>
      <c r="G133" s="341"/>
      <c r="H133" s="341"/>
      <c r="I133" s="341"/>
      <c r="J133" s="341"/>
      <c r="K133" s="341"/>
      <c r="L133" s="341"/>
      <c r="M133" s="341"/>
      <c r="N133" s="341"/>
      <c r="O133" s="341"/>
      <c r="P133" s="341"/>
      <c r="Q133" s="341"/>
      <c r="R133" s="341"/>
      <c r="S133" s="341"/>
      <c r="T133" s="341"/>
      <c r="U133" s="341"/>
      <c r="V133" s="341"/>
      <c r="W133" s="341"/>
      <c r="X133" s="341">
        <v>1</v>
      </c>
      <c r="Y133" s="341"/>
      <c r="Z133" s="341"/>
      <c r="AA133" s="341"/>
      <c r="AB133" s="341"/>
      <c r="AC133" s="341"/>
      <c r="AD133" s="341"/>
      <c r="AE133" s="342">
        <v>1</v>
      </c>
    </row>
    <row r="134" spans="1:31" s="331" customFormat="1">
      <c r="A134" s="343"/>
      <c r="B134" s="355" t="s">
        <v>497</v>
      </c>
      <c r="C134" s="356"/>
      <c r="D134" s="357"/>
      <c r="E134" s="358"/>
      <c r="F134" s="358"/>
      <c r="G134" s="358"/>
      <c r="H134" s="358"/>
      <c r="I134" s="358"/>
      <c r="J134" s="358"/>
      <c r="K134" s="358"/>
      <c r="L134" s="358"/>
      <c r="M134" s="358"/>
      <c r="N134" s="358"/>
      <c r="O134" s="358"/>
      <c r="P134" s="358"/>
      <c r="Q134" s="358"/>
      <c r="R134" s="358"/>
      <c r="S134" s="358"/>
      <c r="T134" s="358"/>
      <c r="U134" s="358"/>
      <c r="V134" s="358"/>
      <c r="W134" s="358"/>
      <c r="X134" s="358">
        <v>1</v>
      </c>
      <c r="Y134" s="358"/>
      <c r="Z134" s="358"/>
      <c r="AA134" s="358"/>
      <c r="AB134" s="358"/>
      <c r="AC134" s="358"/>
      <c r="AD134" s="358"/>
      <c r="AE134" s="359">
        <v>1</v>
      </c>
    </row>
    <row r="135" spans="1:31" s="331" customFormat="1">
      <c r="A135" s="360" t="s">
        <v>344</v>
      </c>
      <c r="B135" s="361"/>
      <c r="C135" s="361"/>
      <c r="D135" s="362"/>
      <c r="E135" s="363"/>
      <c r="F135" s="363"/>
      <c r="G135" s="363"/>
      <c r="H135" s="363"/>
      <c r="I135" s="363"/>
      <c r="J135" s="363"/>
      <c r="K135" s="363"/>
      <c r="L135" s="363"/>
      <c r="M135" s="363"/>
      <c r="N135" s="363"/>
      <c r="O135" s="363"/>
      <c r="P135" s="363"/>
      <c r="Q135" s="363"/>
      <c r="R135" s="363"/>
      <c r="S135" s="363"/>
      <c r="T135" s="363"/>
      <c r="U135" s="363">
        <v>1</v>
      </c>
      <c r="V135" s="363">
        <v>1</v>
      </c>
      <c r="W135" s="363">
        <v>1</v>
      </c>
      <c r="X135" s="363">
        <v>1</v>
      </c>
      <c r="Y135" s="363"/>
      <c r="Z135" s="363"/>
      <c r="AA135" s="363">
        <v>1</v>
      </c>
      <c r="AB135" s="363">
        <v>1</v>
      </c>
      <c r="AC135" s="363">
        <v>2</v>
      </c>
      <c r="AD135" s="363"/>
      <c r="AE135" s="364">
        <v>8</v>
      </c>
    </row>
    <row r="136" spans="1:31" s="331" customFormat="1">
      <c r="A136" s="339" t="s">
        <v>58</v>
      </c>
      <c r="B136" s="339" t="s">
        <v>296</v>
      </c>
      <c r="C136" s="339" t="s">
        <v>510</v>
      </c>
      <c r="D136" s="340"/>
      <c r="E136" s="341"/>
      <c r="F136" s="341"/>
      <c r="G136" s="341"/>
      <c r="H136" s="341"/>
      <c r="I136" s="341"/>
      <c r="J136" s="341"/>
      <c r="K136" s="341"/>
      <c r="L136" s="341"/>
      <c r="M136" s="341"/>
      <c r="N136" s="341"/>
      <c r="O136" s="341"/>
      <c r="P136" s="341"/>
      <c r="Q136" s="341"/>
      <c r="R136" s="341"/>
      <c r="S136" s="341"/>
      <c r="T136" s="341"/>
      <c r="U136" s="341"/>
      <c r="V136" s="341"/>
      <c r="W136" s="341"/>
      <c r="X136" s="341"/>
      <c r="Y136" s="341"/>
      <c r="Z136" s="341">
        <v>1</v>
      </c>
      <c r="AA136" s="341"/>
      <c r="AB136" s="341"/>
      <c r="AC136" s="341"/>
      <c r="AD136" s="341"/>
      <c r="AE136" s="342">
        <v>1</v>
      </c>
    </row>
    <row r="137" spans="1:31" s="331" customFormat="1">
      <c r="A137" s="343"/>
      <c r="B137" s="343"/>
      <c r="C137" s="344" t="s">
        <v>296</v>
      </c>
      <c r="D137" s="345"/>
      <c r="E137" s="346"/>
      <c r="F137" s="346"/>
      <c r="G137" s="346"/>
      <c r="H137" s="346"/>
      <c r="I137" s="346"/>
      <c r="J137" s="346"/>
      <c r="K137" s="346"/>
      <c r="L137" s="346"/>
      <c r="M137" s="346"/>
      <c r="N137" s="346"/>
      <c r="O137" s="346"/>
      <c r="P137" s="346"/>
      <c r="Q137" s="346"/>
      <c r="R137" s="346"/>
      <c r="S137" s="346"/>
      <c r="T137" s="346"/>
      <c r="U137" s="346"/>
      <c r="V137" s="346">
        <v>2</v>
      </c>
      <c r="W137" s="346"/>
      <c r="X137" s="346">
        <v>1</v>
      </c>
      <c r="Y137" s="346"/>
      <c r="Z137" s="346">
        <v>1</v>
      </c>
      <c r="AA137" s="346"/>
      <c r="AB137" s="346"/>
      <c r="AC137" s="346"/>
      <c r="AD137" s="346"/>
      <c r="AE137" s="347">
        <v>4</v>
      </c>
    </row>
    <row r="138" spans="1:31" s="331" customFormat="1">
      <c r="A138" s="343"/>
      <c r="B138" s="343"/>
      <c r="C138" s="344" t="s">
        <v>534</v>
      </c>
      <c r="D138" s="345"/>
      <c r="E138" s="346"/>
      <c r="F138" s="346"/>
      <c r="G138" s="346"/>
      <c r="H138" s="346"/>
      <c r="I138" s="346"/>
      <c r="J138" s="346"/>
      <c r="K138" s="346"/>
      <c r="L138" s="346"/>
      <c r="M138" s="346"/>
      <c r="N138" s="346"/>
      <c r="O138" s="346"/>
      <c r="P138" s="346"/>
      <c r="Q138" s="346"/>
      <c r="R138" s="346"/>
      <c r="S138" s="346"/>
      <c r="T138" s="346"/>
      <c r="U138" s="346"/>
      <c r="V138" s="346"/>
      <c r="W138" s="346"/>
      <c r="X138" s="346"/>
      <c r="Y138" s="346">
        <v>1</v>
      </c>
      <c r="Z138" s="346"/>
      <c r="AA138" s="346"/>
      <c r="AB138" s="346"/>
      <c r="AC138" s="346"/>
      <c r="AD138" s="346"/>
      <c r="AE138" s="347">
        <v>1</v>
      </c>
    </row>
    <row r="139" spans="1:31" s="331" customFormat="1">
      <c r="A139" s="343"/>
      <c r="B139" s="355" t="s">
        <v>526</v>
      </c>
      <c r="C139" s="356"/>
      <c r="D139" s="357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>
        <v>2</v>
      </c>
      <c r="W139" s="358"/>
      <c r="X139" s="358">
        <v>1</v>
      </c>
      <c r="Y139" s="358">
        <v>1</v>
      </c>
      <c r="Z139" s="358">
        <v>2</v>
      </c>
      <c r="AA139" s="358"/>
      <c r="AB139" s="358"/>
      <c r="AC139" s="358"/>
      <c r="AD139" s="358"/>
      <c r="AE139" s="359">
        <v>6</v>
      </c>
    </row>
    <row r="140" spans="1:31" s="331" customFormat="1">
      <c r="A140" s="360" t="s">
        <v>458</v>
      </c>
      <c r="B140" s="361"/>
      <c r="C140" s="361"/>
      <c r="D140" s="362"/>
      <c r="E140" s="363"/>
      <c r="F140" s="363"/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363"/>
      <c r="R140" s="363"/>
      <c r="S140" s="363"/>
      <c r="T140" s="363"/>
      <c r="U140" s="363"/>
      <c r="V140" s="363">
        <v>2</v>
      </c>
      <c r="W140" s="363"/>
      <c r="X140" s="363">
        <v>1</v>
      </c>
      <c r="Y140" s="363">
        <v>1</v>
      </c>
      <c r="Z140" s="363">
        <v>2</v>
      </c>
      <c r="AA140" s="363"/>
      <c r="AB140" s="363"/>
      <c r="AC140" s="363"/>
      <c r="AD140" s="363"/>
      <c r="AE140" s="364">
        <v>6</v>
      </c>
    </row>
    <row r="141" spans="1:31" s="331" customFormat="1">
      <c r="A141" s="339" t="s">
        <v>27</v>
      </c>
      <c r="B141" s="339" t="s">
        <v>162</v>
      </c>
      <c r="C141" s="339" t="s">
        <v>419</v>
      </c>
      <c r="D141" s="340"/>
      <c r="E141" s="341"/>
      <c r="F141" s="341"/>
      <c r="G141" s="341"/>
      <c r="H141" s="341"/>
      <c r="I141" s="341"/>
      <c r="J141" s="341"/>
      <c r="K141" s="341"/>
      <c r="L141" s="341"/>
      <c r="M141" s="341"/>
      <c r="N141" s="341"/>
      <c r="O141" s="341"/>
      <c r="P141" s="341"/>
      <c r="Q141" s="341"/>
      <c r="R141" s="341"/>
      <c r="S141" s="341"/>
      <c r="T141" s="341">
        <v>1</v>
      </c>
      <c r="U141" s="341"/>
      <c r="V141" s="341"/>
      <c r="W141" s="341"/>
      <c r="X141" s="341"/>
      <c r="Y141" s="341"/>
      <c r="Z141" s="341"/>
      <c r="AA141" s="341"/>
      <c r="AB141" s="341"/>
      <c r="AC141" s="341"/>
      <c r="AD141" s="341"/>
      <c r="AE141" s="342">
        <v>1</v>
      </c>
    </row>
    <row r="142" spans="1:31" s="331" customFormat="1">
      <c r="A142" s="343"/>
      <c r="B142" s="355" t="s">
        <v>420</v>
      </c>
      <c r="C142" s="356"/>
      <c r="D142" s="357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>
        <v>1</v>
      </c>
      <c r="U142" s="358"/>
      <c r="V142" s="358"/>
      <c r="W142" s="358"/>
      <c r="X142" s="358"/>
      <c r="Y142" s="358"/>
      <c r="Z142" s="358"/>
      <c r="AA142" s="358"/>
      <c r="AB142" s="358"/>
      <c r="AC142" s="358"/>
      <c r="AD142" s="358"/>
      <c r="AE142" s="359">
        <v>1</v>
      </c>
    </row>
    <row r="143" spans="1:31" s="331" customFormat="1">
      <c r="A143" s="343"/>
      <c r="B143" s="339" t="s">
        <v>254</v>
      </c>
      <c r="C143" s="339" t="s">
        <v>394</v>
      </c>
      <c r="D143" s="340"/>
      <c r="E143" s="341"/>
      <c r="F143" s="341"/>
      <c r="G143" s="341"/>
      <c r="H143" s="341"/>
      <c r="I143" s="341"/>
      <c r="J143" s="341"/>
      <c r="K143" s="341"/>
      <c r="L143" s="341"/>
      <c r="M143" s="341"/>
      <c r="N143" s="341"/>
      <c r="O143" s="341"/>
      <c r="P143" s="341"/>
      <c r="Q143" s="341">
        <v>1</v>
      </c>
      <c r="R143" s="341"/>
      <c r="S143" s="341"/>
      <c r="T143" s="341"/>
      <c r="U143" s="341"/>
      <c r="V143" s="341"/>
      <c r="W143" s="341"/>
      <c r="X143" s="341"/>
      <c r="Y143" s="341"/>
      <c r="Z143" s="341"/>
      <c r="AA143" s="341"/>
      <c r="AB143" s="341"/>
      <c r="AC143" s="341"/>
      <c r="AD143" s="341"/>
      <c r="AE143" s="342">
        <v>1</v>
      </c>
    </row>
    <row r="144" spans="1:31" s="331" customFormat="1">
      <c r="A144" s="343"/>
      <c r="B144" s="355" t="s">
        <v>396</v>
      </c>
      <c r="C144" s="356"/>
      <c r="D144" s="357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>
        <v>1</v>
      </c>
      <c r="R144" s="358"/>
      <c r="S144" s="358"/>
      <c r="T144" s="358"/>
      <c r="U144" s="358"/>
      <c r="V144" s="358"/>
      <c r="W144" s="358"/>
      <c r="X144" s="358"/>
      <c r="Y144" s="358"/>
      <c r="Z144" s="358"/>
      <c r="AA144" s="358"/>
      <c r="AB144" s="358"/>
      <c r="AC144" s="358"/>
      <c r="AD144" s="358"/>
      <c r="AE144" s="359">
        <v>1</v>
      </c>
    </row>
    <row r="145" spans="1:31" s="331" customFormat="1">
      <c r="A145" s="343"/>
      <c r="B145" s="339" t="s">
        <v>256</v>
      </c>
      <c r="C145" s="339" t="s">
        <v>472</v>
      </c>
      <c r="D145" s="340"/>
      <c r="E145" s="341"/>
      <c r="F145" s="341"/>
      <c r="G145" s="341"/>
      <c r="H145" s="341"/>
      <c r="I145" s="341"/>
      <c r="J145" s="341"/>
      <c r="K145" s="341"/>
      <c r="L145" s="341"/>
      <c r="M145" s="341"/>
      <c r="N145" s="341"/>
      <c r="O145" s="341"/>
      <c r="P145" s="341"/>
      <c r="Q145" s="341"/>
      <c r="R145" s="341"/>
      <c r="S145" s="341"/>
      <c r="T145" s="341"/>
      <c r="U145" s="341"/>
      <c r="V145" s="341">
        <v>1</v>
      </c>
      <c r="W145" s="341"/>
      <c r="X145" s="341"/>
      <c r="Y145" s="341"/>
      <c r="Z145" s="341"/>
      <c r="AA145" s="341"/>
      <c r="AB145" s="341"/>
      <c r="AC145" s="341"/>
      <c r="AD145" s="341"/>
      <c r="AE145" s="342">
        <v>1</v>
      </c>
    </row>
    <row r="146" spans="1:31" s="331" customFormat="1">
      <c r="A146" s="343"/>
      <c r="B146" s="355" t="s">
        <v>473</v>
      </c>
      <c r="C146" s="356"/>
      <c r="D146" s="357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>
        <v>1</v>
      </c>
      <c r="W146" s="358"/>
      <c r="X146" s="358"/>
      <c r="Y146" s="358"/>
      <c r="Z146" s="358"/>
      <c r="AA146" s="358"/>
      <c r="AB146" s="358"/>
      <c r="AC146" s="358"/>
      <c r="AD146" s="358"/>
      <c r="AE146" s="359">
        <v>1</v>
      </c>
    </row>
    <row r="147" spans="1:31" s="331" customFormat="1">
      <c r="A147" s="360" t="s">
        <v>397</v>
      </c>
      <c r="B147" s="361"/>
      <c r="C147" s="361"/>
      <c r="D147" s="362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>
        <v>1</v>
      </c>
      <c r="R147" s="363"/>
      <c r="S147" s="363"/>
      <c r="T147" s="363">
        <v>1</v>
      </c>
      <c r="U147" s="363"/>
      <c r="V147" s="363">
        <v>1</v>
      </c>
      <c r="W147" s="363"/>
      <c r="X147" s="363"/>
      <c r="Y147" s="363"/>
      <c r="Z147" s="363"/>
      <c r="AA147" s="363"/>
      <c r="AB147" s="363"/>
      <c r="AC147" s="363"/>
      <c r="AD147" s="363"/>
      <c r="AE147" s="364">
        <v>3</v>
      </c>
    </row>
    <row r="148" spans="1:31" s="331" customFormat="1">
      <c r="A148" s="339" t="s">
        <v>21</v>
      </c>
      <c r="B148" s="339" t="s">
        <v>155</v>
      </c>
      <c r="C148" s="339" t="s">
        <v>567</v>
      </c>
      <c r="D148" s="340"/>
      <c r="E148" s="341"/>
      <c r="F148" s="341">
        <v>1</v>
      </c>
      <c r="G148" s="341"/>
      <c r="H148" s="341"/>
      <c r="I148" s="341"/>
      <c r="J148" s="341"/>
      <c r="K148" s="341"/>
      <c r="L148" s="341"/>
      <c r="M148" s="341"/>
      <c r="N148" s="341"/>
      <c r="O148" s="341"/>
      <c r="P148" s="341"/>
      <c r="Q148" s="341"/>
      <c r="R148" s="341"/>
      <c r="S148" s="341"/>
      <c r="T148" s="341"/>
      <c r="U148" s="341"/>
      <c r="V148" s="341"/>
      <c r="W148" s="341"/>
      <c r="X148" s="341"/>
      <c r="Y148" s="341"/>
      <c r="Z148" s="341"/>
      <c r="AA148" s="341"/>
      <c r="AB148" s="341"/>
      <c r="AC148" s="341"/>
      <c r="AD148" s="341"/>
      <c r="AE148" s="342">
        <v>1</v>
      </c>
    </row>
    <row r="149" spans="1:31" s="331" customFormat="1">
      <c r="A149" s="343"/>
      <c r="B149" s="343"/>
      <c r="C149" s="344" t="s">
        <v>568</v>
      </c>
      <c r="D149" s="345"/>
      <c r="E149" s="346"/>
      <c r="F149" s="346"/>
      <c r="G149" s="346"/>
      <c r="H149" s="346"/>
      <c r="I149" s="346"/>
      <c r="J149" s="346"/>
      <c r="K149" s="346"/>
      <c r="L149" s="346"/>
      <c r="M149" s="346"/>
      <c r="N149" s="346">
        <v>1</v>
      </c>
      <c r="O149" s="346"/>
      <c r="P149" s="346"/>
      <c r="Q149" s="346">
        <v>1</v>
      </c>
      <c r="R149" s="346"/>
      <c r="S149" s="346"/>
      <c r="T149" s="346"/>
      <c r="U149" s="346"/>
      <c r="V149" s="346"/>
      <c r="W149" s="346"/>
      <c r="X149" s="346"/>
      <c r="Y149" s="346"/>
      <c r="Z149" s="346"/>
      <c r="AA149" s="346"/>
      <c r="AB149" s="346"/>
      <c r="AC149" s="346"/>
      <c r="AD149" s="346"/>
      <c r="AE149" s="347">
        <v>2</v>
      </c>
    </row>
    <row r="150" spans="1:31" s="331" customFormat="1">
      <c r="A150" s="343"/>
      <c r="B150" s="343"/>
      <c r="C150" s="344" t="s">
        <v>369</v>
      </c>
      <c r="D150" s="345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>
        <v>1</v>
      </c>
      <c r="U150" s="346"/>
      <c r="V150" s="346"/>
      <c r="W150" s="346">
        <v>1</v>
      </c>
      <c r="X150" s="346"/>
      <c r="Y150" s="346"/>
      <c r="Z150" s="346"/>
      <c r="AA150" s="346"/>
      <c r="AB150" s="346">
        <v>1</v>
      </c>
      <c r="AC150" s="346"/>
      <c r="AD150" s="346"/>
      <c r="AE150" s="347">
        <v>3</v>
      </c>
    </row>
    <row r="151" spans="1:31" s="331" customFormat="1">
      <c r="A151" s="343"/>
      <c r="B151" s="343"/>
      <c r="C151" s="344" t="s">
        <v>569</v>
      </c>
      <c r="D151" s="345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/>
      <c r="S151" s="346"/>
      <c r="T151" s="346"/>
      <c r="U151" s="346"/>
      <c r="V151" s="346"/>
      <c r="W151" s="346"/>
      <c r="X151" s="346"/>
      <c r="Y151" s="346"/>
      <c r="Z151" s="346">
        <v>1</v>
      </c>
      <c r="AA151" s="346"/>
      <c r="AB151" s="346"/>
      <c r="AC151" s="346"/>
      <c r="AD151" s="346"/>
      <c r="AE151" s="347">
        <v>1</v>
      </c>
    </row>
    <row r="152" spans="1:31" s="331" customFormat="1">
      <c r="A152" s="343"/>
      <c r="B152" s="343"/>
      <c r="C152" s="344" t="s">
        <v>570</v>
      </c>
      <c r="D152" s="345"/>
      <c r="E152" s="346"/>
      <c r="F152" s="346"/>
      <c r="G152" s="346"/>
      <c r="H152" s="346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>
        <v>1</v>
      </c>
      <c r="U152" s="346"/>
      <c r="V152" s="346"/>
      <c r="W152" s="346"/>
      <c r="X152" s="346"/>
      <c r="Y152" s="346"/>
      <c r="Z152" s="346"/>
      <c r="AA152" s="346"/>
      <c r="AB152" s="346"/>
      <c r="AC152" s="346"/>
      <c r="AD152" s="346"/>
      <c r="AE152" s="347">
        <v>1</v>
      </c>
    </row>
    <row r="153" spans="1:31" s="331" customFormat="1">
      <c r="A153" s="343"/>
      <c r="B153" s="343"/>
      <c r="C153" s="344" t="s">
        <v>459</v>
      </c>
      <c r="D153" s="345"/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  <c r="O153" s="346"/>
      <c r="P153" s="346"/>
      <c r="Q153" s="346"/>
      <c r="R153" s="346"/>
      <c r="S153" s="346"/>
      <c r="T153" s="346"/>
      <c r="U153" s="346">
        <v>1</v>
      </c>
      <c r="V153" s="346">
        <v>1</v>
      </c>
      <c r="W153" s="346"/>
      <c r="X153" s="346"/>
      <c r="Y153" s="346"/>
      <c r="Z153" s="346"/>
      <c r="AA153" s="346"/>
      <c r="AB153" s="346"/>
      <c r="AC153" s="346"/>
      <c r="AD153" s="346"/>
      <c r="AE153" s="347">
        <v>2</v>
      </c>
    </row>
    <row r="154" spans="1:31" s="331" customFormat="1">
      <c r="A154" s="343"/>
      <c r="B154" s="343"/>
      <c r="C154" s="344" t="s">
        <v>571</v>
      </c>
      <c r="D154" s="345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  <c r="R154" s="346"/>
      <c r="S154" s="346"/>
      <c r="T154" s="346"/>
      <c r="U154" s="346"/>
      <c r="V154" s="346"/>
      <c r="W154" s="346"/>
      <c r="X154" s="346"/>
      <c r="Y154" s="346"/>
      <c r="Z154" s="346"/>
      <c r="AA154" s="346">
        <v>1</v>
      </c>
      <c r="AB154" s="346"/>
      <c r="AC154" s="346"/>
      <c r="AD154" s="346"/>
      <c r="AE154" s="347">
        <v>1</v>
      </c>
    </row>
    <row r="155" spans="1:31" s="331" customFormat="1">
      <c r="A155" s="343"/>
      <c r="B155" s="343"/>
      <c r="C155" s="344" t="s">
        <v>498</v>
      </c>
      <c r="D155" s="345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>
        <v>1</v>
      </c>
      <c r="W155" s="346">
        <v>1</v>
      </c>
      <c r="X155" s="346"/>
      <c r="Y155" s="346">
        <v>1</v>
      </c>
      <c r="Z155" s="346"/>
      <c r="AA155" s="346"/>
      <c r="AB155" s="346">
        <v>1</v>
      </c>
      <c r="AC155" s="346"/>
      <c r="AD155" s="346"/>
      <c r="AE155" s="347">
        <v>4</v>
      </c>
    </row>
    <row r="156" spans="1:31" s="331" customFormat="1">
      <c r="A156" s="343"/>
      <c r="B156" s="343"/>
      <c r="C156" s="344" t="s">
        <v>499</v>
      </c>
      <c r="D156" s="345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346"/>
      <c r="U156" s="346"/>
      <c r="V156" s="346"/>
      <c r="W156" s="346">
        <v>2</v>
      </c>
      <c r="X156" s="346"/>
      <c r="Y156" s="346"/>
      <c r="Z156" s="346"/>
      <c r="AA156" s="346"/>
      <c r="AB156" s="346">
        <v>1</v>
      </c>
      <c r="AC156" s="346"/>
      <c r="AD156" s="346"/>
      <c r="AE156" s="347">
        <v>3</v>
      </c>
    </row>
    <row r="157" spans="1:31" s="331" customFormat="1">
      <c r="A157" s="343"/>
      <c r="B157" s="343"/>
      <c r="C157" s="344" t="s">
        <v>421</v>
      </c>
      <c r="D157" s="345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>
        <v>1</v>
      </c>
      <c r="T157" s="346"/>
      <c r="U157" s="346"/>
      <c r="V157" s="346"/>
      <c r="W157" s="346"/>
      <c r="X157" s="346"/>
      <c r="Y157" s="346"/>
      <c r="Z157" s="346"/>
      <c r="AA157" s="346"/>
      <c r="AB157" s="346"/>
      <c r="AC157" s="346"/>
      <c r="AD157" s="346"/>
      <c r="AE157" s="347">
        <v>1</v>
      </c>
    </row>
    <row r="158" spans="1:31" s="331" customFormat="1">
      <c r="A158" s="343"/>
      <c r="B158" s="355" t="s">
        <v>336</v>
      </c>
      <c r="C158" s="356"/>
      <c r="D158" s="357"/>
      <c r="E158" s="358"/>
      <c r="F158" s="358">
        <v>1</v>
      </c>
      <c r="G158" s="358"/>
      <c r="H158" s="358"/>
      <c r="I158" s="358"/>
      <c r="J158" s="358"/>
      <c r="K158" s="358"/>
      <c r="L158" s="358"/>
      <c r="M158" s="358"/>
      <c r="N158" s="358">
        <v>1</v>
      </c>
      <c r="O158" s="358"/>
      <c r="P158" s="358"/>
      <c r="Q158" s="358">
        <v>1</v>
      </c>
      <c r="R158" s="358"/>
      <c r="S158" s="358">
        <v>1</v>
      </c>
      <c r="T158" s="358">
        <v>2</v>
      </c>
      <c r="U158" s="358">
        <v>1</v>
      </c>
      <c r="V158" s="358">
        <v>2</v>
      </c>
      <c r="W158" s="358">
        <v>4</v>
      </c>
      <c r="X158" s="358"/>
      <c r="Y158" s="358">
        <v>1</v>
      </c>
      <c r="Z158" s="358">
        <v>1</v>
      </c>
      <c r="AA158" s="358">
        <v>1</v>
      </c>
      <c r="AB158" s="358">
        <v>3</v>
      </c>
      <c r="AC158" s="358"/>
      <c r="AD158" s="358"/>
      <c r="AE158" s="359">
        <v>19</v>
      </c>
    </row>
    <row r="159" spans="1:31" s="331" customFormat="1">
      <c r="A159" s="343"/>
      <c r="B159" s="339" t="s">
        <v>146</v>
      </c>
      <c r="C159" s="339" t="s">
        <v>474</v>
      </c>
      <c r="D159" s="340"/>
      <c r="E159" s="341"/>
      <c r="F159" s="341"/>
      <c r="G159" s="341"/>
      <c r="H159" s="341"/>
      <c r="I159" s="341"/>
      <c r="J159" s="341"/>
      <c r="K159" s="341"/>
      <c r="L159" s="341"/>
      <c r="M159" s="341"/>
      <c r="N159" s="341"/>
      <c r="O159" s="341"/>
      <c r="P159" s="341"/>
      <c r="Q159" s="341"/>
      <c r="R159" s="341"/>
      <c r="S159" s="341"/>
      <c r="T159" s="341"/>
      <c r="U159" s="341"/>
      <c r="V159" s="341">
        <v>1</v>
      </c>
      <c r="W159" s="341"/>
      <c r="X159" s="341"/>
      <c r="Y159" s="341"/>
      <c r="Z159" s="341"/>
      <c r="AA159" s="341"/>
      <c r="AB159" s="341"/>
      <c r="AC159" s="341"/>
      <c r="AD159" s="341"/>
      <c r="AE159" s="342">
        <v>1</v>
      </c>
    </row>
    <row r="160" spans="1:31" s="331" customFormat="1">
      <c r="A160" s="343"/>
      <c r="B160" s="343"/>
      <c r="C160" s="344" t="s">
        <v>460</v>
      </c>
      <c r="D160" s="345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>
        <v>1</v>
      </c>
      <c r="O160" s="346"/>
      <c r="P160" s="346"/>
      <c r="Q160" s="346"/>
      <c r="R160" s="346"/>
      <c r="S160" s="346"/>
      <c r="T160" s="346"/>
      <c r="U160" s="346">
        <v>1</v>
      </c>
      <c r="V160" s="346"/>
      <c r="W160" s="346"/>
      <c r="X160" s="346"/>
      <c r="Y160" s="346"/>
      <c r="Z160" s="346"/>
      <c r="AA160" s="346"/>
      <c r="AB160" s="346"/>
      <c r="AC160" s="346"/>
      <c r="AD160" s="346"/>
      <c r="AE160" s="347">
        <v>2</v>
      </c>
    </row>
    <row r="161" spans="1:31" s="331" customFormat="1">
      <c r="A161" s="343"/>
      <c r="B161" s="343"/>
      <c r="C161" s="344" t="s">
        <v>475</v>
      </c>
      <c r="D161" s="345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6"/>
      <c r="V161" s="346">
        <v>1</v>
      </c>
      <c r="W161" s="346">
        <v>1</v>
      </c>
      <c r="X161" s="346"/>
      <c r="Y161" s="346"/>
      <c r="Z161" s="346"/>
      <c r="AA161" s="346"/>
      <c r="AB161" s="346"/>
      <c r="AC161" s="346"/>
      <c r="AD161" s="346"/>
      <c r="AE161" s="347">
        <v>2</v>
      </c>
    </row>
    <row r="162" spans="1:31" s="331" customFormat="1">
      <c r="A162" s="343"/>
      <c r="B162" s="343"/>
      <c r="C162" s="344" t="s">
        <v>400</v>
      </c>
      <c r="D162" s="345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6"/>
      <c r="P162" s="346"/>
      <c r="Q162" s="346"/>
      <c r="R162" s="346">
        <v>1</v>
      </c>
      <c r="S162" s="346"/>
      <c r="T162" s="346">
        <v>1</v>
      </c>
      <c r="U162" s="346"/>
      <c r="V162" s="346"/>
      <c r="W162" s="346"/>
      <c r="X162" s="346"/>
      <c r="Y162" s="346"/>
      <c r="Z162" s="346"/>
      <c r="AA162" s="346"/>
      <c r="AB162" s="346">
        <v>1</v>
      </c>
      <c r="AC162" s="346"/>
      <c r="AD162" s="346"/>
      <c r="AE162" s="347">
        <v>3</v>
      </c>
    </row>
    <row r="163" spans="1:31" s="331" customFormat="1">
      <c r="A163" s="343"/>
      <c r="B163" s="343"/>
      <c r="C163" s="344" t="s">
        <v>435</v>
      </c>
      <c r="D163" s="345"/>
      <c r="E163" s="346"/>
      <c r="F163" s="346"/>
      <c r="G163" s="346"/>
      <c r="H163" s="346"/>
      <c r="I163" s="346"/>
      <c r="J163" s="346"/>
      <c r="K163" s="346"/>
      <c r="L163" s="346"/>
      <c r="M163" s="346"/>
      <c r="N163" s="346"/>
      <c r="O163" s="346"/>
      <c r="P163" s="346"/>
      <c r="Q163" s="346"/>
      <c r="R163" s="346"/>
      <c r="S163" s="346"/>
      <c r="T163" s="346"/>
      <c r="U163" s="346">
        <v>1</v>
      </c>
      <c r="V163" s="346"/>
      <c r="W163" s="346"/>
      <c r="X163" s="346"/>
      <c r="Y163" s="346"/>
      <c r="Z163" s="346"/>
      <c r="AA163" s="346"/>
      <c r="AB163" s="346"/>
      <c r="AC163" s="346"/>
      <c r="AD163" s="346"/>
      <c r="AE163" s="347">
        <v>1</v>
      </c>
    </row>
    <row r="164" spans="1:31" s="331" customFormat="1">
      <c r="A164" s="343"/>
      <c r="B164" s="343"/>
      <c r="C164" s="344" t="s">
        <v>572</v>
      </c>
      <c r="D164" s="345"/>
      <c r="E164" s="346"/>
      <c r="F164" s="346"/>
      <c r="G164" s="346"/>
      <c r="H164" s="346"/>
      <c r="I164" s="346"/>
      <c r="J164" s="346"/>
      <c r="K164" s="346"/>
      <c r="L164" s="346"/>
      <c r="M164" s="346"/>
      <c r="N164" s="346"/>
      <c r="O164" s="346"/>
      <c r="P164" s="346"/>
      <c r="Q164" s="346"/>
      <c r="R164" s="346"/>
      <c r="S164" s="346"/>
      <c r="T164" s="346"/>
      <c r="U164" s="346"/>
      <c r="V164" s="346"/>
      <c r="W164" s="346"/>
      <c r="X164" s="346"/>
      <c r="Y164" s="346"/>
      <c r="Z164" s="346"/>
      <c r="AA164" s="346"/>
      <c r="AB164" s="346">
        <v>1</v>
      </c>
      <c r="AC164" s="346"/>
      <c r="AD164" s="346"/>
      <c r="AE164" s="347">
        <v>1</v>
      </c>
    </row>
    <row r="165" spans="1:31" s="331" customFormat="1">
      <c r="A165" s="343"/>
      <c r="B165" s="355" t="s">
        <v>401</v>
      </c>
      <c r="C165" s="356"/>
      <c r="D165" s="357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>
        <v>1</v>
      </c>
      <c r="O165" s="358"/>
      <c r="P165" s="358"/>
      <c r="Q165" s="358"/>
      <c r="R165" s="358">
        <v>1</v>
      </c>
      <c r="S165" s="358"/>
      <c r="T165" s="358">
        <v>1</v>
      </c>
      <c r="U165" s="358">
        <v>2</v>
      </c>
      <c r="V165" s="358">
        <v>2</v>
      </c>
      <c r="W165" s="358">
        <v>1</v>
      </c>
      <c r="X165" s="358"/>
      <c r="Y165" s="358"/>
      <c r="Z165" s="358"/>
      <c r="AA165" s="358"/>
      <c r="AB165" s="358">
        <v>2</v>
      </c>
      <c r="AC165" s="358"/>
      <c r="AD165" s="358"/>
      <c r="AE165" s="359">
        <v>10</v>
      </c>
    </row>
    <row r="166" spans="1:31" s="331" customFormat="1">
      <c r="A166" s="343"/>
      <c r="B166" s="339" t="s">
        <v>171</v>
      </c>
      <c r="C166" s="339" t="s">
        <v>303</v>
      </c>
      <c r="D166" s="340"/>
      <c r="E166" s="341"/>
      <c r="F166" s="341"/>
      <c r="G166" s="341"/>
      <c r="H166" s="341"/>
      <c r="I166" s="341"/>
      <c r="J166" s="341"/>
      <c r="K166" s="341"/>
      <c r="L166" s="341"/>
      <c r="M166" s="341"/>
      <c r="N166" s="341"/>
      <c r="O166" s="341"/>
      <c r="P166" s="341"/>
      <c r="Q166" s="341"/>
      <c r="R166" s="341"/>
      <c r="S166" s="341"/>
      <c r="T166" s="341"/>
      <c r="U166" s="341"/>
      <c r="V166" s="341">
        <v>1</v>
      </c>
      <c r="W166" s="341">
        <v>3</v>
      </c>
      <c r="X166" s="341">
        <v>2</v>
      </c>
      <c r="Y166" s="341">
        <v>1</v>
      </c>
      <c r="Z166" s="341"/>
      <c r="AA166" s="341"/>
      <c r="AB166" s="341"/>
      <c r="AC166" s="341"/>
      <c r="AD166" s="341"/>
      <c r="AE166" s="342">
        <v>7</v>
      </c>
    </row>
    <row r="167" spans="1:31" s="331" customFormat="1">
      <c r="A167" s="343"/>
      <c r="B167" s="355" t="s">
        <v>417</v>
      </c>
      <c r="C167" s="356"/>
      <c r="D167" s="357"/>
      <c r="E167" s="358"/>
      <c r="F167" s="358"/>
      <c r="G167" s="358"/>
      <c r="H167" s="358"/>
      <c r="I167" s="358"/>
      <c r="J167" s="358"/>
      <c r="K167" s="358"/>
      <c r="L167" s="358"/>
      <c r="M167" s="358"/>
      <c r="N167" s="358"/>
      <c r="O167" s="358"/>
      <c r="P167" s="358"/>
      <c r="Q167" s="358"/>
      <c r="R167" s="358"/>
      <c r="S167" s="358"/>
      <c r="T167" s="358"/>
      <c r="U167" s="358"/>
      <c r="V167" s="358">
        <v>1</v>
      </c>
      <c r="W167" s="358">
        <v>3</v>
      </c>
      <c r="X167" s="358">
        <v>2</v>
      </c>
      <c r="Y167" s="358">
        <v>1</v>
      </c>
      <c r="Z167" s="358"/>
      <c r="AA167" s="358"/>
      <c r="AB167" s="358"/>
      <c r="AC167" s="358"/>
      <c r="AD167" s="358"/>
      <c r="AE167" s="359">
        <v>7</v>
      </c>
    </row>
    <row r="168" spans="1:31" s="331" customFormat="1">
      <c r="A168" s="343"/>
      <c r="B168" s="339" t="s">
        <v>207</v>
      </c>
      <c r="C168" s="339" t="s">
        <v>500</v>
      </c>
      <c r="D168" s="340"/>
      <c r="E168" s="341"/>
      <c r="F168" s="341"/>
      <c r="G168" s="341"/>
      <c r="H168" s="341"/>
      <c r="I168" s="341"/>
      <c r="J168" s="341"/>
      <c r="K168" s="341"/>
      <c r="L168" s="341"/>
      <c r="M168" s="341"/>
      <c r="N168" s="341"/>
      <c r="O168" s="341"/>
      <c r="P168" s="341"/>
      <c r="Q168" s="341"/>
      <c r="R168" s="341"/>
      <c r="S168" s="341"/>
      <c r="T168" s="341"/>
      <c r="U168" s="341"/>
      <c r="V168" s="341"/>
      <c r="W168" s="341">
        <v>1</v>
      </c>
      <c r="X168" s="341">
        <v>3</v>
      </c>
      <c r="Y168" s="341"/>
      <c r="Z168" s="341"/>
      <c r="AA168" s="341"/>
      <c r="AB168" s="341"/>
      <c r="AC168" s="341"/>
      <c r="AD168" s="341"/>
      <c r="AE168" s="342">
        <v>4</v>
      </c>
    </row>
    <row r="169" spans="1:31" s="331" customFormat="1">
      <c r="A169" s="343"/>
      <c r="B169" s="355" t="s">
        <v>501</v>
      </c>
      <c r="C169" s="356"/>
      <c r="D169" s="357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/>
      <c r="O169" s="358"/>
      <c r="P169" s="358"/>
      <c r="Q169" s="358"/>
      <c r="R169" s="358"/>
      <c r="S169" s="358"/>
      <c r="T169" s="358"/>
      <c r="U169" s="358"/>
      <c r="V169" s="358"/>
      <c r="W169" s="358">
        <v>1</v>
      </c>
      <c r="X169" s="358">
        <v>3</v>
      </c>
      <c r="Y169" s="358"/>
      <c r="Z169" s="358"/>
      <c r="AA169" s="358"/>
      <c r="AB169" s="358"/>
      <c r="AC169" s="358"/>
      <c r="AD169" s="358"/>
      <c r="AE169" s="359">
        <v>4</v>
      </c>
    </row>
    <row r="170" spans="1:31" s="331" customFormat="1">
      <c r="A170" s="343"/>
      <c r="B170" s="339" t="s">
        <v>201</v>
      </c>
      <c r="C170" s="339" t="s">
        <v>502</v>
      </c>
      <c r="D170" s="340"/>
      <c r="E170" s="341"/>
      <c r="F170" s="341"/>
      <c r="G170" s="341"/>
      <c r="H170" s="341"/>
      <c r="I170" s="341"/>
      <c r="J170" s="341"/>
      <c r="K170" s="341"/>
      <c r="L170" s="341"/>
      <c r="M170" s="341"/>
      <c r="N170" s="341"/>
      <c r="O170" s="341"/>
      <c r="P170" s="341"/>
      <c r="Q170" s="341"/>
      <c r="R170" s="341"/>
      <c r="S170" s="341"/>
      <c r="T170" s="341"/>
      <c r="U170" s="341"/>
      <c r="V170" s="341"/>
      <c r="W170" s="341"/>
      <c r="X170" s="341">
        <v>1</v>
      </c>
      <c r="Y170" s="341"/>
      <c r="Z170" s="341"/>
      <c r="AA170" s="341"/>
      <c r="AB170" s="341"/>
      <c r="AC170" s="341"/>
      <c r="AD170" s="341"/>
      <c r="AE170" s="342">
        <v>1</v>
      </c>
    </row>
    <row r="171" spans="1:31" s="331" customFormat="1">
      <c r="A171" s="343"/>
      <c r="B171" s="343"/>
      <c r="C171" s="344" t="s">
        <v>402</v>
      </c>
      <c r="D171" s="345"/>
      <c r="E171" s="346"/>
      <c r="F171" s="346"/>
      <c r="G171" s="346"/>
      <c r="H171" s="346"/>
      <c r="I171" s="346"/>
      <c r="J171" s="346"/>
      <c r="K171" s="346"/>
      <c r="L171" s="346"/>
      <c r="M171" s="346"/>
      <c r="N171" s="346"/>
      <c r="O171" s="346"/>
      <c r="P171" s="346"/>
      <c r="Q171" s="346"/>
      <c r="R171" s="346">
        <v>1</v>
      </c>
      <c r="S171" s="346"/>
      <c r="T171" s="346">
        <v>1</v>
      </c>
      <c r="U171" s="346"/>
      <c r="V171" s="346"/>
      <c r="W171" s="346"/>
      <c r="X171" s="346"/>
      <c r="Y171" s="346">
        <v>1</v>
      </c>
      <c r="Z171" s="346"/>
      <c r="AA171" s="346"/>
      <c r="AB171" s="346"/>
      <c r="AC171" s="346"/>
      <c r="AD171" s="346"/>
      <c r="AE171" s="347">
        <v>3</v>
      </c>
    </row>
    <row r="172" spans="1:31" s="331" customFormat="1">
      <c r="A172" s="343"/>
      <c r="B172" s="355" t="s">
        <v>422</v>
      </c>
      <c r="C172" s="356"/>
      <c r="D172" s="357"/>
      <c r="E172" s="358"/>
      <c r="F172" s="358"/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  <c r="Q172" s="358"/>
      <c r="R172" s="358">
        <v>1</v>
      </c>
      <c r="S172" s="358"/>
      <c r="T172" s="358">
        <v>1</v>
      </c>
      <c r="U172" s="358"/>
      <c r="V172" s="358"/>
      <c r="W172" s="358"/>
      <c r="X172" s="358">
        <v>1</v>
      </c>
      <c r="Y172" s="358">
        <v>1</v>
      </c>
      <c r="Z172" s="358"/>
      <c r="AA172" s="358"/>
      <c r="AB172" s="358"/>
      <c r="AC172" s="358"/>
      <c r="AD172" s="358"/>
      <c r="AE172" s="359">
        <v>4</v>
      </c>
    </row>
    <row r="173" spans="1:31" s="331" customFormat="1">
      <c r="A173" s="343"/>
      <c r="B173" s="339" t="s">
        <v>206</v>
      </c>
      <c r="C173" s="339" t="s">
        <v>409</v>
      </c>
      <c r="D173" s="340"/>
      <c r="E173" s="341"/>
      <c r="F173" s="341"/>
      <c r="G173" s="341"/>
      <c r="H173" s="341"/>
      <c r="I173" s="341"/>
      <c r="J173" s="341"/>
      <c r="K173" s="341"/>
      <c r="L173" s="341"/>
      <c r="M173" s="341"/>
      <c r="N173" s="341"/>
      <c r="O173" s="341"/>
      <c r="P173" s="341"/>
      <c r="Q173" s="341"/>
      <c r="R173" s="341">
        <v>1</v>
      </c>
      <c r="S173" s="341"/>
      <c r="T173" s="341">
        <v>2</v>
      </c>
      <c r="U173" s="341"/>
      <c r="V173" s="341"/>
      <c r="W173" s="341"/>
      <c r="X173" s="341"/>
      <c r="Y173" s="341"/>
      <c r="Z173" s="341"/>
      <c r="AA173" s="341"/>
      <c r="AB173" s="341"/>
      <c r="AC173" s="341"/>
      <c r="AD173" s="341"/>
      <c r="AE173" s="342">
        <v>3</v>
      </c>
    </row>
    <row r="174" spans="1:31" s="331" customFormat="1">
      <c r="A174" s="343"/>
      <c r="B174" s="355" t="s">
        <v>480</v>
      </c>
      <c r="C174" s="356"/>
      <c r="D174" s="357"/>
      <c r="E174" s="358"/>
      <c r="F174" s="358"/>
      <c r="G174" s="358"/>
      <c r="H174" s="358"/>
      <c r="I174" s="358"/>
      <c r="J174" s="358"/>
      <c r="K174" s="358"/>
      <c r="L174" s="358"/>
      <c r="M174" s="358"/>
      <c r="N174" s="358"/>
      <c r="O174" s="358"/>
      <c r="P174" s="358"/>
      <c r="Q174" s="358"/>
      <c r="R174" s="358">
        <v>1</v>
      </c>
      <c r="S174" s="358"/>
      <c r="T174" s="358">
        <v>2</v>
      </c>
      <c r="U174" s="358"/>
      <c r="V174" s="358"/>
      <c r="W174" s="358"/>
      <c r="X174" s="358"/>
      <c r="Y174" s="358"/>
      <c r="Z174" s="358"/>
      <c r="AA174" s="358"/>
      <c r="AB174" s="358"/>
      <c r="AC174" s="358"/>
      <c r="AD174" s="358"/>
      <c r="AE174" s="359">
        <v>3</v>
      </c>
    </row>
    <row r="175" spans="1:31" s="331" customFormat="1">
      <c r="A175" s="343"/>
      <c r="B175" s="339" t="s">
        <v>203</v>
      </c>
      <c r="C175" s="339" t="s">
        <v>573</v>
      </c>
      <c r="D175" s="340"/>
      <c r="E175" s="341"/>
      <c r="F175" s="341"/>
      <c r="G175" s="341"/>
      <c r="H175" s="341"/>
      <c r="I175" s="341"/>
      <c r="J175" s="341"/>
      <c r="K175" s="341"/>
      <c r="L175" s="341"/>
      <c r="M175" s="341"/>
      <c r="N175" s="341"/>
      <c r="O175" s="341"/>
      <c r="P175" s="341"/>
      <c r="Q175" s="341"/>
      <c r="R175" s="341"/>
      <c r="S175" s="341"/>
      <c r="T175" s="341"/>
      <c r="U175" s="341"/>
      <c r="V175" s="341"/>
      <c r="W175" s="341"/>
      <c r="X175" s="341"/>
      <c r="Y175" s="341"/>
      <c r="Z175" s="341"/>
      <c r="AA175" s="341"/>
      <c r="AB175" s="341"/>
      <c r="AC175" s="341">
        <v>1</v>
      </c>
      <c r="AD175" s="341"/>
      <c r="AE175" s="342">
        <v>1</v>
      </c>
    </row>
    <row r="176" spans="1:31" s="331" customFormat="1">
      <c r="A176" s="343"/>
      <c r="B176" s="343"/>
      <c r="C176" s="344" t="s">
        <v>503</v>
      </c>
      <c r="D176" s="345"/>
      <c r="E176" s="346"/>
      <c r="F176" s="346"/>
      <c r="G176" s="346"/>
      <c r="H176" s="346"/>
      <c r="I176" s="346"/>
      <c r="J176" s="346"/>
      <c r="K176" s="346"/>
      <c r="L176" s="346"/>
      <c r="M176" s="346"/>
      <c r="N176" s="346"/>
      <c r="O176" s="346"/>
      <c r="P176" s="346"/>
      <c r="Q176" s="346"/>
      <c r="R176" s="346"/>
      <c r="S176" s="346"/>
      <c r="T176" s="346"/>
      <c r="U176" s="346"/>
      <c r="V176" s="346"/>
      <c r="W176" s="346"/>
      <c r="X176" s="346">
        <v>2</v>
      </c>
      <c r="Y176" s="346"/>
      <c r="Z176" s="346"/>
      <c r="AA176" s="346"/>
      <c r="AB176" s="346"/>
      <c r="AC176" s="346"/>
      <c r="AD176" s="346"/>
      <c r="AE176" s="347">
        <v>2</v>
      </c>
    </row>
    <row r="177" spans="1:31" s="331" customFormat="1">
      <c r="A177" s="343"/>
      <c r="B177" s="355" t="s">
        <v>504</v>
      </c>
      <c r="C177" s="356"/>
      <c r="D177" s="357"/>
      <c r="E177" s="358"/>
      <c r="F177" s="358"/>
      <c r="G177" s="358"/>
      <c r="H177" s="358"/>
      <c r="I177" s="358"/>
      <c r="J177" s="358"/>
      <c r="K177" s="358"/>
      <c r="L177" s="358"/>
      <c r="M177" s="358"/>
      <c r="N177" s="358"/>
      <c r="O177" s="358"/>
      <c r="P177" s="358"/>
      <c r="Q177" s="358"/>
      <c r="R177" s="358"/>
      <c r="S177" s="358"/>
      <c r="T177" s="358"/>
      <c r="U177" s="358"/>
      <c r="V177" s="358"/>
      <c r="W177" s="358"/>
      <c r="X177" s="358">
        <v>2</v>
      </c>
      <c r="Y177" s="358"/>
      <c r="Z177" s="358"/>
      <c r="AA177" s="358"/>
      <c r="AB177" s="358"/>
      <c r="AC177" s="358">
        <v>1</v>
      </c>
      <c r="AD177" s="358"/>
      <c r="AE177" s="359">
        <v>3</v>
      </c>
    </row>
    <row r="178" spans="1:31" s="331" customFormat="1">
      <c r="A178" s="343"/>
      <c r="B178" s="339" t="s">
        <v>208</v>
      </c>
      <c r="C178" s="339" t="s">
        <v>535</v>
      </c>
      <c r="D178" s="340"/>
      <c r="E178" s="341"/>
      <c r="F178" s="341"/>
      <c r="G178" s="341"/>
      <c r="H178" s="341"/>
      <c r="I178" s="341"/>
      <c r="J178" s="341"/>
      <c r="K178" s="341"/>
      <c r="L178" s="341"/>
      <c r="M178" s="341"/>
      <c r="N178" s="341"/>
      <c r="O178" s="341"/>
      <c r="P178" s="341"/>
      <c r="Q178" s="341"/>
      <c r="R178" s="341"/>
      <c r="S178" s="341"/>
      <c r="T178" s="341"/>
      <c r="U178" s="341"/>
      <c r="V178" s="341"/>
      <c r="W178" s="341"/>
      <c r="X178" s="341"/>
      <c r="Y178" s="341"/>
      <c r="Z178" s="341"/>
      <c r="AA178" s="341">
        <v>1</v>
      </c>
      <c r="AB178" s="341"/>
      <c r="AC178" s="341"/>
      <c r="AD178" s="341"/>
      <c r="AE178" s="342">
        <v>1</v>
      </c>
    </row>
    <row r="179" spans="1:31" s="331" customFormat="1">
      <c r="A179" s="343"/>
      <c r="B179" s="343"/>
      <c r="C179" s="344" t="s">
        <v>574</v>
      </c>
      <c r="D179" s="345"/>
      <c r="E179" s="346"/>
      <c r="F179" s="346"/>
      <c r="G179" s="346"/>
      <c r="H179" s="346"/>
      <c r="I179" s="346"/>
      <c r="J179" s="346"/>
      <c r="K179" s="346"/>
      <c r="L179" s="346"/>
      <c r="M179" s="346"/>
      <c r="N179" s="346"/>
      <c r="O179" s="346"/>
      <c r="P179" s="346"/>
      <c r="Q179" s="346"/>
      <c r="R179" s="346"/>
      <c r="S179" s="346"/>
      <c r="T179" s="346"/>
      <c r="U179" s="346"/>
      <c r="V179" s="346"/>
      <c r="W179" s="346"/>
      <c r="X179" s="346"/>
      <c r="Y179" s="346"/>
      <c r="Z179" s="346"/>
      <c r="AA179" s="346"/>
      <c r="AB179" s="346">
        <v>1</v>
      </c>
      <c r="AC179" s="346"/>
      <c r="AD179" s="346"/>
      <c r="AE179" s="347">
        <v>1</v>
      </c>
    </row>
    <row r="180" spans="1:31" s="331" customFormat="1">
      <c r="A180" s="343"/>
      <c r="B180" s="355" t="s">
        <v>536</v>
      </c>
      <c r="C180" s="356"/>
      <c r="D180" s="357"/>
      <c r="E180" s="358"/>
      <c r="F180" s="358"/>
      <c r="G180" s="358"/>
      <c r="H180" s="358"/>
      <c r="I180" s="358"/>
      <c r="J180" s="358"/>
      <c r="K180" s="358"/>
      <c r="L180" s="358"/>
      <c r="M180" s="358"/>
      <c r="N180" s="358"/>
      <c r="O180" s="358"/>
      <c r="P180" s="358"/>
      <c r="Q180" s="358"/>
      <c r="R180" s="358"/>
      <c r="S180" s="358"/>
      <c r="T180" s="358"/>
      <c r="U180" s="358"/>
      <c r="V180" s="358"/>
      <c r="W180" s="358"/>
      <c r="X180" s="358"/>
      <c r="Y180" s="358"/>
      <c r="Z180" s="358"/>
      <c r="AA180" s="358">
        <v>1</v>
      </c>
      <c r="AB180" s="358">
        <v>1</v>
      </c>
      <c r="AC180" s="358"/>
      <c r="AD180" s="358"/>
      <c r="AE180" s="359">
        <v>2</v>
      </c>
    </row>
    <row r="181" spans="1:31" s="331" customFormat="1">
      <c r="A181" s="343"/>
      <c r="B181" s="339" t="s">
        <v>170</v>
      </c>
      <c r="C181" s="339" t="s">
        <v>487</v>
      </c>
      <c r="D181" s="340"/>
      <c r="E181" s="341"/>
      <c r="F181" s="341"/>
      <c r="G181" s="341"/>
      <c r="H181" s="341"/>
      <c r="I181" s="341"/>
      <c r="J181" s="341"/>
      <c r="K181" s="341"/>
      <c r="L181" s="341"/>
      <c r="M181" s="341"/>
      <c r="N181" s="341"/>
      <c r="O181" s="341"/>
      <c r="P181" s="341"/>
      <c r="Q181" s="341"/>
      <c r="R181" s="341"/>
      <c r="S181" s="341"/>
      <c r="T181" s="341"/>
      <c r="U181" s="341"/>
      <c r="V181" s="341"/>
      <c r="W181" s="341">
        <v>1</v>
      </c>
      <c r="X181" s="341"/>
      <c r="Y181" s="341"/>
      <c r="Z181" s="341"/>
      <c r="AA181" s="341"/>
      <c r="AB181" s="341"/>
      <c r="AC181" s="341"/>
      <c r="AD181" s="341"/>
      <c r="AE181" s="342">
        <v>1</v>
      </c>
    </row>
    <row r="182" spans="1:31" s="331" customFormat="1">
      <c r="A182" s="343"/>
      <c r="B182" s="343"/>
      <c r="C182" s="344" t="s">
        <v>436</v>
      </c>
      <c r="D182" s="345"/>
      <c r="E182" s="346"/>
      <c r="F182" s="346"/>
      <c r="G182" s="346"/>
      <c r="H182" s="346"/>
      <c r="I182" s="346"/>
      <c r="J182" s="346"/>
      <c r="K182" s="346"/>
      <c r="L182" s="346"/>
      <c r="M182" s="346"/>
      <c r="N182" s="346"/>
      <c r="O182" s="346"/>
      <c r="P182" s="346"/>
      <c r="Q182" s="346"/>
      <c r="R182" s="346"/>
      <c r="S182" s="346"/>
      <c r="T182" s="346">
        <v>1</v>
      </c>
      <c r="U182" s="346"/>
      <c r="V182" s="346"/>
      <c r="W182" s="346"/>
      <c r="X182" s="346"/>
      <c r="Y182" s="346"/>
      <c r="Z182" s="346"/>
      <c r="AA182" s="346"/>
      <c r="AB182" s="346"/>
      <c r="AC182" s="346"/>
      <c r="AD182" s="346"/>
      <c r="AE182" s="347">
        <v>1</v>
      </c>
    </row>
    <row r="183" spans="1:31" s="331" customFormat="1">
      <c r="A183" s="343"/>
      <c r="B183" s="355" t="s">
        <v>437</v>
      </c>
      <c r="C183" s="356"/>
      <c r="D183" s="357"/>
      <c r="E183" s="358"/>
      <c r="F183" s="358"/>
      <c r="G183" s="358"/>
      <c r="H183" s="358"/>
      <c r="I183" s="358"/>
      <c r="J183" s="358"/>
      <c r="K183" s="358"/>
      <c r="L183" s="358"/>
      <c r="M183" s="358"/>
      <c r="N183" s="358"/>
      <c r="O183" s="358"/>
      <c r="P183" s="358"/>
      <c r="Q183" s="358"/>
      <c r="R183" s="358"/>
      <c r="S183" s="358"/>
      <c r="T183" s="358">
        <v>1</v>
      </c>
      <c r="U183" s="358"/>
      <c r="V183" s="358"/>
      <c r="W183" s="358">
        <v>1</v>
      </c>
      <c r="X183" s="358"/>
      <c r="Y183" s="358"/>
      <c r="Z183" s="358"/>
      <c r="AA183" s="358"/>
      <c r="AB183" s="358"/>
      <c r="AC183" s="358"/>
      <c r="AD183" s="358"/>
      <c r="AE183" s="359">
        <v>2</v>
      </c>
    </row>
    <row r="184" spans="1:31" s="331" customFormat="1">
      <c r="A184" s="343"/>
      <c r="B184" s="339" t="s">
        <v>168</v>
      </c>
      <c r="C184" s="339" t="s">
        <v>221</v>
      </c>
      <c r="D184" s="340"/>
      <c r="E184" s="341"/>
      <c r="F184" s="341"/>
      <c r="G184" s="341"/>
      <c r="H184" s="341"/>
      <c r="I184" s="341"/>
      <c r="J184" s="341"/>
      <c r="K184" s="341"/>
      <c r="L184" s="341"/>
      <c r="M184" s="341"/>
      <c r="N184" s="341"/>
      <c r="O184" s="341"/>
      <c r="P184" s="341"/>
      <c r="Q184" s="341"/>
      <c r="R184" s="341"/>
      <c r="S184" s="341"/>
      <c r="T184" s="341"/>
      <c r="U184" s="341"/>
      <c r="V184" s="341">
        <v>1</v>
      </c>
      <c r="W184" s="341"/>
      <c r="X184" s="341"/>
      <c r="Y184" s="341"/>
      <c r="Z184" s="341"/>
      <c r="AA184" s="341"/>
      <c r="AB184" s="341"/>
      <c r="AC184" s="341"/>
      <c r="AD184" s="341"/>
      <c r="AE184" s="342">
        <v>1</v>
      </c>
    </row>
    <row r="185" spans="1:31" s="331" customFormat="1">
      <c r="A185" s="343"/>
      <c r="B185" s="355" t="s">
        <v>461</v>
      </c>
      <c r="C185" s="356"/>
      <c r="D185" s="357"/>
      <c r="E185" s="358"/>
      <c r="F185" s="358"/>
      <c r="G185" s="358"/>
      <c r="H185" s="358"/>
      <c r="I185" s="358"/>
      <c r="J185" s="358"/>
      <c r="K185" s="358"/>
      <c r="L185" s="358"/>
      <c r="M185" s="358"/>
      <c r="N185" s="358"/>
      <c r="O185" s="358"/>
      <c r="P185" s="358"/>
      <c r="Q185" s="358"/>
      <c r="R185" s="358"/>
      <c r="S185" s="358"/>
      <c r="T185" s="358"/>
      <c r="U185" s="358"/>
      <c r="V185" s="358">
        <v>1</v>
      </c>
      <c r="W185" s="358"/>
      <c r="X185" s="358"/>
      <c r="Y185" s="358"/>
      <c r="Z185" s="358"/>
      <c r="AA185" s="358"/>
      <c r="AB185" s="358"/>
      <c r="AC185" s="358"/>
      <c r="AD185" s="358"/>
      <c r="AE185" s="359">
        <v>1</v>
      </c>
    </row>
    <row r="186" spans="1:31" s="331" customFormat="1">
      <c r="A186" s="343"/>
      <c r="B186" s="339" t="s">
        <v>147</v>
      </c>
      <c r="C186" s="339" t="s">
        <v>575</v>
      </c>
      <c r="D186" s="340"/>
      <c r="E186" s="341"/>
      <c r="F186" s="341"/>
      <c r="G186" s="341"/>
      <c r="H186" s="341"/>
      <c r="I186" s="341"/>
      <c r="J186" s="341"/>
      <c r="K186" s="341"/>
      <c r="L186" s="341"/>
      <c r="M186" s="341"/>
      <c r="N186" s="341"/>
      <c r="O186" s="341"/>
      <c r="P186" s="341"/>
      <c r="Q186" s="341"/>
      <c r="R186" s="341"/>
      <c r="S186" s="341"/>
      <c r="T186" s="341"/>
      <c r="U186" s="341"/>
      <c r="V186" s="341"/>
      <c r="W186" s="341"/>
      <c r="X186" s="341"/>
      <c r="Y186" s="341"/>
      <c r="Z186" s="341"/>
      <c r="AA186" s="341"/>
      <c r="AB186" s="341">
        <v>1</v>
      </c>
      <c r="AC186" s="341"/>
      <c r="AD186" s="341"/>
      <c r="AE186" s="342">
        <v>1</v>
      </c>
    </row>
    <row r="187" spans="1:31" s="331" customFormat="1">
      <c r="A187" s="343"/>
      <c r="B187" s="355" t="s">
        <v>576</v>
      </c>
      <c r="C187" s="356"/>
      <c r="D187" s="357"/>
      <c r="E187" s="358"/>
      <c r="F187" s="358"/>
      <c r="G187" s="358"/>
      <c r="H187" s="358"/>
      <c r="I187" s="358"/>
      <c r="J187" s="358"/>
      <c r="K187" s="358"/>
      <c r="L187" s="358"/>
      <c r="M187" s="358"/>
      <c r="N187" s="358"/>
      <c r="O187" s="358"/>
      <c r="P187" s="358"/>
      <c r="Q187" s="358"/>
      <c r="R187" s="358"/>
      <c r="S187" s="358"/>
      <c r="T187" s="358"/>
      <c r="U187" s="358"/>
      <c r="V187" s="358"/>
      <c r="W187" s="358"/>
      <c r="X187" s="358"/>
      <c r="Y187" s="358"/>
      <c r="Z187" s="358"/>
      <c r="AA187" s="358"/>
      <c r="AB187" s="358">
        <v>1</v>
      </c>
      <c r="AC187" s="358"/>
      <c r="AD187" s="358"/>
      <c r="AE187" s="359">
        <v>1</v>
      </c>
    </row>
    <row r="188" spans="1:31" s="331" customFormat="1">
      <c r="A188" s="360" t="s">
        <v>335</v>
      </c>
      <c r="B188" s="361"/>
      <c r="C188" s="361"/>
      <c r="D188" s="362"/>
      <c r="E188" s="363"/>
      <c r="F188" s="363">
        <v>1</v>
      </c>
      <c r="G188" s="363"/>
      <c r="H188" s="363"/>
      <c r="I188" s="363"/>
      <c r="J188" s="363"/>
      <c r="K188" s="363"/>
      <c r="L188" s="363"/>
      <c r="M188" s="363"/>
      <c r="N188" s="363">
        <v>2</v>
      </c>
      <c r="O188" s="363"/>
      <c r="P188" s="363"/>
      <c r="Q188" s="363">
        <v>1</v>
      </c>
      <c r="R188" s="363">
        <v>3</v>
      </c>
      <c r="S188" s="363">
        <v>1</v>
      </c>
      <c r="T188" s="363">
        <v>7</v>
      </c>
      <c r="U188" s="363">
        <v>3</v>
      </c>
      <c r="V188" s="363">
        <v>6</v>
      </c>
      <c r="W188" s="363">
        <v>10</v>
      </c>
      <c r="X188" s="363">
        <v>8</v>
      </c>
      <c r="Y188" s="363">
        <v>3</v>
      </c>
      <c r="Z188" s="363">
        <v>1</v>
      </c>
      <c r="AA188" s="363">
        <v>2</v>
      </c>
      <c r="AB188" s="363">
        <v>7</v>
      </c>
      <c r="AC188" s="363">
        <v>1</v>
      </c>
      <c r="AD188" s="363"/>
      <c r="AE188" s="364">
        <v>56</v>
      </c>
    </row>
    <row r="189" spans="1:31" s="331" customFormat="1">
      <c r="A189" s="339" t="s">
        <v>59</v>
      </c>
      <c r="B189" s="339" t="s">
        <v>59</v>
      </c>
      <c r="C189" s="339" t="s">
        <v>393</v>
      </c>
      <c r="D189" s="340"/>
      <c r="E189" s="341"/>
      <c r="F189" s="341"/>
      <c r="G189" s="341"/>
      <c r="H189" s="341"/>
      <c r="I189" s="341"/>
      <c r="J189" s="341"/>
      <c r="K189" s="341"/>
      <c r="L189" s="341"/>
      <c r="M189" s="341"/>
      <c r="N189" s="341"/>
      <c r="O189" s="341"/>
      <c r="P189" s="341">
        <v>1</v>
      </c>
      <c r="Q189" s="341"/>
      <c r="R189" s="341"/>
      <c r="S189" s="341"/>
      <c r="T189" s="341"/>
      <c r="U189" s="341"/>
      <c r="V189" s="341"/>
      <c r="W189" s="341"/>
      <c r="X189" s="341"/>
      <c r="Y189" s="341"/>
      <c r="Z189" s="341"/>
      <c r="AA189" s="341"/>
      <c r="AB189" s="341"/>
      <c r="AC189" s="341"/>
      <c r="AD189" s="341"/>
      <c r="AE189" s="342">
        <v>1</v>
      </c>
    </row>
    <row r="190" spans="1:31" s="331" customFormat="1">
      <c r="A190" s="343"/>
      <c r="B190" s="355" t="s">
        <v>398</v>
      </c>
      <c r="C190" s="356"/>
      <c r="D190" s="357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8">
        <v>1</v>
      </c>
      <c r="Q190" s="358"/>
      <c r="R190" s="358"/>
      <c r="S190" s="358"/>
      <c r="T190" s="358"/>
      <c r="U190" s="358"/>
      <c r="V190" s="358"/>
      <c r="W190" s="358"/>
      <c r="X190" s="358"/>
      <c r="Y190" s="358"/>
      <c r="Z190" s="358"/>
      <c r="AA190" s="358"/>
      <c r="AB190" s="358"/>
      <c r="AC190" s="358"/>
      <c r="AD190" s="358"/>
      <c r="AE190" s="359">
        <v>1</v>
      </c>
    </row>
    <row r="191" spans="1:31" s="331" customFormat="1">
      <c r="A191" s="343"/>
      <c r="B191" s="339" t="s">
        <v>176</v>
      </c>
      <c r="C191" s="339" t="s">
        <v>438</v>
      </c>
      <c r="D191" s="340"/>
      <c r="E191" s="341"/>
      <c r="F191" s="341"/>
      <c r="G191" s="341"/>
      <c r="H191" s="341"/>
      <c r="I191" s="341"/>
      <c r="J191" s="341"/>
      <c r="K191" s="341"/>
      <c r="L191" s="341"/>
      <c r="M191" s="341"/>
      <c r="N191" s="341"/>
      <c r="O191" s="341"/>
      <c r="P191" s="341"/>
      <c r="Q191" s="341"/>
      <c r="R191" s="341"/>
      <c r="S191" s="341"/>
      <c r="T191" s="341"/>
      <c r="U191" s="341">
        <v>1</v>
      </c>
      <c r="V191" s="341"/>
      <c r="W191" s="341"/>
      <c r="X191" s="341"/>
      <c r="Y191" s="341"/>
      <c r="Z191" s="341"/>
      <c r="AA191" s="341"/>
      <c r="AB191" s="341"/>
      <c r="AC191" s="341"/>
      <c r="AD191" s="341"/>
      <c r="AE191" s="342">
        <v>1</v>
      </c>
    </row>
    <row r="192" spans="1:31" s="331" customFormat="1">
      <c r="A192" s="343"/>
      <c r="B192" s="355" t="s">
        <v>439</v>
      </c>
      <c r="C192" s="356"/>
      <c r="D192" s="357"/>
      <c r="E192" s="358"/>
      <c r="F192" s="358"/>
      <c r="G192" s="358"/>
      <c r="H192" s="358"/>
      <c r="I192" s="358"/>
      <c r="J192" s="358"/>
      <c r="K192" s="358"/>
      <c r="L192" s="358"/>
      <c r="M192" s="358"/>
      <c r="N192" s="358"/>
      <c r="O192" s="358"/>
      <c r="P192" s="358"/>
      <c r="Q192" s="358"/>
      <c r="R192" s="358"/>
      <c r="S192" s="358"/>
      <c r="T192" s="358"/>
      <c r="U192" s="358">
        <v>1</v>
      </c>
      <c r="V192" s="358"/>
      <c r="W192" s="358"/>
      <c r="X192" s="358"/>
      <c r="Y192" s="358"/>
      <c r="Z192" s="358"/>
      <c r="AA192" s="358"/>
      <c r="AB192" s="358"/>
      <c r="AC192" s="358"/>
      <c r="AD192" s="358"/>
      <c r="AE192" s="359">
        <v>1</v>
      </c>
    </row>
    <row r="193" spans="1:31" s="331" customFormat="1">
      <c r="A193" s="343"/>
      <c r="B193" s="339" t="s">
        <v>179</v>
      </c>
      <c r="C193" s="339" t="s">
        <v>537</v>
      </c>
      <c r="D193" s="340"/>
      <c r="E193" s="341"/>
      <c r="F193" s="341"/>
      <c r="G193" s="341"/>
      <c r="H193" s="341"/>
      <c r="I193" s="341"/>
      <c r="J193" s="341"/>
      <c r="K193" s="341"/>
      <c r="L193" s="341"/>
      <c r="M193" s="341"/>
      <c r="N193" s="341"/>
      <c r="O193" s="341"/>
      <c r="P193" s="341"/>
      <c r="Q193" s="341"/>
      <c r="R193" s="341"/>
      <c r="S193" s="341"/>
      <c r="T193" s="341"/>
      <c r="U193" s="341"/>
      <c r="V193" s="341"/>
      <c r="W193" s="341"/>
      <c r="X193" s="341"/>
      <c r="Y193" s="341"/>
      <c r="Z193" s="341"/>
      <c r="AA193" s="341">
        <v>1</v>
      </c>
      <c r="AB193" s="341"/>
      <c r="AC193" s="341"/>
      <c r="AD193" s="341"/>
      <c r="AE193" s="342">
        <v>1</v>
      </c>
    </row>
    <row r="194" spans="1:31" s="331" customFormat="1">
      <c r="A194" s="343"/>
      <c r="B194" s="355" t="s">
        <v>538</v>
      </c>
      <c r="C194" s="356"/>
      <c r="D194" s="357"/>
      <c r="E194" s="358"/>
      <c r="F194" s="358"/>
      <c r="G194" s="358"/>
      <c r="H194" s="358"/>
      <c r="I194" s="358"/>
      <c r="J194" s="358"/>
      <c r="K194" s="358"/>
      <c r="L194" s="358"/>
      <c r="M194" s="358"/>
      <c r="N194" s="358"/>
      <c r="O194" s="358"/>
      <c r="P194" s="358"/>
      <c r="Q194" s="358"/>
      <c r="R194" s="358"/>
      <c r="S194" s="358"/>
      <c r="T194" s="358"/>
      <c r="U194" s="358"/>
      <c r="V194" s="358"/>
      <c r="W194" s="358"/>
      <c r="X194" s="358"/>
      <c r="Y194" s="358"/>
      <c r="Z194" s="358"/>
      <c r="AA194" s="358">
        <v>1</v>
      </c>
      <c r="AB194" s="358"/>
      <c r="AC194" s="358"/>
      <c r="AD194" s="358"/>
      <c r="AE194" s="359">
        <v>1</v>
      </c>
    </row>
    <row r="195" spans="1:31" s="331" customFormat="1">
      <c r="A195" s="360" t="s">
        <v>398</v>
      </c>
      <c r="B195" s="361"/>
      <c r="C195" s="361"/>
      <c r="D195" s="362"/>
      <c r="E195" s="363"/>
      <c r="F195" s="363"/>
      <c r="G195" s="363"/>
      <c r="H195" s="363"/>
      <c r="I195" s="363"/>
      <c r="J195" s="363"/>
      <c r="K195" s="363"/>
      <c r="L195" s="363"/>
      <c r="M195" s="363"/>
      <c r="N195" s="363"/>
      <c r="O195" s="363"/>
      <c r="P195" s="363">
        <v>1</v>
      </c>
      <c r="Q195" s="363"/>
      <c r="R195" s="363"/>
      <c r="S195" s="363"/>
      <c r="T195" s="363"/>
      <c r="U195" s="363">
        <v>1</v>
      </c>
      <c r="V195" s="363"/>
      <c r="W195" s="363"/>
      <c r="X195" s="363"/>
      <c r="Y195" s="363"/>
      <c r="Z195" s="363"/>
      <c r="AA195" s="363">
        <v>1</v>
      </c>
      <c r="AB195" s="363"/>
      <c r="AC195" s="363"/>
      <c r="AD195" s="363"/>
      <c r="AE195" s="364">
        <v>3</v>
      </c>
    </row>
    <row r="196" spans="1:31" s="331" customFormat="1">
      <c r="A196" s="339" t="s">
        <v>29</v>
      </c>
      <c r="B196" s="339" t="s">
        <v>288</v>
      </c>
      <c r="C196" s="339" t="s">
        <v>370</v>
      </c>
      <c r="D196" s="340"/>
      <c r="E196" s="341"/>
      <c r="F196" s="341"/>
      <c r="G196" s="341">
        <v>3</v>
      </c>
      <c r="H196" s="341">
        <v>1</v>
      </c>
      <c r="I196" s="341">
        <v>2</v>
      </c>
      <c r="J196" s="341"/>
      <c r="K196" s="341"/>
      <c r="L196" s="341"/>
      <c r="M196" s="341"/>
      <c r="N196" s="341"/>
      <c r="O196" s="341"/>
      <c r="P196" s="341"/>
      <c r="Q196" s="341"/>
      <c r="R196" s="341"/>
      <c r="S196" s="341"/>
      <c r="T196" s="341"/>
      <c r="U196" s="341"/>
      <c r="V196" s="341"/>
      <c r="W196" s="341"/>
      <c r="X196" s="341"/>
      <c r="Y196" s="341"/>
      <c r="Z196" s="341"/>
      <c r="AA196" s="341"/>
      <c r="AB196" s="341"/>
      <c r="AC196" s="341"/>
      <c r="AD196" s="341"/>
      <c r="AE196" s="342">
        <v>6</v>
      </c>
    </row>
    <row r="197" spans="1:31" s="331" customFormat="1">
      <c r="A197" s="343"/>
      <c r="B197" s="343"/>
      <c r="C197" s="344" t="s">
        <v>577</v>
      </c>
      <c r="D197" s="345"/>
      <c r="E197" s="346"/>
      <c r="F197" s="346"/>
      <c r="G197" s="346"/>
      <c r="H197" s="346"/>
      <c r="I197" s="346"/>
      <c r="J197" s="346"/>
      <c r="K197" s="346"/>
      <c r="L197" s="346"/>
      <c r="M197" s="346"/>
      <c r="N197" s="346"/>
      <c r="O197" s="346"/>
      <c r="P197" s="346"/>
      <c r="Q197" s="346"/>
      <c r="R197" s="346"/>
      <c r="S197" s="346"/>
      <c r="T197" s="346"/>
      <c r="U197" s="346"/>
      <c r="V197" s="346"/>
      <c r="W197" s="346"/>
      <c r="X197" s="346"/>
      <c r="Y197" s="346"/>
      <c r="Z197" s="346"/>
      <c r="AA197" s="346"/>
      <c r="AB197" s="346"/>
      <c r="AC197" s="346">
        <v>1</v>
      </c>
      <c r="AD197" s="346"/>
      <c r="AE197" s="347">
        <v>1</v>
      </c>
    </row>
    <row r="198" spans="1:31" s="331" customFormat="1">
      <c r="A198" s="343"/>
      <c r="B198" s="343"/>
      <c r="C198" s="344" t="s">
        <v>381</v>
      </c>
      <c r="D198" s="345"/>
      <c r="E198" s="346"/>
      <c r="F198" s="346"/>
      <c r="G198" s="346"/>
      <c r="H198" s="346"/>
      <c r="I198" s="346"/>
      <c r="J198" s="346">
        <v>1</v>
      </c>
      <c r="K198" s="346"/>
      <c r="L198" s="346"/>
      <c r="M198" s="346"/>
      <c r="N198" s="346"/>
      <c r="O198" s="346"/>
      <c r="P198" s="346"/>
      <c r="Q198" s="346"/>
      <c r="R198" s="346"/>
      <c r="S198" s="346"/>
      <c r="T198" s="346"/>
      <c r="U198" s="346"/>
      <c r="V198" s="346"/>
      <c r="W198" s="346"/>
      <c r="X198" s="346"/>
      <c r="Y198" s="346"/>
      <c r="Z198" s="346"/>
      <c r="AA198" s="346"/>
      <c r="AB198" s="346"/>
      <c r="AC198" s="346"/>
      <c r="AD198" s="346"/>
      <c r="AE198" s="347">
        <v>1</v>
      </c>
    </row>
    <row r="199" spans="1:31" s="331" customFormat="1">
      <c r="A199" s="343"/>
      <c r="B199" s="355" t="s">
        <v>382</v>
      </c>
      <c r="C199" s="356"/>
      <c r="D199" s="357"/>
      <c r="E199" s="358"/>
      <c r="F199" s="358"/>
      <c r="G199" s="358">
        <v>3</v>
      </c>
      <c r="H199" s="358">
        <v>1</v>
      </c>
      <c r="I199" s="358">
        <v>2</v>
      </c>
      <c r="J199" s="358">
        <v>1</v>
      </c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58"/>
      <c r="V199" s="358"/>
      <c r="W199" s="358"/>
      <c r="X199" s="358"/>
      <c r="Y199" s="358"/>
      <c r="Z199" s="358"/>
      <c r="AA199" s="358"/>
      <c r="AB199" s="358"/>
      <c r="AC199" s="358">
        <v>1</v>
      </c>
      <c r="AD199" s="358"/>
      <c r="AE199" s="359">
        <v>8</v>
      </c>
    </row>
    <row r="200" spans="1:31" s="331" customFormat="1">
      <c r="A200" s="343"/>
      <c r="B200" s="339" t="s">
        <v>181</v>
      </c>
      <c r="C200" s="339" t="s">
        <v>539</v>
      </c>
      <c r="D200" s="340"/>
      <c r="E200" s="341"/>
      <c r="F200" s="341"/>
      <c r="G200" s="341"/>
      <c r="H200" s="341"/>
      <c r="I200" s="341"/>
      <c r="J200" s="341"/>
      <c r="K200" s="341"/>
      <c r="L200" s="341"/>
      <c r="M200" s="341"/>
      <c r="N200" s="341"/>
      <c r="O200" s="341"/>
      <c r="P200" s="341"/>
      <c r="Q200" s="341"/>
      <c r="R200" s="341"/>
      <c r="S200" s="341"/>
      <c r="T200" s="341"/>
      <c r="U200" s="341"/>
      <c r="V200" s="341"/>
      <c r="W200" s="341"/>
      <c r="X200" s="341"/>
      <c r="Y200" s="341">
        <v>1</v>
      </c>
      <c r="Z200" s="341"/>
      <c r="AA200" s="341"/>
      <c r="AB200" s="341"/>
      <c r="AC200" s="341"/>
      <c r="AD200" s="341"/>
      <c r="AE200" s="342">
        <v>1</v>
      </c>
    </row>
    <row r="201" spans="1:31" s="331" customFormat="1">
      <c r="A201" s="343"/>
      <c r="B201" s="343"/>
      <c r="C201" s="344" t="s">
        <v>462</v>
      </c>
      <c r="D201" s="345"/>
      <c r="E201" s="346"/>
      <c r="F201" s="346"/>
      <c r="G201" s="346"/>
      <c r="H201" s="346"/>
      <c r="I201" s="346"/>
      <c r="J201" s="346"/>
      <c r="K201" s="346"/>
      <c r="L201" s="346"/>
      <c r="M201" s="346"/>
      <c r="N201" s="346"/>
      <c r="O201" s="346"/>
      <c r="P201" s="346"/>
      <c r="Q201" s="346"/>
      <c r="R201" s="346"/>
      <c r="S201" s="346"/>
      <c r="T201" s="346"/>
      <c r="U201" s="346">
        <v>1</v>
      </c>
      <c r="V201" s="346"/>
      <c r="W201" s="346"/>
      <c r="X201" s="346"/>
      <c r="Y201" s="346"/>
      <c r="Z201" s="346"/>
      <c r="AA201" s="346"/>
      <c r="AB201" s="346"/>
      <c r="AC201" s="346"/>
      <c r="AD201" s="346"/>
      <c r="AE201" s="347">
        <v>1</v>
      </c>
    </row>
    <row r="202" spans="1:31" s="331" customFormat="1">
      <c r="A202" s="343"/>
      <c r="B202" s="355" t="s">
        <v>463</v>
      </c>
      <c r="C202" s="356"/>
      <c r="D202" s="357"/>
      <c r="E202" s="358"/>
      <c r="F202" s="358"/>
      <c r="G202" s="358"/>
      <c r="H202" s="358"/>
      <c r="I202" s="358"/>
      <c r="J202" s="358"/>
      <c r="K202" s="358"/>
      <c r="L202" s="358"/>
      <c r="M202" s="358"/>
      <c r="N202" s="358"/>
      <c r="O202" s="358"/>
      <c r="P202" s="358"/>
      <c r="Q202" s="358"/>
      <c r="R202" s="358"/>
      <c r="S202" s="358"/>
      <c r="T202" s="358"/>
      <c r="U202" s="358">
        <v>1</v>
      </c>
      <c r="V202" s="358"/>
      <c r="W202" s="358"/>
      <c r="X202" s="358"/>
      <c r="Y202" s="358">
        <v>1</v>
      </c>
      <c r="Z202" s="358"/>
      <c r="AA202" s="358"/>
      <c r="AB202" s="358"/>
      <c r="AC202" s="358"/>
      <c r="AD202" s="358"/>
      <c r="AE202" s="359">
        <v>2</v>
      </c>
    </row>
    <row r="203" spans="1:31" s="331" customFormat="1">
      <c r="A203" s="343"/>
      <c r="B203" s="339" t="s">
        <v>169</v>
      </c>
      <c r="C203" s="339" t="s">
        <v>540</v>
      </c>
      <c r="D203" s="340"/>
      <c r="E203" s="341"/>
      <c r="F203" s="341"/>
      <c r="G203" s="341"/>
      <c r="H203" s="341"/>
      <c r="I203" s="341"/>
      <c r="J203" s="341"/>
      <c r="K203" s="341"/>
      <c r="L203" s="341"/>
      <c r="M203" s="341"/>
      <c r="N203" s="341"/>
      <c r="O203" s="341"/>
      <c r="P203" s="341"/>
      <c r="Q203" s="341"/>
      <c r="R203" s="341"/>
      <c r="S203" s="341"/>
      <c r="T203" s="341"/>
      <c r="U203" s="341"/>
      <c r="V203" s="341"/>
      <c r="W203" s="341"/>
      <c r="X203" s="341"/>
      <c r="Y203" s="341">
        <v>1</v>
      </c>
      <c r="Z203" s="341"/>
      <c r="AA203" s="341"/>
      <c r="AB203" s="341">
        <v>1</v>
      </c>
      <c r="AC203" s="341"/>
      <c r="AD203" s="341"/>
      <c r="AE203" s="342">
        <v>2</v>
      </c>
    </row>
    <row r="204" spans="1:31" s="331" customFormat="1">
      <c r="A204" s="343"/>
      <c r="B204" s="355" t="s">
        <v>541</v>
      </c>
      <c r="C204" s="356"/>
      <c r="D204" s="357"/>
      <c r="E204" s="358"/>
      <c r="F204" s="358"/>
      <c r="G204" s="358"/>
      <c r="H204" s="358"/>
      <c r="I204" s="358"/>
      <c r="J204" s="358"/>
      <c r="K204" s="358"/>
      <c r="L204" s="358"/>
      <c r="M204" s="358"/>
      <c r="N204" s="358"/>
      <c r="O204" s="358"/>
      <c r="P204" s="358"/>
      <c r="Q204" s="358"/>
      <c r="R204" s="358"/>
      <c r="S204" s="358"/>
      <c r="T204" s="358"/>
      <c r="U204" s="358"/>
      <c r="V204" s="358"/>
      <c r="W204" s="358"/>
      <c r="X204" s="358"/>
      <c r="Y204" s="358">
        <v>1</v>
      </c>
      <c r="Z204" s="358"/>
      <c r="AA204" s="358"/>
      <c r="AB204" s="358">
        <v>1</v>
      </c>
      <c r="AC204" s="358"/>
      <c r="AD204" s="358"/>
      <c r="AE204" s="359">
        <v>2</v>
      </c>
    </row>
    <row r="205" spans="1:31" s="331" customFormat="1">
      <c r="A205" s="343"/>
      <c r="B205" s="339" t="s">
        <v>292</v>
      </c>
      <c r="C205" s="339" t="s">
        <v>546</v>
      </c>
      <c r="D205" s="340"/>
      <c r="E205" s="341"/>
      <c r="F205" s="341"/>
      <c r="G205" s="341"/>
      <c r="H205" s="341"/>
      <c r="I205" s="341"/>
      <c r="J205" s="341"/>
      <c r="K205" s="341"/>
      <c r="L205" s="341"/>
      <c r="M205" s="341"/>
      <c r="N205" s="341"/>
      <c r="O205" s="341"/>
      <c r="P205" s="341"/>
      <c r="Q205" s="341"/>
      <c r="R205" s="341"/>
      <c r="S205" s="341"/>
      <c r="T205" s="341"/>
      <c r="U205" s="341"/>
      <c r="V205" s="341">
        <v>1</v>
      </c>
      <c r="W205" s="341"/>
      <c r="X205" s="341"/>
      <c r="Y205" s="341"/>
      <c r="Z205" s="341"/>
      <c r="AA205" s="341"/>
      <c r="AB205" s="341"/>
      <c r="AC205" s="341"/>
      <c r="AD205" s="341"/>
      <c r="AE205" s="342">
        <v>1</v>
      </c>
    </row>
    <row r="206" spans="1:31" s="331" customFormat="1">
      <c r="A206" s="343"/>
      <c r="B206" s="355" t="s">
        <v>547</v>
      </c>
      <c r="C206" s="356"/>
      <c r="D206" s="357"/>
      <c r="E206" s="358"/>
      <c r="F206" s="358"/>
      <c r="G206" s="358"/>
      <c r="H206" s="358"/>
      <c r="I206" s="358"/>
      <c r="J206" s="358"/>
      <c r="K206" s="358"/>
      <c r="L206" s="358"/>
      <c r="M206" s="358"/>
      <c r="N206" s="358"/>
      <c r="O206" s="358"/>
      <c r="P206" s="358"/>
      <c r="Q206" s="358"/>
      <c r="R206" s="358"/>
      <c r="S206" s="358"/>
      <c r="T206" s="358"/>
      <c r="U206" s="358"/>
      <c r="V206" s="358">
        <v>1</v>
      </c>
      <c r="W206" s="358"/>
      <c r="X206" s="358"/>
      <c r="Y206" s="358"/>
      <c r="Z206" s="358"/>
      <c r="AA206" s="358"/>
      <c r="AB206" s="358"/>
      <c r="AC206" s="358"/>
      <c r="AD206" s="358"/>
      <c r="AE206" s="359">
        <v>1</v>
      </c>
    </row>
    <row r="207" spans="1:31" s="331" customFormat="1">
      <c r="A207" s="343"/>
      <c r="B207" s="339" t="s">
        <v>284</v>
      </c>
      <c r="C207" s="339" t="s">
        <v>542</v>
      </c>
      <c r="D207" s="340"/>
      <c r="E207" s="341"/>
      <c r="F207" s="341"/>
      <c r="G207" s="341"/>
      <c r="H207" s="341"/>
      <c r="I207" s="341"/>
      <c r="J207" s="341"/>
      <c r="K207" s="341"/>
      <c r="L207" s="341"/>
      <c r="M207" s="341"/>
      <c r="N207" s="341"/>
      <c r="O207" s="341"/>
      <c r="P207" s="341"/>
      <c r="Q207" s="341"/>
      <c r="R207" s="341"/>
      <c r="S207" s="341"/>
      <c r="T207" s="341"/>
      <c r="U207" s="341"/>
      <c r="V207" s="341"/>
      <c r="W207" s="341"/>
      <c r="X207" s="341">
        <v>1</v>
      </c>
      <c r="Y207" s="341"/>
      <c r="Z207" s="341"/>
      <c r="AA207" s="341"/>
      <c r="AB207" s="341"/>
      <c r="AC207" s="341"/>
      <c r="AD207" s="341"/>
      <c r="AE207" s="342">
        <v>1</v>
      </c>
    </row>
    <row r="208" spans="1:31" s="331" customFormat="1">
      <c r="A208" s="343"/>
      <c r="B208" s="355" t="s">
        <v>543</v>
      </c>
      <c r="C208" s="356"/>
      <c r="D208" s="357"/>
      <c r="E208" s="358"/>
      <c r="F208" s="358"/>
      <c r="G208" s="358"/>
      <c r="H208" s="358"/>
      <c r="I208" s="358"/>
      <c r="J208" s="358"/>
      <c r="K208" s="358"/>
      <c r="L208" s="358"/>
      <c r="M208" s="358"/>
      <c r="N208" s="358"/>
      <c r="O208" s="358"/>
      <c r="P208" s="358"/>
      <c r="Q208" s="358"/>
      <c r="R208" s="358"/>
      <c r="S208" s="358"/>
      <c r="T208" s="358"/>
      <c r="U208" s="358"/>
      <c r="V208" s="358"/>
      <c r="W208" s="358"/>
      <c r="X208" s="358">
        <v>1</v>
      </c>
      <c r="Y208" s="358"/>
      <c r="Z208" s="358"/>
      <c r="AA208" s="358"/>
      <c r="AB208" s="358"/>
      <c r="AC208" s="358"/>
      <c r="AD208" s="358"/>
      <c r="AE208" s="359">
        <v>1</v>
      </c>
    </row>
    <row r="209" spans="1:31" s="331" customFormat="1">
      <c r="A209" s="343"/>
      <c r="B209" s="339" t="s">
        <v>289</v>
      </c>
      <c r="C209" s="339" t="s">
        <v>378</v>
      </c>
      <c r="D209" s="340"/>
      <c r="E209" s="341"/>
      <c r="F209" s="341"/>
      <c r="G209" s="341"/>
      <c r="H209" s="341"/>
      <c r="I209" s="341"/>
      <c r="J209" s="341">
        <v>1</v>
      </c>
      <c r="K209" s="341"/>
      <c r="L209" s="341"/>
      <c r="M209" s="341"/>
      <c r="N209" s="341"/>
      <c r="O209" s="341"/>
      <c r="P209" s="341"/>
      <c r="Q209" s="341"/>
      <c r="R209" s="341"/>
      <c r="S209" s="341"/>
      <c r="T209" s="341"/>
      <c r="U209" s="341"/>
      <c r="V209" s="341"/>
      <c r="W209" s="341"/>
      <c r="X209" s="341"/>
      <c r="Y209" s="341"/>
      <c r="Z209" s="341"/>
      <c r="AA209" s="341"/>
      <c r="AB209" s="341"/>
      <c r="AC209" s="341"/>
      <c r="AD209" s="341"/>
      <c r="AE209" s="342">
        <v>1</v>
      </c>
    </row>
    <row r="210" spans="1:31" s="331" customFormat="1">
      <c r="A210" s="343"/>
      <c r="B210" s="355" t="s">
        <v>383</v>
      </c>
      <c r="C210" s="356"/>
      <c r="D210" s="357"/>
      <c r="E210" s="358"/>
      <c r="F210" s="358"/>
      <c r="G210" s="358"/>
      <c r="H210" s="358"/>
      <c r="I210" s="358"/>
      <c r="J210" s="358">
        <v>1</v>
      </c>
      <c r="K210" s="358"/>
      <c r="L210" s="358"/>
      <c r="M210" s="358"/>
      <c r="N210" s="358"/>
      <c r="O210" s="358"/>
      <c r="P210" s="358"/>
      <c r="Q210" s="358"/>
      <c r="R210" s="358"/>
      <c r="S210" s="358"/>
      <c r="T210" s="358"/>
      <c r="U210" s="358"/>
      <c r="V210" s="358"/>
      <c r="W210" s="358"/>
      <c r="X210" s="358"/>
      <c r="Y210" s="358"/>
      <c r="Z210" s="358"/>
      <c r="AA210" s="358"/>
      <c r="AB210" s="358"/>
      <c r="AC210" s="358"/>
      <c r="AD210" s="358"/>
      <c r="AE210" s="359">
        <v>1</v>
      </c>
    </row>
    <row r="211" spans="1:31" s="331" customFormat="1">
      <c r="A211" s="343"/>
      <c r="B211" s="339" t="s">
        <v>286</v>
      </c>
      <c r="C211" s="339" t="s">
        <v>578</v>
      </c>
      <c r="D211" s="340"/>
      <c r="E211" s="341"/>
      <c r="F211" s="341"/>
      <c r="G211" s="341"/>
      <c r="H211" s="341"/>
      <c r="I211" s="341"/>
      <c r="J211" s="341"/>
      <c r="K211" s="341"/>
      <c r="L211" s="341"/>
      <c r="M211" s="341"/>
      <c r="N211" s="341"/>
      <c r="O211" s="341"/>
      <c r="P211" s="341"/>
      <c r="Q211" s="341"/>
      <c r="R211" s="341"/>
      <c r="S211" s="341"/>
      <c r="T211" s="341"/>
      <c r="U211" s="341"/>
      <c r="V211" s="341"/>
      <c r="W211" s="341"/>
      <c r="X211" s="341"/>
      <c r="Y211" s="341"/>
      <c r="Z211" s="341"/>
      <c r="AA211" s="341"/>
      <c r="AB211" s="341"/>
      <c r="AC211" s="341">
        <v>1</v>
      </c>
      <c r="AD211" s="341"/>
      <c r="AE211" s="342">
        <v>1</v>
      </c>
    </row>
    <row r="212" spans="1:31" s="331" customFormat="1">
      <c r="A212" s="343"/>
      <c r="B212" s="355" t="s">
        <v>579</v>
      </c>
      <c r="C212" s="356"/>
      <c r="D212" s="357"/>
      <c r="E212" s="358"/>
      <c r="F212" s="358"/>
      <c r="G212" s="358"/>
      <c r="H212" s="358"/>
      <c r="I212" s="358"/>
      <c r="J212" s="358"/>
      <c r="K212" s="358"/>
      <c r="L212" s="358"/>
      <c r="M212" s="358"/>
      <c r="N212" s="358"/>
      <c r="O212" s="358"/>
      <c r="P212" s="358"/>
      <c r="Q212" s="358"/>
      <c r="R212" s="358"/>
      <c r="S212" s="358"/>
      <c r="T212" s="358"/>
      <c r="U212" s="358"/>
      <c r="V212" s="358"/>
      <c r="W212" s="358"/>
      <c r="X212" s="358"/>
      <c r="Y212" s="358"/>
      <c r="Z212" s="358"/>
      <c r="AA212" s="358"/>
      <c r="AB212" s="358"/>
      <c r="AC212" s="358">
        <v>1</v>
      </c>
      <c r="AD212" s="358"/>
      <c r="AE212" s="359">
        <v>1</v>
      </c>
    </row>
    <row r="213" spans="1:31" s="331" customFormat="1">
      <c r="A213" s="343"/>
      <c r="B213" s="339" t="s">
        <v>287</v>
      </c>
      <c r="C213" s="339" t="s">
        <v>544</v>
      </c>
      <c r="D213" s="340"/>
      <c r="E213" s="341"/>
      <c r="F213" s="341"/>
      <c r="G213" s="341"/>
      <c r="H213" s="341"/>
      <c r="I213" s="341"/>
      <c r="J213" s="341"/>
      <c r="K213" s="341"/>
      <c r="L213" s="341"/>
      <c r="M213" s="341"/>
      <c r="N213" s="341"/>
      <c r="O213" s="341"/>
      <c r="P213" s="341"/>
      <c r="Q213" s="341"/>
      <c r="R213" s="341"/>
      <c r="S213" s="341"/>
      <c r="T213" s="341"/>
      <c r="U213" s="341"/>
      <c r="V213" s="341"/>
      <c r="W213" s="341">
        <v>1</v>
      </c>
      <c r="X213" s="341"/>
      <c r="Y213" s="341"/>
      <c r="Z213" s="341"/>
      <c r="AA213" s="341"/>
      <c r="AB213" s="341"/>
      <c r="AC213" s="341"/>
      <c r="AD213" s="341"/>
      <c r="AE213" s="342">
        <v>1</v>
      </c>
    </row>
    <row r="214" spans="1:31" s="331" customFormat="1">
      <c r="A214" s="343"/>
      <c r="B214" s="355" t="s">
        <v>545</v>
      </c>
      <c r="C214" s="356"/>
      <c r="D214" s="357"/>
      <c r="E214" s="358"/>
      <c r="F214" s="358"/>
      <c r="G214" s="358"/>
      <c r="H214" s="358"/>
      <c r="I214" s="358"/>
      <c r="J214" s="358"/>
      <c r="K214" s="358"/>
      <c r="L214" s="358"/>
      <c r="M214" s="358"/>
      <c r="N214" s="358"/>
      <c r="O214" s="358"/>
      <c r="P214" s="358"/>
      <c r="Q214" s="358"/>
      <c r="R214" s="358"/>
      <c r="S214" s="358"/>
      <c r="T214" s="358"/>
      <c r="U214" s="358"/>
      <c r="V214" s="358"/>
      <c r="W214" s="358">
        <v>1</v>
      </c>
      <c r="X214" s="358"/>
      <c r="Y214" s="358"/>
      <c r="Z214" s="358"/>
      <c r="AA214" s="358"/>
      <c r="AB214" s="358"/>
      <c r="AC214" s="358"/>
      <c r="AD214" s="358"/>
      <c r="AE214" s="359">
        <v>1</v>
      </c>
    </row>
    <row r="215" spans="1:31" s="331" customFormat="1">
      <c r="A215" s="360" t="s">
        <v>337</v>
      </c>
      <c r="B215" s="361"/>
      <c r="C215" s="361"/>
      <c r="D215" s="362"/>
      <c r="E215" s="363"/>
      <c r="F215" s="363"/>
      <c r="G215" s="363">
        <v>3</v>
      </c>
      <c r="H215" s="363">
        <v>1</v>
      </c>
      <c r="I215" s="363">
        <v>2</v>
      </c>
      <c r="J215" s="363">
        <v>2</v>
      </c>
      <c r="K215" s="363"/>
      <c r="L215" s="363"/>
      <c r="M215" s="363"/>
      <c r="N215" s="363"/>
      <c r="O215" s="363"/>
      <c r="P215" s="363"/>
      <c r="Q215" s="363"/>
      <c r="R215" s="363"/>
      <c r="S215" s="363"/>
      <c r="T215" s="363"/>
      <c r="U215" s="363">
        <v>1</v>
      </c>
      <c r="V215" s="363">
        <v>1</v>
      </c>
      <c r="W215" s="363">
        <v>1</v>
      </c>
      <c r="X215" s="363">
        <v>1</v>
      </c>
      <c r="Y215" s="363">
        <v>2</v>
      </c>
      <c r="Z215" s="363"/>
      <c r="AA215" s="363"/>
      <c r="AB215" s="363">
        <v>1</v>
      </c>
      <c r="AC215" s="363">
        <v>2</v>
      </c>
      <c r="AD215" s="363"/>
      <c r="AE215" s="364">
        <v>17</v>
      </c>
    </row>
    <row r="216" spans="1:31" s="331" customFormat="1">
      <c r="A216" s="339" t="s">
        <v>28</v>
      </c>
      <c r="B216" s="339" t="s">
        <v>277</v>
      </c>
      <c r="C216" s="339" t="s">
        <v>389</v>
      </c>
      <c r="D216" s="340"/>
      <c r="E216" s="341"/>
      <c r="F216" s="341"/>
      <c r="G216" s="341"/>
      <c r="H216" s="341"/>
      <c r="I216" s="341"/>
      <c r="J216" s="341"/>
      <c r="K216" s="341"/>
      <c r="L216" s="341"/>
      <c r="M216" s="341"/>
      <c r="N216" s="341"/>
      <c r="O216" s="341">
        <v>2</v>
      </c>
      <c r="P216" s="341"/>
      <c r="Q216" s="341"/>
      <c r="R216" s="341"/>
      <c r="S216" s="341"/>
      <c r="T216" s="341"/>
      <c r="U216" s="341"/>
      <c r="V216" s="341"/>
      <c r="W216" s="341"/>
      <c r="X216" s="341"/>
      <c r="Y216" s="341"/>
      <c r="Z216" s="341"/>
      <c r="AA216" s="341"/>
      <c r="AB216" s="341"/>
      <c r="AC216" s="341"/>
      <c r="AD216" s="341"/>
      <c r="AE216" s="342">
        <v>2</v>
      </c>
    </row>
    <row r="217" spans="1:31" s="331" customFormat="1">
      <c r="A217" s="343"/>
      <c r="B217" s="343"/>
      <c r="C217" s="344" t="s">
        <v>464</v>
      </c>
      <c r="D217" s="345"/>
      <c r="E217" s="346"/>
      <c r="F217" s="346"/>
      <c r="G217" s="346"/>
      <c r="H217" s="346"/>
      <c r="I217" s="346"/>
      <c r="J217" s="346"/>
      <c r="K217" s="346"/>
      <c r="L217" s="346"/>
      <c r="M217" s="346"/>
      <c r="N217" s="346"/>
      <c r="O217" s="346"/>
      <c r="P217" s="346"/>
      <c r="Q217" s="346"/>
      <c r="R217" s="346"/>
      <c r="S217" s="346"/>
      <c r="T217" s="346"/>
      <c r="U217" s="346"/>
      <c r="V217" s="346">
        <v>1</v>
      </c>
      <c r="W217" s="346"/>
      <c r="X217" s="346"/>
      <c r="Y217" s="346"/>
      <c r="Z217" s="346"/>
      <c r="AA217" s="346"/>
      <c r="AB217" s="346"/>
      <c r="AC217" s="346"/>
      <c r="AD217" s="346"/>
      <c r="AE217" s="347">
        <v>1</v>
      </c>
    </row>
    <row r="218" spans="1:31" s="331" customFormat="1">
      <c r="A218" s="343"/>
      <c r="B218" s="343"/>
      <c r="C218" s="344" t="s">
        <v>476</v>
      </c>
      <c r="D218" s="345"/>
      <c r="E218" s="346"/>
      <c r="F218" s="346"/>
      <c r="G218" s="346"/>
      <c r="H218" s="346"/>
      <c r="I218" s="346"/>
      <c r="J218" s="346"/>
      <c r="K218" s="346"/>
      <c r="L218" s="346"/>
      <c r="M218" s="346"/>
      <c r="N218" s="346"/>
      <c r="O218" s="346"/>
      <c r="P218" s="346"/>
      <c r="Q218" s="346"/>
      <c r="R218" s="346"/>
      <c r="S218" s="346"/>
      <c r="T218" s="346"/>
      <c r="U218" s="346"/>
      <c r="V218" s="346"/>
      <c r="W218" s="346">
        <v>1</v>
      </c>
      <c r="X218" s="346"/>
      <c r="Y218" s="346"/>
      <c r="Z218" s="346"/>
      <c r="AA218" s="346"/>
      <c r="AB218" s="346"/>
      <c r="AC218" s="346"/>
      <c r="AD218" s="346"/>
      <c r="AE218" s="347">
        <v>1</v>
      </c>
    </row>
    <row r="219" spans="1:31" s="331" customFormat="1">
      <c r="A219" s="343"/>
      <c r="B219" s="355" t="s">
        <v>390</v>
      </c>
      <c r="C219" s="356"/>
      <c r="D219" s="357"/>
      <c r="E219" s="358"/>
      <c r="F219" s="358"/>
      <c r="G219" s="358"/>
      <c r="H219" s="358"/>
      <c r="I219" s="358"/>
      <c r="J219" s="358"/>
      <c r="K219" s="358"/>
      <c r="L219" s="358"/>
      <c r="M219" s="358"/>
      <c r="N219" s="358"/>
      <c r="O219" s="358">
        <v>2</v>
      </c>
      <c r="P219" s="358"/>
      <c r="Q219" s="358"/>
      <c r="R219" s="358"/>
      <c r="S219" s="358"/>
      <c r="T219" s="358"/>
      <c r="U219" s="358"/>
      <c r="V219" s="358">
        <v>1</v>
      </c>
      <c r="W219" s="358">
        <v>1</v>
      </c>
      <c r="X219" s="358"/>
      <c r="Y219" s="358"/>
      <c r="Z219" s="358"/>
      <c r="AA219" s="358"/>
      <c r="AB219" s="358"/>
      <c r="AC219" s="358"/>
      <c r="AD219" s="358"/>
      <c r="AE219" s="359">
        <v>4</v>
      </c>
    </row>
    <row r="220" spans="1:31" s="331" customFormat="1">
      <c r="A220" s="343"/>
      <c r="B220" s="339" t="s">
        <v>251</v>
      </c>
      <c r="C220" s="339" t="s">
        <v>346</v>
      </c>
      <c r="D220" s="340"/>
      <c r="E220" s="341"/>
      <c r="F220" s="341"/>
      <c r="G220" s="341"/>
      <c r="H220" s="341"/>
      <c r="I220" s="341"/>
      <c r="J220" s="341"/>
      <c r="K220" s="341"/>
      <c r="L220" s="341"/>
      <c r="M220" s="341"/>
      <c r="N220" s="341"/>
      <c r="O220" s="341"/>
      <c r="P220" s="341"/>
      <c r="Q220" s="341"/>
      <c r="R220" s="341"/>
      <c r="S220" s="341"/>
      <c r="T220" s="341"/>
      <c r="U220" s="341"/>
      <c r="V220" s="341"/>
      <c r="W220" s="341"/>
      <c r="X220" s="341"/>
      <c r="Y220" s="341">
        <v>1</v>
      </c>
      <c r="Z220" s="341">
        <v>1</v>
      </c>
      <c r="AA220" s="341">
        <v>1</v>
      </c>
      <c r="AB220" s="341"/>
      <c r="AC220" s="341">
        <v>1</v>
      </c>
      <c r="AD220" s="341"/>
      <c r="AE220" s="342">
        <v>4</v>
      </c>
    </row>
    <row r="221" spans="1:31" s="331" customFormat="1">
      <c r="A221" s="343"/>
      <c r="B221" s="355" t="s">
        <v>511</v>
      </c>
      <c r="C221" s="356"/>
      <c r="D221" s="357"/>
      <c r="E221" s="358"/>
      <c r="F221" s="358"/>
      <c r="G221" s="358"/>
      <c r="H221" s="358"/>
      <c r="I221" s="358"/>
      <c r="J221" s="358"/>
      <c r="K221" s="358"/>
      <c r="L221" s="358"/>
      <c r="M221" s="358"/>
      <c r="N221" s="358"/>
      <c r="O221" s="358"/>
      <c r="P221" s="358"/>
      <c r="Q221" s="358"/>
      <c r="R221" s="358"/>
      <c r="S221" s="358"/>
      <c r="T221" s="358"/>
      <c r="U221" s="358"/>
      <c r="V221" s="358"/>
      <c r="W221" s="358"/>
      <c r="X221" s="358"/>
      <c r="Y221" s="358">
        <v>1</v>
      </c>
      <c r="Z221" s="358">
        <v>1</v>
      </c>
      <c r="AA221" s="358">
        <v>1</v>
      </c>
      <c r="AB221" s="358"/>
      <c r="AC221" s="358">
        <v>1</v>
      </c>
      <c r="AD221" s="358"/>
      <c r="AE221" s="359">
        <v>4</v>
      </c>
    </row>
    <row r="222" spans="1:31" s="331" customFormat="1">
      <c r="A222" s="343"/>
      <c r="B222" s="339" t="s">
        <v>283</v>
      </c>
      <c r="C222" s="339" t="s">
        <v>465</v>
      </c>
      <c r="D222" s="340"/>
      <c r="E222" s="341"/>
      <c r="F222" s="341"/>
      <c r="G222" s="341"/>
      <c r="H222" s="341"/>
      <c r="I222" s="341"/>
      <c r="J222" s="341"/>
      <c r="K222" s="341"/>
      <c r="L222" s="341"/>
      <c r="M222" s="341"/>
      <c r="N222" s="341"/>
      <c r="O222" s="341"/>
      <c r="P222" s="341"/>
      <c r="Q222" s="341"/>
      <c r="R222" s="341"/>
      <c r="S222" s="341"/>
      <c r="T222" s="341"/>
      <c r="U222" s="341"/>
      <c r="V222" s="341">
        <v>1</v>
      </c>
      <c r="W222" s="341">
        <v>1</v>
      </c>
      <c r="X222" s="341">
        <v>1</v>
      </c>
      <c r="Y222" s="341"/>
      <c r="Z222" s="341"/>
      <c r="AA222" s="341"/>
      <c r="AB222" s="341"/>
      <c r="AC222" s="341"/>
      <c r="AD222" s="341"/>
      <c r="AE222" s="342">
        <v>3</v>
      </c>
    </row>
    <row r="223" spans="1:31" s="331" customFormat="1">
      <c r="A223" s="343"/>
      <c r="B223" s="355" t="s">
        <v>466</v>
      </c>
      <c r="C223" s="356"/>
      <c r="D223" s="357"/>
      <c r="E223" s="358"/>
      <c r="F223" s="358"/>
      <c r="G223" s="358"/>
      <c r="H223" s="358"/>
      <c r="I223" s="358"/>
      <c r="J223" s="358"/>
      <c r="K223" s="358"/>
      <c r="L223" s="358"/>
      <c r="M223" s="358"/>
      <c r="N223" s="358"/>
      <c r="O223" s="358"/>
      <c r="P223" s="358"/>
      <c r="Q223" s="358"/>
      <c r="R223" s="358"/>
      <c r="S223" s="358"/>
      <c r="T223" s="358"/>
      <c r="U223" s="358"/>
      <c r="V223" s="358">
        <v>1</v>
      </c>
      <c r="W223" s="358">
        <v>1</v>
      </c>
      <c r="X223" s="358">
        <v>1</v>
      </c>
      <c r="Y223" s="358"/>
      <c r="Z223" s="358"/>
      <c r="AA223" s="358"/>
      <c r="AB223" s="358"/>
      <c r="AC223" s="358"/>
      <c r="AD223" s="358"/>
      <c r="AE223" s="359">
        <v>3</v>
      </c>
    </row>
    <row r="224" spans="1:31" s="331" customFormat="1">
      <c r="A224" s="343"/>
      <c r="B224" s="339" t="s">
        <v>276</v>
      </c>
      <c r="C224" s="339" t="s">
        <v>276</v>
      </c>
      <c r="D224" s="340"/>
      <c r="E224" s="341"/>
      <c r="F224" s="341"/>
      <c r="G224" s="341"/>
      <c r="H224" s="341"/>
      <c r="I224" s="341"/>
      <c r="J224" s="341"/>
      <c r="K224" s="341"/>
      <c r="L224" s="341"/>
      <c r="M224" s="341"/>
      <c r="N224" s="341"/>
      <c r="O224" s="341"/>
      <c r="P224" s="341"/>
      <c r="Q224" s="341"/>
      <c r="R224" s="341"/>
      <c r="S224" s="341"/>
      <c r="T224" s="341"/>
      <c r="U224" s="341"/>
      <c r="V224" s="341"/>
      <c r="W224" s="341"/>
      <c r="X224" s="341"/>
      <c r="Y224" s="341"/>
      <c r="Z224" s="341">
        <v>1</v>
      </c>
      <c r="AA224" s="341"/>
      <c r="AB224" s="341"/>
      <c r="AC224" s="341"/>
      <c r="AD224" s="341"/>
      <c r="AE224" s="342">
        <v>1</v>
      </c>
    </row>
    <row r="225" spans="1:31" s="331" customFormat="1">
      <c r="A225" s="343"/>
      <c r="B225" s="343"/>
      <c r="C225" s="344" t="s">
        <v>186</v>
      </c>
      <c r="D225" s="345"/>
      <c r="E225" s="346"/>
      <c r="F225" s="346"/>
      <c r="G225" s="346"/>
      <c r="H225" s="346"/>
      <c r="I225" s="346"/>
      <c r="J225" s="346"/>
      <c r="K225" s="346"/>
      <c r="L225" s="346"/>
      <c r="M225" s="346"/>
      <c r="N225" s="346"/>
      <c r="O225" s="346"/>
      <c r="P225" s="346"/>
      <c r="Q225" s="346"/>
      <c r="R225" s="346"/>
      <c r="S225" s="346"/>
      <c r="T225" s="346"/>
      <c r="U225" s="346"/>
      <c r="V225" s="346"/>
      <c r="W225" s="346"/>
      <c r="X225" s="346"/>
      <c r="Y225" s="346"/>
      <c r="Z225" s="346">
        <v>1</v>
      </c>
      <c r="AA225" s="346"/>
      <c r="AB225" s="346"/>
      <c r="AC225" s="346"/>
      <c r="AD225" s="346"/>
      <c r="AE225" s="347">
        <v>1</v>
      </c>
    </row>
    <row r="226" spans="1:31" s="331" customFormat="1">
      <c r="A226" s="343"/>
      <c r="B226" s="355" t="s">
        <v>512</v>
      </c>
      <c r="C226" s="356"/>
      <c r="D226" s="357"/>
      <c r="E226" s="358"/>
      <c r="F226" s="358"/>
      <c r="G226" s="358"/>
      <c r="H226" s="358"/>
      <c r="I226" s="358"/>
      <c r="J226" s="358"/>
      <c r="K226" s="358"/>
      <c r="L226" s="358"/>
      <c r="M226" s="358"/>
      <c r="N226" s="358"/>
      <c r="O226" s="358"/>
      <c r="P226" s="358"/>
      <c r="Q226" s="358"/>
      <c r="R226" s="358"/>
      <c r="S226" s="358"/>
      <c r="T226" s="358"/>
      <c r="U226" s="358"/>
      <c r="V226" s="358"/>
      <c r="W226" s="358"/>
      <c r="X226" s="358"/>
      <c r="Y226" s="358"/>
      <c r="Z226" s="358">
        <v>2</v>
      </c>
      <c r="AA226" s="358"/>
      <c r="AB226" s="358"/>
      <c r="AC226" s="358"/>
      <c r="AD226" s="358"/>
      <c r="AE226" s="359">
        <v>2</v>
      </c>
    </row>
    <row r="227" spans="1:31" s="331" customFormat="1">
      <c r="A227" s="343"/>
      <c r="B227" s="339" t="s">
        <v>273</v>
      </c>
      <c r="C227" s="339" t="s">
        <v>477</v>
      </c>
      <c r="D227" s="340"/>
      <c r="E227" s="341"/>
      <c r="F227" s="341"/>
      <c r="G227" s="341"/>
      <c r="H227" s="341"/>
      <c r="I227" s="341"/>
      <c r="J227" s="341"/>
      <c r="K227" s="341"/>
      <c r="L227" s="341"/>
      <c r="M227" s="341"/>
      <c r="N227" s="341"/>
      <c r="O227" s="341"/>
      <c r="P227" s="341"/>
      <c r="Q227" s="341"/>
      <c r="R227" s="341"/>
      <c r="S227" s="341"/>
      <c r="T227" s="341"/>
      <c r="U227" s="341"/>
      <c r="V227" s="341"/>
      <c r="W227" s="341">
        <v>1</v>
      </c>
      <c r="X227" s="341"/>
      <c r="Y227" s="341"/>
      <c r="Z227" s="341"/>
      <c r="AA227" s="341"/>
      <c r="AB227" s="341"/>
      <c r="AC227" s="341">
        <v>1</v>
      </c>
      <c r="AD227" s="341"/>
      <c r="AE227" s="342">
        <v>2</v>
      </c>
    </row>
    <row r="228" spans="1:31" s="331" customFormat="1">
      <c r="A228" s="343"/>
      <c r="B228" s="355" t="s">
        <v>478</v>
      </c>
      <c r="C228" s="356"/>
      <c r="D228" s="357"/>
      <c r="E228" s="358"/>
      <c r="F228" s="358"/>
      <c r="G228" s="358"/>
      <c r="H228" s="358"/>
      <c r="I228" s="358"/>
      <c r="J228" s="358"/>
      <c r="K228" s="358"/>
      <c r="L228" s="358"/>
      <c r="M228" s="358"/>
      <c r="N228" s="358"/>
      <c r="O228" s="358"/>
      <c r="P228" s="358"/>
      <c r="Q228" s="358"/>
      <c r="R228" s="358"/>
      <c r="S228" s="358"/>
      <c r="T228" s="358"/>
      <c r="U228" s="358"/>
      <c r="V228" s="358"/>
      <c r="W228" s="358">
        <v>1</v>
      </c>
      <c r="X228" s="358"/>
      <c r="Y228" s="358"/>
      <c r="Z228" s="358"/>
      <c r="AA228" s="358"/>
      <c r="AB228" s="358"/>
      <c r="AC228" s="358">
        <v>1</v>
      </c>
      <c r="AD228" s="358"/>
      <c r="AE228" s="359">
        <v>2</v>
      </c>
    </row>
    <row r="229" spans="1:31" s="331" customFormat="1">
      <c r="A229" s="343"/>
      <c r="B229" s="339" t="s">
        <v>157</v>
      </c>
      <c r="C229" s="339" t="s">
        <v>488</v>
      </c>
      <c r="D229" s="340"/>
      <c r="E229" s="341"/>
      <c r="F229" s="341"/>
      <c r="G229" s="341"/>
      <c r="H229" s="341"/>
      <c r="I229" s="341"/>
      <c r="J229" s="341"/>
      <c r="K229" s="341"/>
      <c r="L229" s="341"/>
      <c r="M229" s="341"/>
      <c r="N229" s="341"/>
      <c r="O229" s="341"/>
      <c r="P229" s="341"/>
      <c r="Q229" s="341"/>
      <c r="R229" s="341"/>
      <c r="S229" s="341"/>
      <c r="T229" s="341"/>
      <c r="U229" s="341"/>
      <c r="V229" s="341"/>
      <c r="W229" s="341">
        <v>1</v>
      </c>
      <c r="X229" s="341"/>
      <c r="Y229" s="341"/>
      <c r="Z229" s="341"/>
      <c r="AA229" s="341"/>
      <c r="AB229" s="341"/>
      <c r="AC229" s="341"/>
      <c r="AD229" s="341"/>
      <c r="AE229" s="342">
        <v>1</v>
      </c>
    </row>
    <row r="230" spans="1:31" s="331" customFormat="1">
      <c r="A230" s="343"/>
      <c r="B230" s="355" t="s">
        <v>489</v>
      </c>
      <c r="C230" s="356"/>
      <c r="D230" s="357"/>
      <c r="E230" s="358"/>
      <c r="F230" s="358"/>
      <c r="G230" s="358"/>
      <c r="H230" s="358"/>
      <c r="I230" s="358"/>
      <c r="J230" s="358"/>
      <c r="K230" s="358"/>
      <c r="L230" s="358"/>
      <c r="M230" s="358"/>
      <c r="N230" s="358"/>
      <c r="O230" s="358"/>
      <c r="P230" s="358"/>
      <c r="Q230" s="358"/>
      <c r="R230" s="358"/>
      <c r="S230" s="358"/>
      <c r="T230" s="358"/>
      <c r="U230" s="358"/>
      <c r="V230" s="358"/>
      <c r="W230" s="358">
        <v>1</v>
      </c>
      <c r="X230" s="358"/>
      <c r="Y230" s="358"/>
      <c r="Z230" s="358"/>
      <c r="AA230" s="358"/>
      <c r="AB230" s="358"/>
      <c r="AC230" s="358"/>
      <c r="AD230" s="358"/>
      <c r="AE230" s="359">
        <v>1</v>
      </c>
    </row>
    <row r="231" spans="1:31" s="331" customFormat="1">
      <c r="A231" s="343"/>
      <c r="B231" s="339" t="s">
        <v>280</v>
      </c>
      <c r="C231" s="339" t="s">
        <v>410</v>
      </c>
      <c r="D231" s="340"/>
      <c r="E231" s="341"/>
      <c r="F231" s="341"/>
      <c r="G231" s="341"/>
      <c r="H231" s="341"/>
      <c r="I231" s="341"/>
      <c r="J231" s="341"/>
      <c r="K231" s="341"/>
      <c r="L231" s="341"/>
      <c r="M231" s="341"/>
      <c r="N231" s="341"/>
      <c r="O231" s="341"/>
      <c r="P231" s="341"/>
      <c r="Q231" s="341"/>
      <c r="R231" s="341"/>
      <c r="S231" s="341">
        <v>1</v>
      </c>
      <c r="T231" s="341"/>
      <c r="U231" s="341"/>
      <c r="V231" s="341"/>
      <c r="W231" s="341"/>
      <c r="X231" s="341"/>
      <c r="Y231" s="341"/>
      <c r="Z231" s="341"/>
      <c r="AA231" s="341"/>
      <c r="AB231" s="341"/>
      <c r="AC231" s="341"/>
      <c r="AD231" s="341"/>
      <c r="AE231" s="342">
        <v>1</v>
      </c>
    </row>
    <row r="232" spans="1:31" s="331" customFormat="1">
      <c r="A232" s="343"/>
      <c r="B232" s="355" t="s">
        <v>411</v>
      </c>
      <c r="C232" s="356"/>
      <c r="D232" s="357"/>
      <c r="E232" s="358"/>
      <c r="F232" s="358"/>
      <c r="G232" s="358"/>
      <c r="H232" s="358"/>
      <c r="I232" s="358"/>
      <c r="J232" s="358"/>
      <c r="K232" s="358"/>
      <c r="L232" s="358"/>
      <c r="M232" s="358"/>
      <c r="N232" s="358"/>
      <c r="O232" s="358"/>
      <c r="P232" s="358"/>
      <c r="Q232" s="358"/>
      <c r="R232" s="358"/>
      <c r="S232" s="358">
        <v>1</v>
      </c>
      <c r="T232" s="358"/>
      <c r="U232" s="358"/>
      <c r="V232" s="358"/>
      <c r="W232" s="358"/>
      <c r="X232" s="358"/>
      <c r="Y232" s="358"/>
      <c r="Z232" s="358"/>
      <c r="AA232" s="358"/>
      <c r="AB232" s="358"/>
      <c r="AC232" s="358"/>
      <c r="AD232" s="358"/>
      <c r="AE232" s="359">
        <v>1</v>
      </c>
    </row>
    <row r="233" spans="1:31" s="331" customFormat="1">
      <c r="A233" s="343"/>
      <c r="B233" s="339" t="s">
        <v>275</v>
      </c>
      <c r="C233" s="339" t="s">
        <v>346</v>
      </c>
      <c r="D233" s="340"/>
      <c r="E233" s="341"/>
      <c r="F233" s="341">
        <v>1</v>
      </c>
      <c r="G233" s="341"/>
      <c r="H233" s="341"/>
      <c r="I233" s="341"/>
      <c r="J233" s="341"/>
      <c r="K233" s="341"/>
      <c r="L233" s="341"/>
      <c r="M233" s="341"/>
      <c r="N233" s="341"/>
      <c r="O233" s="341"/>
      <c r="P233" s="341"/>
      <c r="Q233" s="341"/>
      <c r="R233" s="341"/>
      <c r="S233" s="341"/>
      <c r="T233" s="341"/>
      <c r="U233" s="341"/>
      <c r="V233" s="341"/>
      <c r="W233" s="341"/>
      <c r="X233" s="341"/>
      <c r="Y233" s="341"/>
      <c r="Z233" s="341"/>
      <c r="AA233" s="341"/>
      <c r="AB233" s="341"/>
      <c r="AC233" s="341"/>
      <c r="AD233" s="341"/>
      <c r="AE233" s="342">
        <v>1</v>
      </c>
    </row>
    <row r="234" spans="1:31" s="331" customFormat="1">
      <c r="A234" s="343"/>
      <c r="B234" s="355" t="s">
        <v>339</v>
      </c>
      <c r="C234" s="356"/>
      <c r="D234" s="357"/>
      <c r="E234" s="358"/>
      <c r="F234" s="358">
        <v>1</v>
      </c>
      <c r="G234" s="358"/>
      <c r="H234" s="358"/>
      <c r="I234" s="358"/>
      <c r="J234" s="358"/>
      <c r="K234" s="358"/>
      <c r="L234" s="358"/>
      <c r="M234" s="358"/>
      <c r="N234" s="358"/>
      <c r="O234" s="358"/>
      <c r="P234" s="358"/>
      <c r="Q234" s="358"/>
      <c r="R234" s="358"/>
      <c r="S234" s="358"/>
      <c r="T234" s="358"/>
      <c r="U234" s="358"/>
      <c r="V234" s="358"/>
      <c r="W234" s="358"/>
      <c r="X234" s="358"/>
      <c r="Y234" s="358"/>
      <c r="Z234" s="358"/>
      <c r="AA234" s="358"/>
      <c r="AB234" s="358"/>
      <c r="AC234" s="358"/>
      <c r="AD234" s="358"/>
      <c r="AE234" s="359">
        <v>1</v>
      </c>
    </row>
    <row r="235" spans="1:31" s="331" customFormat="1">
      <c r="A235" s="360" t="s">
        <v>340</v>
      </c>
      <c r="B235" s="361"/>
      <c r="C235" s="361"/>
      <c r="D235" s="362"/>
      <c r="E235" s="363"/>
      <c r="F235" s="363">
        <v>1</v>
      </c>
      <c r="G235" s="363"/>
      <c r="H235" s="363"/>
      <c r="I235" s="363"/>
      <c r="J235" s="363"/>
      <c r="K235" s="363"/>
      <c r="L235" s="363"/>
      <c r="M235" s="363"/>
      <c r="N235" s="363"/>
      <c r="O235" s="363">
        <v>2</v>
      </c>
      <c r="P235" s="363"/>
      <c r="Q235" s="363"/>
      <c r="R235" s="363"/>
      <c r="S235" s="363">
        <v>1</v>
      </c>
      <c r="T235" s="363"/>
      <c r="U235" s="363"/>
      <c r="V235" s="363">
        <v>2</v>
      </c>
      <c r="W235" s="363">
        <v>4</v>
      </c>
      <c r="X235" s="363">
        <v>1</v>
      </c>
      <c r="Y235" s="363">
        <v>1</v>
      </c>
      <c r="Z235" s="363">
        <v>3</v>
      </c>
      <c r="AA235" s="363">
        <v>1</v>
      </c>
      <c r="AB235" s="363"/>
      <c r="AC235" s="363">
        <v>2</v>
      </c>
      <c r="AD235" s="363"/>
      <c r="AE235" s="364">
        <v>18</v>
      </c>
    </row>
    <row r="236" spans="1:31" s="331" customFormat="1">
      <c r="A236" s="339" t="s">
        <v>32</v>
      </c>
      <c r="B236" s="339" t="s">
        <v>268</v>
      </c>
      <c r="C236" s="339" t="s">
        <v>505</v>
      </c>
      <c r="D236" s="340"/>
      <c r="E236" s="341"/>
      <c r="F236" s="341"/>
      <c r="G236" s="341"/>
      <c r="H236" s="341"/>
      <c r="I236" s="341"/>
      <c r="J236" s="341"/>
      <c r="K236" s="341"/>
      <c r="L236" s="341"/>
      <c r="M236" s="341"/>
      <c r="N236" s="341"/>
      <c r="O236" s="341"/>
      <c r="P236" s="341"/>
      <c r="Q236" s="341"/>
      <c r="R236" s="341"/>
      <c r="S236" s="341"/>
      <c r="T236" s="341"/>
      <c r="U236" s="341"/>
      <c r="V236" s="341"/>
      <c r="W236" s="341"/>
      <c r="X236" s="341"/>
      <c r="Y236" s="341">
        <v>1</v>
      </c>
      <c r="Z236" s="341"/>
      <c r="AA236" s="341"/>
      <c r="AB236" s="341"/>
      <c r="AC236" s="341"/>
      <c r="AD236" s="341"/>
      <c r="AE236" s="342">
        <v>1</v>
      </c>
    </row>
    <row r="237" spans="1:31" s="331" customFormat="1">
      <c r="A237" s="343"/>
      <c r="B237" s="343"/>
      <c r="C237" s="344" t="s">
        <v>490</v>
      </c>
      <c r="D237" s="345"/>
      <c r="E237" s="346"/>
      <c r="F237" s="346"/>
      <c r="G237" s="346"/>
      <c r="H237" s="346"/>
      <c r="I237" s="346"/>
      <c r="J237" s="346"/>
      <c r="K237" s="346"/>
      <c r="L237" s="346"/>
      <c r="M237" s="346"/>
      <c r="N237" s="346"/>
      <c r="O237" s="346"/>
      <c r="P237" s="346"/>
      <c r="Q237" s="346"/>
      <c r="R237" s="346"/>
      <c r="S237" s="346"/>
      <c r="T237" s="346"/>
      <c r="U237" s="346"/>
      <c r="V237" s="346"/>
      <c r="W237" s="346"/>
      <c r="X237" s="346">
        <v>1</v>
      </c>
      <c r="Y237" s="346"/>
      <c r="Z237" s="346"/>
      <c r="AA237" s="346"/>
      <c r="AB237" s="346"/>
      <c r="AC237" s="346"/>
      <c r="AD237" s="346"/>
      <c r="AE237" s="347">
        <v>1</v>
      </c>
    </row>
    <row r="238" spans="1:31" s="331" customFormat="1">
      <c r="A238" s="343"/>
      <c r="B238" s="355" t="s">
        <v>491</v>
      </c>
      <c r="C238" s="356"/>
      <c r="D238" s="357"/>
      <c r="E238" s="358"/>
      <c r="F238" s="358"/>
      <c r="G238" s="358"/>
      <c r="H238" s="358"/>
      <c r="I238" s="358"/>
      <c r="J238" s="358"/>
      <c r="K238" s="358"/>
      <c r="L238" s="358"/>
      <c r="M238" s="358"/>
      <c r="N238" s="358"/>
      <c r="O238" s="358"/>
      <c r="P238" s="358"/>
      <c r="Q238" s="358"/>
      <c r="R238" s="358"/>
      <c r="S238" s="358"/>
      <c r="T238" s="358"/>
      <c r="U238" s="358"/>
      <c r="V238" s="358"/>
      <c r="W238" s="358"/>
      <c r="X238" s="358">
        <v>1</v>
      </c>
      <c r="Y238" s="358">
        <v>1</v>
      </c>
      <c r="Z238" s="358"/>
      <c r="AA238" s="358"/>
      <c r="AB238" s="358"/>
      <c r="AC238" s="358"/>
      <c r="AD238" s="358"/>
      <c r="AE238" s="359">
        <v>2</v>
      </c>
    </row>
    <row r="239" spans="1:31" s="331" customFormat="1">
      <c r="A239" s="343"/>
      <c r="B239" s="339" t="s">
        <v>271</v>
      </c>
      <c r="C239" s="339" t="s">
        <v>444</v>
      </c>
      <c r="D239" s="340"/>
      <c r="E239" s="341"/>
      <c r="F239" s="341"/>
      <c r="G239" s="341"/>
      <c r="H239" s="341"/>
      <c r="I239" s="341"/>
      <c r="J239" s="341"/>
      <c r="K239" s="341"/>
      <c r="L239" s="341"/>
      <c r="M239" s="341"/>
      <c r="N239" s="341"/>
      <c r="O239" s="341"/>
      <c r="P239" s="341"/>
      <c r="Q239" s="341"/>
      <c r="R239" s="341"/>
      <c r="S239" s="341"/>
      <c r="T239" s="341"/>
      <c r="U239" s="341"/>
      <c r="V239" s="341"/>
      <c r="W239" s="341"/>
      <c r="X239" s="341"/>
      <c r="Y239" s="341"/>
      <c r="Z239" s="341">
        <v>1</v>
      </c>
      <c r="AA239" s="341"/>
      <c r="AB239" s="341"/>
      <c r="AC239" s="341"/>
      <c r="AD239" s="341"/>
      <c r="AE239" s="342">
        <v>1</v>
      </c>
    </row>
    <row r="240" spans="1:31" s="331" customFormat="1">
      <c r="A240" s="343"/>
      <c r="B240" s="355" t="s">
        <v>514</v>
      </c>
      <c r="C240" s="356"/>
      <c r="D240" s="357"/>
      <c r="E240" s="358"/>
      <c r="F240" s="358"/>
      <c r="G240" s="358"/>
      <c r="H240" s="358"/>
      <c r="I240" s="358"/>
      <c r="J240" s="358"/>
      <c r="K240" s="358"/>
      <c r="L240" s="358"/>
      <c r="M240" s="358"/>
      <c r="N240" s="358"/>
      <c r="O240" s="358"/>
      <c r="P240" s="358"/>
      <c r="Q240" s="358"/>
      <c r="R240" s="358"/>
      <c r="S240" s="358"/>
      <c r="T240" s="358"/>
      <c r="U240" s="358"/>
      <c r="V240" s="358"/>
      <c r="W240" s="358"/>
      <c r="X240" s="358"/>
      <c r="Y240" s="358"/>
      <c r="Z240" s="358">
        <v>1</v>
      </c>
      <c r="AA240" s="358"/>
      <c r="AB240" s="358"/>
      <c r="AC240" s="358"/>
      <c r="AD240" s="358"/>
      <c r="AE240" s="359">
        <v>1</v>
      </c>
    </row>
    <row r="241" spans="1:31" s="331" customFormat="1">
      <c r="A241" s="343"/>
      <c r="B241" s="339" t="s">
        <v>32</v>
      </c>
      <c r="C241" s="339" t="s">
        <v>513</v>
      </c>
      <c r="D241" s="340"/>
      <c r="E241" s="341"/>
      <c r="F241" s="341"/>
      <c r="G241" s="341"/>
      <c r="H241" s="341"/>
      <c r="I241" s="341"/>
      <c r="J241" s="341"/>
      <c r="K241" s="341"/>
      <c r="L241" s="341"/>
      <c r="M241" s="341"/>
      <c r="N241" s="341"/>
      <c r="O241" s="341"/>
      <c r="P241" s="341"/>
      <c r="Q241" s="341"/>
      <c r="R241" s="341"/>
      <c r="S241" s="341"/>
      <c r="T241" s="341"/>
      <c r="U241" s="341"/>
      <c r="V241" s="341"/>
      <c r="W241" s="341"/>
      <c r="X241" s="341"/>
      <c r="Y241" s="341">
        <v>1</v>
      </c>
      <c r="Z241" s="341"/>
      <c r="AA241" s="341"/>
      <c r="AB241" s="341"/>
      <c r="AC241" s="341"/>
      <c r="AD241" s="341"/>
      <c r="AE241" s="342">
        <v>1</v>
      </c>
    </row>
    <row r="242" spans="1:31" s="331" customFormat="1">
      <c r="A242" s="343"/>
      <c r="B242" s="355" t="s">
        <v>492</v>
      </c>
      <c r="C242" s="356"/>
      <c r="D242" s="357"/>
      <c r="E242" s="358"/>
      <c r="F242" s="358"/>
      <c r="G242" s="358"/>
      <c r="H242" s="358"/>
      <c r="I242" s="358"/>
      <c r="J242" s="358"/>
      <c r="K242" s="358"/>
      <c r="L242" s="358"/>
      <c r="M242" s="358"/>
      <c r="N242" s="358"/>
      <c r="O242" s="358"/>
      <c r="P242" s="358"/>
      <c r="Q242" s="358"/>
      <c r="R242" s="358"/>
      <c r="S242" s="358"/>
      <c r="T242" s="358"/>
      <c r="U242" s="358"/>
      <c r="V242" s="358"/>
      <c r="W242" s="358"/>
      <c r="X242" s="358"/>
      <c r="Y242" s="358">
        <v>1</v>
      </c>
      <c r="Z242" s="358"/>
      <c r="AA242" s="358"/>
      <c r="AB242" s="358"/>
      <c r="AC242" s="358"/>
      <c r="AD242" s="358"/>
      <c r="AE242" s="359">
        <v>1</v>
      </c>
    </row>
    <row r="243" spans="1:31" s="331" customFormat="1">
      <c r="A243" s="360" t="s">
        <v>492</v>
      </c>
      <c r="B243" s="361"/>
      <c r="C243" s="361"/>
      <c r="D243" s="362"/>
      <c r="E243" s="363"/>
      <c r="F243" s="363"/>
      <c r="G243" s="363"/>
      <c r="H243" s="363"/>
      <c r="I243" s="363"/>
      <c r="J243" s="363"/>
      <c r="K243" s="363"/>
      <c r="L243" s="363"/>
      <c r="M243" s="363"/>
      <c r="N243" s="363"/>
      <c r="O243" s="363"/>
      <c r="P243" s="363"/>
      <c r="Q243" s="363"/>
      <c r="R243" s="363"/>
      <c r="S243" s="363"/>
      <c r="T243" s="363"/>
      <c r="U243" s="363"/>
      <c r="V243" s="363"/>
      <c r="W243" s="363"/>
      <c r="X243" s="363">
        <v>1</v>
      </c>
      <c r="Y243" s="363">
        <v>2</v>
      </c>
      <c r="Z243" s="363">
        <v>1</v>
      </c>
      <c r="AA243" s="363"/>
      <c r="AB243" s="363"/>
      <c r="AC243" s="363"/>
      <c r="AD243" s="363"/>
      <c r="AE243" s="364">
        <v>4</v>
      </c>
    </row>
    <row r="244" spans="1:31" s="331" customFormat="1">
      <c r="A244" s="339" t="s">
        <v>62</v>
      </c>
      <c r="B244" s="339" t="s">
        <v>321</v>
      </c>
      <c r="C244" s="339" t="s">
        <v>423</v>
      </c>
      <c r="D244" s="340"/>
      <c r="E244" s="341"/>
      <c r="F244" s="341"/>
      <c r="G244" s="341"/>
      <c r="H244" s="341"/>
      <c r="I244" s="341"/>
      <c r="J244" s="341"/>
      <c r="K244" s="341"/>
      <c r="L244" s="341"/>
      <c r="M244" s="341"/>
      <c r="N244" s="341"/>
      <c r="O244" s="341"/>
      <c r="P244" s="341"/>
      <c r="Q244" s="341"/>
      <c r="R244" s="341"/>
      <c r="S244" s="341">
        <v>1</v>
      </c>
      <c r="T244" s="341">
        <v>2</v>
      </c>
      <c r="U244" s="341"/>
      <c r="V244" s="341"/>
      <c r="W244" s="341">
        <v>1</v>
      </c>
      <c r="X244" s="341"/>
      <c r="Y244" s="341"/>
      <c r="Z244" s="341"/>
      <c r="AA244" s="341"/>
      <c r="AB244" s="341"/>
      <c r="AC244" s="341"/>
      <c r="AD244" s="341"/>
      <c r="AE244" s="342">
        <v>4</v>
      </c>
    </row>
    <row r="245" spans="1:31" s="331" customFormat="1">
      <c r="A245" s="343"/>
      <c r="B245" s="343"/>
      <c r="C245" s="344" t="s">
        <v>424</v>
      </c>
      <c r="D245" s="345"/>
      <c r="E245" s="346"/>
      <c r="F245" s="346"/>
      <c r="G245" s="346"/>
      <c r="H245" s="346"/>
      <c r="I245" s="346"/>
      <c r="J245" s="346"/>
      <c r="K245" s="346"/>
      <c r="L245" s="346"/>
      <c r="M245" s="346"/>
      <c r="N245" s="346"/>
      <c r="O245" s="346"/>
      <c r="P245" s="346"/>
      <c r="Q245" s="346"/>
      <c r="R245" s="346"/>
      <c r="S245" s="346">
        <v>1</v>
      </c>
      <c r="T245" s="346">
        <v>1</v>
      </c>
      <c r="U245" s="346">
        <v>3</v>
      </c>
      <c r="V245" s="346">
        <v>2</v>
      </c>
      <c r="W245" s="346">
        <v>1</v>
      </c>
      <c r="X245" s="346"/>
      <c r="Y245" s="346">
        <v>1</v>
      </c>
      <c r="Z245" s="346"/>
      <c r="AA245" s="346"/>
      <c r="AB245" s="346"/>
      <c r="AC245" s="346"/>
      <c r="AD245" s="346"/>
      <c r="AE245" s="347">
        <v>9</v>
      </c>
    </row>
    <row r="246" spans="1:31" s="331" customFormat="1">
      <c r="A246" s="343"/>
      <c r="B246" s="343"/>
      <c r="C246" s="344" t="s">
        <v>440</v>
      </c>
      <c r="D246" s="345"/>
      <c r="E246" s="346"/>
      <c r="F246" s="346"/>
      <c r="G246" s="346"/>
      <c r="H246" s="346"/>
      <c r="I246" s="346"/>
      <c r="J246" s="346"/>
      <c r="K246" s="346"/>
      <c r="L246" s="346"/>
      <c r="M246" s="346"/>
      <c r="N246" s="346"/>
      <c r="O246" s="346"/>
      <c r="P246" s="346"/>
      <c r="Q246" s="346"/>
      <c r="R246" s="346"/>
      <c r="S246" s="346"/>
      <c r="T246" s="346">
        <v>1</v>
      </c>
      <c r="U246" s="346"/>
      <c r="V246" s="346">
        <v>2</v>
      </c>
      <c r="W246" s="346"/>
      <c r="X246" s="346"/>
      <c r="Y246" s="346"/>
      <c r="Z246" s="346"/>
      <c r="AA246" s="346"/>
      <c r="AB246" s="346"/>
      <c r="AC246" s="346"/>
      <c r="AD246" s="346"/>
      <c r="AE246" s="347">
        <v>3</v>
      </c>
    </row>
    <row r="247" spans="1:31" s="331" customFormat="1">
      <c r="A247" s="343"/>
      <c r="B247" s="343"/>
      <c r="C247" s="344" t="s">
        <v>321</v>
      </c>
      <c r="D247" s="345"/>
      <c r="E247" s="346"/>
      <c r="F247" s="346"/>
      <c r="G247" s="346"/>
      <c r="H247" s="346"/>
      <c r="I247" s="346"/>
      <c r="J247" s="346"/>
      <c r="K247" s="346"/>
      <c r="L247" s="346"/>
      <c r="M247" s="346"/>
      <c r="N247" s="346"/>
      <c r="O247" s="346">
        <v>2</v>
      </c>
      <c r="P247" s="346"/>
      <c r="Q247" s="346">
        <v>3</v>
      </c>
      <c r="R247" s="346">
        <v>7</v>
      </c>
      <c r="S247" s="346">
        <v>9</v>
      </c>
      <c r="T247" s="346">
        <v>19</v>
      </c>
      <c r="U247" s="346">
        <v>19</v>
      </c>
      <c r="V247" s="346">
        <v>3</v>
      </c>
      <c r="W247" s="346">
        <v>3</v>
      </c>
      <c r="X247" s="346">
        <v>2</v>
      </c>
      <c r="Y247" s="346"/>
      <c r="Z247" s="346"/>
      <c r="AA247" s="346"/>
      <c r="AB247" s="346"/>
      <c r="AC247" s="346"/>
      <c r="AD247" s="346"/>
      <c r="AE247" s="347">
        <v>67</v>
      </c>
    </row>
    <row r="248" spans="1:31" s="331" customFormat="1">
      <c r="A248" s="343"/>
      <c r="B248" s="343"/>
      <c r="C248" s="344" t="s">
        <v>425</v>
      </c>
      <c r="D248" s="345"/>
      <c r="E248" s="346"/>
      <c r="F248" s="346"/>
      <c r="G248" s="346"/>
      <c r="H248" s="346"/>
      <c r="I248" s="346"/>
      <c r="J248" s="346"/>
      <c r="K248" s="346"/>
      <c r="L248" s="346"/>
      <c r="M248" s="346"/>
      <c r="N248" s="346"/>
      <c r="O248" s="346"/>
      <c r="P248" s="346"/>
      <c r="Q248" s="346"/>
      <c r="R248" s="346"/>
      <c r="S248" s="346"/>
      <c r="T248" s="346">
        <v>6</v>
      </c>
      <c r="U248" s="346">
        <v>3</v>
      </c>
      <c r="V248" s="346"/>
      <c r="W248" s="346">
        <v>1</v>
      </c>
      <c r="X248" s="346"/>
      <c r="Y248" s="346"/>
      <c r="Z248" s="346"/>
      <c r="AA248" s="346"/>
      <c r="AB248" s="346"/>
      <c r="AC248" s="346">
        <v>1</v>
      </c>
      <c r="AD248" s="346"/>
      <c r="AE248" s="347">
        <v>11</v>
      </c>
    </row>
    <row r="249" spans="1:31" s="331" customFormat="1">
      <c r="A249" s="343"/>
      <c r="B249" s="343"/>
      <c r="C249" s="344" t="s">
        <v>412</v>
      </c>
      <c r="D249" s="345"/>
      <c r="E249" s="346"/>
      <c r="F249" s="346"/>
      <c r="G249" s="346"/>
      <c r="H249" s="346"/>
      <c r="I249" s="346"/>
      <c r="J249" s="346"/>
      <c r="K249" s="346"/>
      <c r="L249" s="346"/>
      <c r="M249" s="346"/>
      <c r="N249" s="346"/>
      <c r="O249" s="346"/>
      <c r="P249" s="346"/>
      <c r="Q249" s="346"/>
      <c r="R249" s="346">
        <v>1</v>
      </c>
      <c r="S249" s="346"/>
      <c r="T249" s="346"/>
      <c r="U249" s="346"/>
      <c r="V249" s="346"/>
      <c r="W249" s="346"/>
      <c r="X249" s="346">
        <v>1</v>
      </c>
      <c r="Y249" s="346">
        <v>1</v>
      </c>
      <c r="Z249" s="346"/>
      <c r="AA249" s="346"/>
      <c r="AB249" s="346">
        <v>1</v>
      </c>
      <c r="AC249" s="346"/>
      <c r="AD249" s="346"/>
      <c r="AE249" s="347">
        <v>4</v>
      </c>
    </row>
    <row r="250" spans="1:31" s="331" customFormat="1">
      <c r="A250" s="343"/>
      <c r="B250" s="343"/>
      <c r="C250" s="344" t="s">
        <v>467</v>
      </c>
      <c r="D250" s="345"/>
      <c r="E250" s="346"/>
      <c r="F250" s="346"/>
      <c r="G250" s="346"/>
      <c r="H250" s="346"/>
      <c r="I250" s="346"/>
      <c r="J250" s="346"/>
      <c r="K250" s="346"/>
      <c r="L250" s="346"/>
      <c r="M250" s="346"/>
      <c r="N250" s="346"/>
      <c r="O250" s="346"/>
      <c r="P250" s="346"/>
      <c r="Q250" s="346"/>
      <c r="R250" s="346"/>
      <c r="S250" s="346"/>
      <c r="T250" s="346"/>
      <c r="U250" s="346"/>
      <c r="V250" s="346">
        <v>2</v>
      </c>
      <c r="W250" s="346">
        <v>2</v>
      </c>
      <c r="X250" s="346">
        <v>4</v>
      </c>
      <c r="Y250" s="346"/>
      <c r="Z250" s="346"/>
      <c r="AA250" s="346"/>
      <c r="AB250" s="346"/>
      <c r="AC250" s="346"/>
      <c r="AD250" s="346"/>
      <c r="AE250" s="347">
        <v>8</v>
      </c>
    </row>
    <row r="251" spans="1:31" s="331" customFormat="1">
      <c r="A251" s="343"/>
      <c r="B251" s="355" t="s">
        <v>479</v>
      </c>
      <c r="C251" s="356"/>
      <c r="D251" s="357"/>
      <c r="E251" s="358"/>
      <c r="F251" s="358"/>
      <c r="G251" s="358"/>
      <c r="H251" s="358"/>
      <c r="I251" s="358"/>
      <c r="J251" s="358"/>
      <c r="K251" s="358"/>
      <c r="L251" s="358"/>
      <c r="M251" s="358"/>
      <c r="N251" s="358"/>
      <c r="O251" s="358">
        <v>2</v>
      </c>
      <c r="P251" s="358"/>
      <c r="Q251" s="358">
        <v>3</v>
      </c>
      <c r="R251" s="358">
        <v>8</v>
      </c>
      <c r="S251" s="358">
        <v>11</v>
      </c>
      <c r="T251" s="358">
        <v>29</v>
      </c>
      <c r="U251" s="358">
        <v>25</v>
      </c>
      <c r="V251" s="358">
        <v>9</v>
      </c>
      <c r="W251" s="358">
        <v>8</v>
      </c>
      <c r="X251" s="358">
        <v>7</v>
      </c>
      <c r="Y251" s="358">
        <v>2</v>
      </c>
      <c r="Z251" s="358"/>
      <c r="AA251" s="358"/>
      <c r="AB251" s="358">
        <v>1</v>
      </c>
      <c r="AC251" s="358">
        <v>1</v>
      </c>
      <c r="AD251" s="358"/>
      <c r="AE251" s="359">
        <v>106</v>
      </c>
    </row>
    <row r="252" spans="1:31" s="331" customFormat="1">
      <c r="A252" s="343"/>
      <c r="B252" s="339" t="s">
        <v>62</v>
      </c>
      <c r="C252" s="339" t="s">
        <v>151</v>
      </c>
      <c r="D252" s="340"/>
      <c r="E252" s="341"/>
      <c r="F252" s="341"/>
      <c r="G252" s="341"/>
      <c r="H252" s="341"/>
      <c r="I252" s="341"/>
      <c r="J252" s="341"/>
      <c r="K252" s="341"/>
      <c r="L252" s="341"/>
      <c r="M252" s="341"/>
      <c r="N252" s="341"/>
      <c r="O252" s="341"/>
      <c r="P252" s="341"/>
      <c r="Q252" s="341"/>
      <c r="R252" s="341"/>
      <c r="S252" s="341"/>
      <c r="T252" s="341"/>
      <c r="U252" s="341"/>
      <c r="V252" s="341"/>
      <c r="W252" s="341">
        <v>1</v>
      </c>
      <c r="X252" s="341"/>
      <c r="Y252" s="341"/>
      <c r="Z252" s="341"/>
      <c r="AA252" s="341"/>
      <c r="AB252" s="341"/>
      <c r="AC252" s="341"/>
      <c r="AD252" s="341"/>
      <c r="AE252" s="342">
        <v>1</v>
      </c>
    </row>
    <row r="253" spans="1:31" s="331" customFormat="1">
      <c r="A253" s="343"/>
      <c r="B253" s="343"/>
      <c r="C253" s="344" t="s">
        <v>524</v>
      </c>
      <c r="D253" s="345"/>
      <c r="E253" s="346"/>
      <c r="F253" s="346"/>
      <c r="G253" s="346"/>
      <c r="H253" s="346"/>
      <c r="I253" s="346"/>
      <c r="J253" s="346"/>
      <c r="K253" s="346"/>
      <c r="L253" s="346"/>
      <c r="M253" s="346"/>
      <c r="N253" s="346"/>
      <c r="O253" s="346"/>
      <c r="P253" s="346"/>
      <c r="Q253" s="346"/>
      <c r="R253" s="346"/>
      <c r="S253" s="346"/>
      <c r="T253" s="346"/>
      <c r="U253" s="346"/>
      <c r="V253" s="346"/>
      <c r="W253" s="346"/>
      <c r="X253" s="346"/>
      <c r="Y253" s="346"/>
      <c r="Z253" s="346">
        <v>1</v>
      </c>
      <c r="AA253" s="346"/>
      <c r="AB253" s="346"/>
      <c r="AC253" s="346"/>
      <c r="AD253" s="346"/>
      <c r="AE253" s="347">
        <v>1</v>
      </c>
    </row>
    <row r="254" spans="1:31" s="331" customFormat="1">
      <c r="A254" s="343"/>
      <c r="B254" s="343"/>
      <c r="C254" s="344" t="s">
        <v>62</v>
      </c>
      <c r="D254" s="345"/>
      <c r="E254" s="346"/>
      <c r="F254" s="346"/>
      <c r="G254" s="346"/>
      <c r="H254" s="346"/>
      <c r="I254" s="346"/>
      <c r="J254" s="346"/>
      <c r="K254" s="346"/>
      <c r="L254" s="346"/>
      <c r="M254" s="346"/>
      <c r="N254" s="346"/>
      <c r="O254" s="346"/>
      <c r="P254" s="346"/>
      <c r="Q254" s="346"/>
      <c r="R254" s="346"/>
      <c r="S254" s="346"/>
      <c r="T254" s="346"/>
      <c r="U254" s="346"/>
      <c r="V254" s="346"/>
      <c r="W254" s="346"/>
      <c r="X254" s="346"/>
      <c r="Y254" s="346"/>
      <c r="Z254" s="346"/>
      <c r="AA254" s="346">
        <v>2</v>
      </c>
      <c r="AB254" s="346"/>
      <c r="AC254" s="346"/>
      <c r="AD254" s="346"/>
      <c r="AE254" s="347">
        <v>2</v>
      </c>
    </row>
    <row r="255" spans="1:31" s="331" customFormat="1">
      <c r="A255" s="343"/>
      <c r="B255" s="343"/>
      <c r="C255" s="344" t="s">
        <v>426</v>
      </c>
      <c r="D255" s="345"/>
      <c r="E255" s="346"/>
      <c r="F255" s="346"/>
      <c r="G255" s="346"/>
      <c r="H255" s="346"/>
      <c r="I255" s="346"/>
      <c r="J255" s="346"/>
      <c r="K255" s="346"/>
      <c r="L255" s="346"/>
      <c r="M255" s="346"/>
      <c r="N255" s="346"/>
      <c r="O255" s="346"/>
      <c r="P255" s="346"/>
      <c r="Q255" s="346"/>
      <c r="R255" s="346"/>
      <c r="S255" s="346">
        <v>1</v>
      </c>
      <c r="T255" s="346"/>
      <c r="U255" s="346"/>
      <c r="V255" s="346"/>
      <c r="W255" s="346"/>
      <c r="X255" s="346"/>
      <c r="Y255" s="346"/>
      <c r="Z255" s="346"/>
      <c r="AA255" s="346"/>
      <c r="AB255" s="346"/>
      <c r="AC255" s="346"/>
      <c r="AD255" s="346"/>
      <c r="AE255" s="347">
        <v>1</v>
      </c>
    </row>
    <row r="256" spans="1:31" s="331" customFormat="1">
      <c r="A256" s="343"/>
      <c r="B256" s="355" t="s">
        <v>399</v>
      </c>
      <c r="C256" s="356"/>
      <c r="D256" s="357"/>
      <c r="E256" s="358"/>
      <c r="F256" s="358"/>
      <c r="G256" s="358"/>
      <c r="H256" s="358"/>
      <c r="I256" s="358"/>
      <c r="J256" s="358"/>
      <c r="K256" s="358"/>
      <c r="L256" s="358"/>
      <c r="M256" s="358"/>
      <c r="N256" s="358"/>
      <c r="O256" s="358"/>
      <c r="P256" s="358"/>
      <c r="Q256" s="358"/>
      <c r="R256" s="358"/>
      <c r="S256" s="358">
        <v>1</v>
      </c>
      <c r="T256" s="358"/>
      <c r="U256" s="358"/>
      <c r="V256" s="358"/>
      <c r="W256" s="358">
        <v>1</v>
      </c>
      <c r="X256" s="358"/>
      <c r="Y256" s="358"/>
      <c r="Z256" s="358">
        <v>1</v>
      </c>
      <c r="AA256" s="358">
        <v>2</v>
      </c>
      <c r="AB256" s="358"/>
      <c r="AC256" s="358"/>
      <c r="AD256" s="358"/>
      <c r="AE256" s="359">
        <v>5</v>
      </c>
    </row>
    <row r="257" spans="1:31" s="331" customFormat="1">
      <c r="A257" s="343"/>
      <c r="B257" s="339" t="s">
        <v>320</v>
      </c>
      <c r="C257" s="339" t="s">
        <v>320</v>
      </c>
      <c r="D257" s="340"/>
      <c r="E257" s="341"/>
      <c r="F257" s="341"/>
      <c r="G257" s="341"/>
      <c r="H257" s="341"/>
      <c r="I257" s="341"/>
      <c r="J257" s="341"/>
      <c r="K257" s="341"/>
      <c r="L257" s="341"/>
      <c r="M257" s="341"/>
      <c r="N257" s="341"/>
      <c r="O257" s="341"/>
      <c r="P257" s="341"/>
      <c r="Q257" s="341"/>
      <c r="R257" s="341"/>
      <c r="S257" s="341"/>
      <c r="T257" s="341"/>
      <c r="U257" s="341"/>
      <c r="V257" s="341"/>
      <c r="W257" s="341">
        <v>1</v>
      </c>
      <c r="X257" s="341"/>
      <c r="Y257" s="341"/>
      <c r="Z257" s="341"/>
      <c r="AA257" s="341"/>
      <c r="AB257" s="341"/>
      <c r="AC257" s="341"/>
      <c r="AD257" s="341"/>
      <c r="AE257" s="342">
        <v>1</v>
      </c>
    </row>
    <row r="258" spans="1:31" s="331" customFormat="1">
      <c r="A258" s="343"/>
      <c r="B258" s="355" t="s">
        <v>493</v>
      </c>
      <c r="C258" s="356"/>
      <c r="D258" s="357"/>
      <c r="E258" s="358"/>
      <c r="F258" s="358"/>
      <c r="G258" s="358"/>
      <c r="H258" s="358"/>
      <c r="I258" s="358"/>
      <c r="J258" s="358"/>
      <c r="K258" s="358"/>
      <c r="L258" s="358"/>
      <c r="M258" s="358"/>
      <c r="N258" s="358"/>
      <c r="O258" s="358"/>
      <c r="P258" s="358"/>
      <c r="Q258" s="358"/>
      <c r="R258" s="358"/>
      <c r="S258" s="358"/>
      <c r="T258" s="358"/>
      <c r="U258" s="358"/>
      <c r="V258" s="358"/>
      <c r="W258" s="358">
        <v>1</v>
      </c>
      <c r="X258" s="358"/>
      <c r="Y258" s="358"/>
      <c r="Z258" s="358"/>
      <c r="AA258" s="358"/>
      <c r="AB258" s="358"/>
      <c r="AC258" s="358"/>
      <c r="AD258" s="358"/>
      <c r="AE258" s="359">
        <v>1</v>
      </c>
    </row>
    <row r="259" spans="1:31" s="331" customFormat="1">
      <c r="A259" s="360" t="s">
        <v>399</v>
      </c>
      <c r="B259" s="361"/>
      <c r="C259" s="361"/>
      <c r="D259" s="362"/>
      <c r="E259" s="363"/>
      <c r="F259" s="363"/>
      <c r="G259" s="363"/>
      <c r="H259" s="363"/>
      <c r="I259" s="363"/>
      <c r="J259" s="363"/>
      <c r="K259" s="363"/>
      <c r="L259" s="363"/>
      <c r="M259" s="363"/>
      <c r="N259" s="363"/>
      <c r="O259" s="363">
        <v>2</v>
      </c>
      <c r="P259" s="363"/>
      <c r="Q259" s="363">
        <v>3</v>
      </c>
      <c r="R259" s="363">
        <v>8</v>
      </c>
      <c r="S259" s="363">
        <v>12</v>
      </c>
      <c r="T259" s="363">
        <v>29</v>
      </c>
      <c r="U259" s="363">
        <v>25</v>
      </c>
      <c r="V259" s="363">
        <v>9</v>
      </c>
      <c r="W259" s="363">
        <v>10</v>
      </c>
      <c r="X259" s="363">
        <v>7</v>
      </c>
      <c r="Y259" s="363">
        <v>2</v>
      </c>
      <c r="Z259" s="363">
        <v>1</v>
      </c>
      <c r="AA259" s="363">
        <v>2</v>
      </c>
      <c r="AB259" s="363">
        <v>1</v>
      </c>
      <c r="AC259" s="363">
        <v>1</v>
      </c>
      <c r="AD259" s="363"/>
      <c r="AE259" s="364">
        <v>112</v>
      </c>
    </row>
    <row r="260" spans="1:31" s="331" customFormat="1">
      <c r="A260" s="339" t="s">
        <v>30</v>
      </c>
      <c r="B260" s="339" t="s">
        <v>30</v>
      </c>
      <c r="C260" s="339" t="s">
        <v>506</v>
      </c>
      <c r="D260" s="340"/>
      <c r="E260" s="341"/>
      <c r="F260" s="341"/>
      <c r="G260" s="341"/>
      <c r="H260" s="341"/>
      <c r="I260" s="341"/>
      <c r="J260" s="341"/>
      <c r="K260" s="341"/>
      <c r="L260" s="341"/>
      <c r="M260" s="341"/>
      <c r="N260" s="341"/>
      <c r="O260" s="341"/>
      <c r="P260" s="341"/>
      <c r="Q260" s="341"/>
      <c r="R260" s="341"/>
      <c r="S260" s="341"/>
      <c r="T260" s="341">
        <v>1</v>
      </c>
      <c r="U260" s="341"/>
      <c r="V260" s="341"/>
      <c r="W260" s="341"/>
      <c r="X260" s="341"/>
      <c r="Y260" s="341"/>
      <c r="Z260" s="341"/>
      <c r="AA260" s="341"/>
      <c r="AB260" s="341"/>
      <c r="AC260" s="341"/>
      <c r="AD260" s="341"/>
      <c r="AE260" s="342">
        <v>1</v>
      </c>
    </row>
    <row r="261" spans="1:31" s="331" customFormat="1">
      <c r="A261" s="343"/>
      <c r="B261" s="355" t="s">
        <v>415</v>
      </c>
      <c r="C261" s="356"/>
      <c r="D261" s="357"/>
      <c r="E261" s="358"/>
      <c r="F261" s="358"/>
      <c r="G261" s="358"/>
      <c r="H261" s="358"/>
      <c r="I261" s="358"/>
      <c r="J261" s="358"/>
      <c r="K261" s="358"/>
      <c r="L261" s="358"/>
      <c r="M261" s="358"/>
      <c r="N261" s="358"/>
      <c r="O261" s="358"/>
      <c r="P261" s="358"/>
      <c r="Q261" s="358"/>
      <c r="R261" s="358"/>
      <c r="S261" s="358"/>
      <c r="T261" s="358">
        <v>1</v>
      </c>
      <c r="U261" s="358"/>
      <c r="V261" s="358"/>
      <c r="W261" s="358"/>
      <c r="X261" s="358"/>
      <c r="Y261" s="358"/>
      <c r="Z261" s="358"/>
      <c r="AA261" s="358"/>
      <c r="AB261" s="358"/>
      <c r="AC261" s="358"/>
      <c r="AD261" s="358"/>
      <c r="AE261" s="359">
        <v>1</v>
      </c>
    </row>
    <row r="262" spans="1:31" s="331" customFormat="1">
      <c r="A262" s="343"/>
      <c r="B262" s="339" t="s">
        <v>298</v>
      </c>
      <c r="C262" s="339" t="s">
        <v>515</v>
      </c>
      <c r="D262" s="340"/>
      <c r="E262" s="341"/>
      <c r="F262" s="341"/>
      <c r="G262" s="341"/>
      <c r="H262" s="341"/>
      <c r="I262" s="341"/>
      <c r="J262" s="341"/>
      <c r="K262" s="341"/>
      <c r="L262" s="341"/>
      <c r="M262" s="341"/>
      <c r="N262" s="341"/>
      <c r="O262" s="341"/>
      <c r="P262" s="341"/>
      <c r="Q262" s="341"/>
      <c r="R262" s="341"/>
      <c r="S262" s="341"/>
      <c r="T262" s="341"/>
      <c r="U262" s="341"/>
      <c r="V262" s="341"/>
      <c r="W262" s="341">
        <v>1</v>
      </c>
      <c r="X262" s="341"/>
      <c r="Y262" s="341"/>
      <c r="Z262" s="341"/>
      <c r="AA262" s="341"/>
      <c r="AB262" s="341"/>
      <c r="AC262" s="341"/>
      <c r="AD262" s="341"/>
      <c r="AE262" s="342">
        <v>1</v>
      </c>
    </row>
    <row r="263" spans="1:31" s="331" customFormat="1">
      <c r="A263" s="343"/>
      <c r="B263" s="355" t="s">
        <v>516</v>
      </c>
      <c r="C263" s="356"/>
      <c r="D263" s="357"/>
      <c r="E263" s="358"/>
      <c r="F263" s="358"/>
      <c r="G263" s="358"/>
      <c r="H263" s="358"/>
      <c r="I263" s="358"/>
      <c r="J263" s="358"/>
      <c r="K263" s="358"/>
      <c r="L263" s="358"/>
      <c r="M263" s="358"/>
      <c r="N263" s="358"/>
      <c r="O263" s="358"/>
      <c r="P263" s="358"/>
      <c r="Q263" s="358"/>
      <c r="R263" s="358"/>
      <c r="S263" s="358"/>
      <c r="T263" s="358"/>
      <c r="U263" s="358"/>
      <c r="V263" s="358"/>
      <c r="W263" s="358">
        <v>1</v>
      </c>
      <c r="X263" s="358"/>
      <c r="Y263" s="358"/>
      <c r="Z263" s="358"/>
      <c r="AA263" s="358"/>
      <c r="AB263" s="358"/>
      <c r="AC263" s="358"/>
      <c r="AD263" s="358"/>
      <c r="AE263" s="359">
        <v>1</v>
      </c>
    </row>
    <row r="264" spans="1:31" s="331" customFormat="1">
      <c r="A264" s="343"/>
      <c r="B264" s="339" t="s">
        <v>223</v>
      </c>
      <c r="C264" s="339" t="s">
        <v>525</v>
      </c>
      <c r="D264" s="340"/>
      <c r="E264" s="341"/>
      <c r="F264" s="341"/>
      <c r="G264" s="341"/>
      <c r="H264" s="341"/>
      <c r="I264" s="341"/>
      <c r="J264" s="341"/>
      <c r="K264" s="341"/>
      <c r="L264" s="341"/>
      <c r="M264" s="341"/>
      <c r="N264" s="341"/>
      <c r="O264" s="341"/>
      <c r="P264" s="341"/>
      <c r="Q264" s="341"/>
      <c r="R264" s="341"/>
      <c r="S264" s="341"/>
      <c r="T264" s="341"/>
      <c r="U264" s="341">
        <v>1</v>
      </c>
      <c r="V264" s="341"/>
      <c r="W264" s="341"/>
      <c r="X264" s="341"/>
      <c r="Y264" s="341"/>
      <c r="Z264" s="341"/>
      <c r="AA264" s="341"/>
      <c r="AB264" s="341"/>
      <c r="AC264" s="341"/>
      <c r="AD264" s="341"/>
      <c r="AE264" s="342">
        <v>1</v>
      </c>
    </row>
    <row r="265" spans="1:31" s="331" customFormat="1">
      <c r="A265" s="343"/>
      <c r="B265" s="355" t="s">
        <v>343</v>
      </c>
      <c r="C265" s="356"/>
      <c r="D265" s="357"/>
      <c r="E265" s="358"/>
      <c r="F265" s="358"/>
      <c r="G265" s="358"/>
      <c r="H265" s="358"/>
      <c r="I265" s="358"/>
      <c r="J265" s="358"/>
      <c r="K265" s="358"/>
      <c r="L265" s="358"/>
      <c r="M265" s="358"/>
      <c r="N265" s="358"/>
      <c r="O265" s="358"/>
      <c r="P265" s="358"/>
      <c r="Q265" s="358"/>
      <c r="R265" s="358"/>
      <c r="S265" s="358"/>
      <c r="T265" s="358"/>
      <c r="U265" s="358">
        <v>1</v>
      </c>
      <c r="V265" s="358"/>
      <c r="W265" s="358"/>
      <c r="X265" s="358"/>
      <c r="Y265" s="358"/>
      <c r="Z265" s="358"/>
      <c r="AA265" s="358"/>
      <c r="AB265" s="358"/>
      <c r="AC265" s="358"/>
      <c r="AD265" s="358"/>
      <c r="AE265" s="359">
        <v>1</v>
      </c>
    </row>
    <row r="266" spans="1:31" s="331" customFormat="1">
      <c r="A266" s="343"/>
      <c r="B266" s="339" t="s">
        <v>301</v>
      </c>
      <c r="C266" s="339" t="s">
        <v>413</v>
      </c>
      <c r="D266" s="340"/>
      <c r="E266" s="341"/>
      <c r="F266" s="341"/>
      <c r="G266" s="341"/>
      <c r="H266" s="341"/>
      <c r="I266" s="341"/>
      <c r="J266" s="341"/>
      <c r="K266" s="341"/>
      <c r="L266" s="341"/>
      <c r="M266" s="341"/>
      <c r="N266" s="341">
        <v>1</v>
      </c>
      <c r="O266" s="341"/>
      <c r="P266" s="341"/>
      <c r="Q266" s="341"/>
      <c r="R266" s="341"/>
      <c r="S266" s="341"/>
      <c r="T266" s="341"/>
      <c r="U266" s="341"/>
      <c r="V266" s="341"/>
      <c r="W266" s="341"/>
      <c r="X266" s="341"/>
      <c r="Y266" s="341"/>
      <c r="Z266" s="341"/>
      <c r="AA266" s="341"/>
      <c r="AB266" s="341"/>
      <c r="AC266" s="341"/>
      <c r="AD266" s="341"/>
      <c r="AE266" s="342">
        <v>1</v>
      </c>
    </row>
    <row r="267" spans="1:31" s="331" customFormat="1">
      <c r="A267" s="343"/>
      <c r="B267" s="355" t="s">
        <v>414</v>
      </c>
      <c r="C267" s="356"/>
      <c r="D267" s="357"/>
      <c r="E267" s="358"/>
      <c r="F267" s="358"/>
      <c r="G267" s="358"/>
      <c r="H267" s="358"/>
      <c r="I267" s="358"/>
      <c r="J267" s="358"/>
      <c r="K267" s="358"/>
      <c r="L267" s="358"/>
      <c r="M267" s="358"/>
      <c r="N267" s="358">
        <v>1</v>
      </c>
      <c r="O267" s="358"/>
      <c r="P267" s="358"/>
      <c r="Q267" s="358"/>
      <c r="R267" s="358"/>
      <c r="S267" s="358"/>
      <c r="T267" s="358"/>
      <c r="U267" s="358"/>
      <c r="V267" s="358"/>
      <c r="W267" s="358"/>
      <c r="X267" s="358"/>
      <c r="Y267" s="358"/>
      <c r="Z267" s="358"/>
      <c r="AA267" s="358"/>
      <c r="AB267" s="358"/>
      <c r="AC267" s="358"/>
      <c r="AD267" s="358"/>
      <c r="AE267" s="359">
        <v>1</v>
      </c>
    </row>
    <row r="268" spans="1:31" s="331" customFormat="1">
      <c r="A268" s="360" t="s">
        <v>415</v>
      </c>
      <c r="B268" s="361"/>
      <c r="C268" s="361"/>
      <c r="D268" s="362"/>
      <c r="E268" s="363"/>
      <c r="F268" s="363"/>
      <c r="G268" s="363"/>
      <c r="H268" s="363"/>
      <c r="I268" s="363"/>
      <c r="J268" s="363"/>
      <c r="K268" s="363"/>
      <c r="L268" s="363"/>
      <c r="M268" s="363"/>
      <c r="N268" s="363">
        <v>1</v>
      </c>
      <c r="O268" s="363"/>
      <c r="P268" s="363"/>
      <c r="Q268" s="363"/>
      <c r="R268" s="363"/>
      <c r="S268" s="363"/>
      <c r="T268" s="363">
        <v>1</v>
      </c>
      <c r="U268" s="363">
        <v>1</v>
      </c>
      <c r="V268" s="363"/>
      <c r="W268" s="363">
        <v>1</v>
      </c>
      <c r="X268" s="363"/>
      <c r="Y268" s="363"/>
      <c r="Z268" s="363"/>
      <c r="AA268" s="363"/>
      <c r="AB268" s="363"/>
      <c r="AC268" s="363"/>
      <c r="AD268" s="363"/>
      <c r="AE268" s="364">
        <v>4</v>
      </c>
    </row>
    <row r="269" spans="1:31" s="331" customFormat="1">
      <c r="A269" s="348" t="s">
        <v>329</v>
      </c>
      <c r="B269" s="349"/>
      <c r="C269" s="349"/>
      <c r="D269" s="336">
        <v>1</v>
      </c>
      <c r="E269" s="337">
        <v>1</v>
      </c>
      <c r="F269" s="337">
        <v>6</v>
      </c>
      <c r="G269" s="337">
        <v>6</v>
      </c>
      <c r="H269" s="337">
        <v>2</v>
      </c>
      <c r="I269" s="337">
        <v>2</v>
      </c>
      <c r="J269" s="337">
        <v>2</v>
      </c>
      <c r="K269" s="337">
        <v>2</v>
      </c>
      <c r="L269" s="337">
        <v>1</v>
      </c>
      <c r="M269" s="337">
        <v>2</v>
      </c>
      <c r="N269" s="337">
        <v>4</v>
      </c>
      <c r="O269" s="337">
        <v>6</v>
      </c>
      <c r="P269" s="337">
        <v>1</v>
      </c>
      <c r="Q269" s="337">
        <v>7</v>
      </c>
      <c r="R269" s="337">
        <v>11</v>
      </c>
      <c r="S269" s="337">
        <v>19</v>
      </c>
      <c r="T269" s="337">
        <v>45</v>
      </c>
      <c r="U269" s="337">
        <v>38</v>
      </c>
      <c r="V269" s="337">
        <v>33</v>
      </c>
      <c r="W269" s="337">
        <v>38</v>
      </c>
      <c r="X269" s="337">
        <v>33</v>
      </c>
      <c r="Y269" s="337">
        <v>13</v>
      </c>
      <c r="Z269" s="337">
        <v>13</v>
      </c>
      <c r="AA269" s="337">
        <v>18</v>
      </c>
      <c r="AB269" s="337">
        <v>17</v>
      </c>
      <c r="AC269" s="337">
        <v>17</v>
      </c>
      <c r="AD269" s="337">
        <v>9</v>
      </c>
      <c r="AE269" s="338">
        <v>347</v>
      </c>
    </row>
    <row r="270" spans="1:31" s="331" customFormat="1"/>
    <row r="271" spans="1:31" s="331" customFormat="1"/>
    <row r="272" spans="1:31" s="331" customFormat="1"/>
    <row r="273" s="331" customFormat="1"/>
    <row r="274" s="331" customFormat="1"/>
    <row r="275" s="331" customFormat="1"/>
    <row r="276" s="331" customFormat="1"/>
    <row r="277" s="331" customFormat="1"/>
    <row r="278" s="331" customFormat="1"/>
    <row r="279" s="331" customFormat="1"/>
    <row r="280" s="331" customFormat="1"/>
    <row r="281" s="331" customFormat="1"/>
    <row r="282" s="331" customFormat="1"/>
    <row r="283" s="331" customFormat="1"/>
    <row r="284" s="331" customFormat="1"/>
    <row r="285" s="331" customFormat="1"/>
    <row r="286" s="331" customFormat="1"/>
    <row r="287" s="331" customFormat="1"/>
    <row r="288" s="331" customFormat="1"/>
    <row r="289" s="331" customFormat="1"/>
    <row r="290" s="331" customFormat="1"/>
    <row r="291" s="331" customFormat="1"/>
    <row r="292" s="331" customFormat="1"/>
    <row r="293" s="331" customFormat="1"/>
    <row r="294" s="331" customFormat="1"/>
    <row r="295" s="331" customFormat="1"/>
    <row r="296" s="331" customFormat="1"/>
    <row r="297" s="331" customFormat="1"/>
    <row r="298" s="331" customFormat="1"/>
    <row r="299" s="331" customFormat="1"/>
    <row r="300" s="331" customFormat="1"/>
    <row r="301" s="331" customFormat="1"/>
    <row r="302" s="331" customFormat="1"/>
    <row r="303" s="331" customFormat="1"/>
    <row r="304" s="331" customFormat="1"/>
    <row r="305" s="331" customFormat="1"/>
    <row r="306" s="331" customFormat="1"/>
    <row r="307" s="331" customFormat="1"/>
    <row r="308" s="331" customFormat="1"/>
    <row r="309" s="331" customFormat="1"/>
    <row r="310" s="331" customFormat="1"/>
    <row r="311" s="331" customFormat="1"/>
    <row r="312" s="331" customFormat="1"/>
    <row r="313" s="331" customFormat="1"/>
    <row r="314" s="331" customFormat="1"/>
    <row r="315" s="331" customFormat="1"/>
    <row r="316" s="331" customFormat="1"/>
    <row r="317" s="331" customFormat="1"/>
    <row r="318" s="331" customFormat="1"/>
    <row r="319" s="331" customFormat="1"/>
    <row r="320" s="331" customFormat="1"/>
    <row r="321" s="331" customFormat="1"/>
    <row r="322" s="331" customFormat="1"/>
    <row r="323" s="331" customFormat="1"/>
    <row r="324" s="331" customFormat="1"/>
    <row r="325" s="331" customFormat="1"/>
    <row r="326" s="331" customFormat="1"/>
    <row r="327" s="331" customFormat="1"/>
    <row r="328" s="331" customFormat="1"/>
    <row r="329" s="331" customFormat="1"/>
    <row r="330" s="331" customFormat="1"/>
    <row r="331" s="331" customFormat="1"/>
    <row r="332" s="331" customFormat="1"/>
    <row r="333" s="331" customFormat="1"/>
    <row r="334" s="331" customFormat="1"/>
    <row r="335" s="331" customFormat="1"/>
    <row r="336" s="331" customFormat="1"/>
    <row r="337" s="331" customForma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580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4</v>
      </c>
      <c r="H12" s="88">
        <f>รายเดือน65!G5</f>
        <v>28</v>
      </c>
      <c r="I12" s="88">
        <f>รายเดือน65!H5</f>
        <v>16</v>
      </c>
      <c r="J12" s="88">
        <f>รายเดือน65!I5</f>
        <v>5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56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7</v>
      </c>
      <c r="H13" s="30">
        <f>C12+D12+E12+F12+G12+H12</f>
        <v>35</v>
      </c>
      <c r="I13" s="30">
        <f>C12+D12+E12+F12+G12+H12+I12</f>
        <v>51</v>
      </c>
      <c r="J13" s="30">
        <f>C12+D12+E12+F12+G12+H12+I12+J12</f>
        <v>56</v>
      </c>
      <c r="K13" s="30">
        <f>C12+D12+E12+F12+G12+H12+I12+J12+K12</f>
        <v>56</v>
      </c>
      <c r="L13" s="30">
        <f>C12+D12+E12+F12+G12+H12+I12+J12+K12+L12</f>
        <v>56</v>
      </c>
      <c r="M13" s="30">
        <f>C12+D12+E12+F12+G12+H12+I12+J12+K12+L12+M12</f>
        <v>56</v>
      </c>
      <c r="N13" s="30">
        <f>C12+D12+E12+F12+G12+H12+I12+J12+K12+L12+M12+N12</f>
        <v>56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1</v>
      </c>
      <c r="G22" s="88">
        <f>รายเดือน65!F6</f>
        <v>1</v>
      </c>
      <c r="H22" s="88">
        <f>รายเดือน65!G6</f>
        <v>9</v>
      </c>
      <c r="I22" s="88">
        <f>รายเดือน65!H6</f>
        <v>6</v>
      </c>
      <c r="J22" s="88">
        <f>รายเดือน65!I6</f>
        <v>1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19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2</v>
      </c>
      <c r="G23" s="30">
        <f>C22+D22+E22+F22+G22</f>
        <v>3</v>
      </c>
      <c r="H23" s="30">
        <f>C22+D22+E22+F22+G22+H22</f>
        <v>12</v>
      </c>
      <c r="I23" s="30">
        <f>C22+D22+E22+F22+G22+H22+I22</f>
        <v>18</v>
      </c>
      <c r="J23" s="30">
        <f>C22+D22+E22+F22+G22+H22+I22+J22</f>
        <v>19</v>
      </c>
      <c r="K23" s="30">
        <f>C22+D22+E22+F22+G22+H22+I22+J22+K22</f>
        <v>19</v>
      </c>
      <c r="L23" s="30">
        <f>C22+D22+E22+F22+G22+H22+I22+J22+K22+L22</f>
        <v>19</v>
      </c>
      <c r="M23" s="30">
        <f>C22+D22+E22+F22+G22+H22+I22+J22+K22+L22+M22</f>
        <v>19</v>
      </c>
      <c r="N23" s="30">
        <f>C22+D22+E22+F22+G22+H22+I22+J22+K22+L22+M22+N22</f>
        <v>19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1</v>
      </c>
      <c r="G32" s="88">
        <f>รายเดือน65!F7</f>
        <v>3</v>
      </c>
      <c r="H32" s="88">
        <f>รายเดือน65!G7</f>
        <v>19</v>
      </c>
      <c r="I32" s="88">
        <f>รายเดือน65!H7</f>
        <v>10</v>
      </c>
      <c r="J32" s="88">
        <f>รายเดือน65!I7</f>
        <v>4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37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4</v>
      </c>
      <c r="H33" s="30">
        <f>C32+D32+E32+F32+G32+H32</f>
        <v>23</v>
      </c>
      <c r="I33" s="30">
        <f>C32+D32+E32+F32+G32+H32+I32</f>
        <v>33</v>
      </c>
      <c r="J33" s="30">
        <f>C32+D32+E32+F32+G32+H32+I32+J32</f>
        <v>37</v>
      </c>
      <c r="K33" s="30">
        <f>C32+D32+E32+F32+G32+H32+I32+J32+K32</f>
        <v>37</v>
      </c>
      <c r="L33" s="30">
        <f>C32+D32+E32+F32+G32+H32+I32+J32+K32+L32</f>
        <v>37</v>
      </c>
      <c r="M33" s="30">
        <f>C32+D32+E32+F32+G32+H32+I32+J32+K32+L32+M32</f>
        <v>37</v>
      </c>
      <c r="N33" s="30">
        <f>C32+D32+E32+F32+G32+H32+I32+J32+K32+L32+M32+N32</f>
        <v>37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4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8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8</v>
      </c>
      <c r="I43" s="30">
        <f>C42+D42+E42+F42+G42+H42+I42</f>
        <v>8</v>
      </c>
      <c r="J43" s="30">
        <f>C42+D42+E42+F42+G42+H42+I42+J42</f>
        <v>8</v>
      </c>
      <c r="K43" s="30">
        <f>C42+D42+E42+F42+G42+H42+I42+J42+K42</f>
        <v>8</v>
      </c>
      <c r="L43" s="30">
        <f>C42+D42+E42+F42+G42+H42+I42+J42+K42+L42</f>
        <v>8</v>
      </c>
      <c r="M43" s="30">
        <f>C42+D42+E42+F42+G42+H42+I42+J42+K42+L42+M42</f>
        <v>8</v>
      </c>
      <c r="N43" s="30">
        <f>C42+D42+E42+F42+G42+H42+I42+J42+K42+L42+M42+N42</f>
        <v>8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2</v>
      </c>
      <c r="H52" s="88">
        <f>รายเดือน65!G10</f>
        <v>3</v>
      </c>
      <c r="I52" s="88">
        <f>รายเดือน65!H10</f>
        <v>9</v>
      </c>
      <c r="J52" s="88">
        <f>รายเดือน65!I10</f>
        <v>3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20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5</v>
      </c>
      <c r="H53" s="30">
        <f>C52+D52+E52+F52+G52+H52</f>
        <v>8</v>
      </c>
      <c r="I53" s="30">
        <f>C52+D52+E52+F52+G52+H52+I52</f>
        <v>17</v>
      </c>
      <c r="J53" s="30">
        <f>C52+D52+E52+F52+G52+H52+I52+J52</f>
        <v>20</v>
      </c>
      <c r="K53" s="30">
        <f>C52+D52+E52+F52+G52+H52+I52+J52+K52</f>
        <v>20</v>
      </c>
      <c r="L53" s="30">
        <f>C52+D52+E52+F52+G52+H52+I52+J52+K52+L52</f>
        <v>20</v>
      </c>
      <c r="M53" s="30">
        <f>C52+D52+E52+F52+G52+H52+I52+J52+K52+L52+M52</f>
        <v>20</v>
      </c>
      <c r="N53" s="30">
        <f>C52+D52+E52+F52+G52+H52+I52+J52+K52+L52+M52+N52</f>
        <v>20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1</v>
      </c>
      <c r="I62" s="88">
        <f>รายเดือน65!H11</f>
        <v>1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2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1</v>
      </c>
      <c r="I63" s="30">
        <f>C62+D62+E62+F62+G62+H62+I62</f>
        <v>2</v>
      </c>
      <c r="J63" s="30">
        <f>C62+D62+E62+F62+G62+H62+I62+J62</f>
        <v>2</v>
      </c>
      <c r="K63" s="30">
        <f>C62+D62+E62+F62+G62+H62+I62+J62+K62</f>
        <v>2</v>
      </c>
      <c r="L63" s="30">
        <f>C62+D62+E62+F62+G62+H62+I62+J62+K62+L62</f>
        <v>2</v>
      </c>
      <c r="M63" s="30">
        <f>C62+D62+E62+F62+G62+H62+I62+J62+K62+L62+M62</f>
        <v>2</v>
      </c>
      <c r="N63" s="30">
        <f>C62+D62+E62+F62+G62+H62+I62+J62+K62+L62+M62+N62</f>
        <v>2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1</v>
      </c>
      <c r="G72" s="88">
        <f>รายเดือน65!F12</f>
        <v>1</v>
      </c>
      <c r="H72" s="88">
        <f>รายเดือน65!G12</f>
        <v>4</v>
      </c>
      <c r="I72" s="88">
        <f>รายเดือน65!H12</f>
        <v>3</v>
      </c>
      <c r="J72" s="88">
        <f>รายเดือน65!I12</f>
        <v>15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28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5</v>
      </c>
      <c r="G73" s="30">
        <f>C72+D72+E72+F72+G72</f>
        <v>6</v>
      </c>
      <c r="H73" s="30">
        <f>C72+D72+E72+F72+G72+H72</f>
        <v>10</v>
      </c>
      <c r="I73" s="30">
        <f>C72+D72+E72+F72+G72+H72+I72</f>
        <v>13</v>
      </c>
      <c r="J73" s="30">
        <f>C72+D72+E72+F72+G72+H72+I72+J72</f>
        <v>28</v>
      </c>
      <c r="K73" s="30">
        <f>C72+D72+E72+F72+G72+H72+I72+J72+K72</f>
        <v>28</v>
      </c>
      <c r="L73" s="30">
        <f>C72+D72+E72+F72+G72+H72+I72+J72+K72+L72</f>
        <v>28</v>
      </c>
      <c r="M73" s="30">
        <f>C72+D72+E72+F72+G72+H72+I72+J72+K72+L72+M72</f>
        <v>28</v>
      </c>
      <c r="N73" s="30">
        <f>C72+D72+E72+F72+G72+H72+I72+J72+K72+L72+M72+N72</f>
        <v>28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1</v>
      </c>
      <c r="H82" s="88">
        <f>รายเดือน65!G13</f>
        <v>2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3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1</v>
      </c>
      <c r="H83" s="30">
        <f>C82+D82+E82+F82+G82+H82</f>
        <v>3</v>
      </c>
      <c r="I83" s="30">
        <f>C82+D82+E82+F82+G82+H82+I82</f>
        <v>3</v>
      </c>
      <c r="J83" s="30">
        <f>C82+D82+E82+F82+G82+H82+I82+J82</f>
        <v>3</v>
      </c>
      <c r="K83" s="30">
        <f>C82+D82+E82+F82+G82+H82+I82+J82+K82</f>
        <v>3</v>
      </c>
      <c r="L83" s="30">
        <f>C82+D82+E82+F82+G82+H82+I82+J82+K82+L82</f>
        <v>3</v>
      </c>
      <c r="M83" s="30">
        <f>C82+D82+E82+F82+G82+H82+I82+J82+K82+L82+M82</f>
        <v>3</v>
      </c>
      <c r="N83" s="30">
        <f>C82+D82+E82+F82+G82+H82+I82+J82+K82+L82+M82+N82</f>
        <v>3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7</v>
      </c>
      <c r="I92" s="88">
        <f>รายเดือน65!H16</f>
        <v>6</v>
      </c>
      <c r="J92" s="88">
        <f>รายเดือน65!I16</f>
        <v>2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18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10</v>
      </c>
      <c r="I93" s="30">
        <f>C92+D92+E92+F92+G92+H92+I92</f>
        <v>16</v>
      </c>
      <c r="J93" s="30">
        <f>C92+D92+E92+F92+G92+H92+I92+J92</f>
        <v>18</v>
      </c>
      <c r="K93" s="30">
        <f>C92+D92+E92+F92+G92+H92+I92+J92+K92</f>
        <v>18</v>
      </c>
      <c r="L93" s="30">
        <f>C92+D92+E92+F92+G92+H92+I92+J92+K92+L92</f>
        <v>18</v>
      </c>
      <c r="M93" s="30">
        <f>C92+D92+E92+F92+G92+H92+I92+J92+K92+L92+M92</f>
        <v>18</v>
      </c>
      <c r="N93" s="30">
        <f>C92+D92+E92+F92+G92+H92+I92+J92+K92+L92+M92+N92</f>
        <v>18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3</v>
      </c>
      <c r="I102" s="88">
        <f>รายเดือน65!H17</f>
        <v>4</v>
      </c>
      <c r="J102" s="88">
        <f>รายเดือน65!I17</f>
        <v>2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17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11</v>
      </c>
      <c r="I103" s="30">
        <f>C102+D102+E102+F102+G102+H102+I102</f>
        <v>15</v>
      </c>
      <c r="J103" s="30">
        <f>C102+D102+E102+F102+G102+H102+I102+J102</f>
        <v>17</v>
      </c>
      <c r="K103" s="30">
        <f>C102+D102+E102+F102+G102+H102+I102+J102+K102</f>
        <v>17</v>
      </c>
      <c r="L103" s="30">
        <f>C102+D102+E102+F102+G102+H102+I102+J102+K102+L102</f>
        <v>17</v>
      </c>
      <c r="M103" s="30">
        <f>C102+D102+E102+F102+G102+H102+I102+J102+K102+L102+M102</f>
        <v>17</v>
      </c>
      <c r="N103" s="30">
        <f>C102+D102+E102+F102+G102+H102+I102+J102+K102+L102+M102+N102</f>
        <v>17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1</v>
      </c>
      <c r="G112" s="88">
        <f>รายเดือน65!F20</f>
        <v>0</v>
      </c>
      <c r="H112" s="88">
        <f>รายเดือน65!G20</f>
        <v>3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4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1</v>
      </c>
      <c r="G113" s="30">
        <f>C112+D112+E112+F112+G112</f>
        <v>1</v>
      </c>
      <c r="H113" s="30">
        <f>C112+D112+E112+F112+G112+H112</f>
        <v>4</v>
      </c>
      <c r="I113" s="30">
        <f>C112+D112+E112+F112+G112+H112+I112</f>
        <v>4</v>
      </c>
      <c r="J113" s="30">
        <f>C112+D112+E112+F112+G112+H112+I112+J112</f>
        <v>4</v>
      </c>
      <c r="K113" s="30">
        <f>C112+D112+E112+F112+G112+H112+I112+J112+K112</f>
        <v>4</v>
      </c>
      <c r="L113" s="30">
        <f>C112+D112+E112+F112+G112+H112+I112+J112+K112+L112</f>
        <v>4</v>
      </c>
      <c r="M113" s="30">
        <f>C112+D112+E112+F112+G112+H112+I112+J112+K112+L112+M112</f>
        <v>4</v>
      </c>
      <c r="N113" s="30">
        <f>C112+D112+E112+F112+G112+H112+I112+J112+K112+L112+M112+N112</f>
        <v>4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4</v>
      </c>
      <c r="H122" s="88">
        <f>รายเดือน65!G9</f>
        <v>2</v>
      </c>
      <c r="I122" s="88">
        <f>รายเดือน65!H9</f>
        <v>1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12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9</v>
      </c>
      <c r="H123" s="30">
        <f>C122+D122+E122+F122+G122+H122</f>
        <v>11</v>
      </c>
      <c r="I123" s="30">
        <f>C122+D122+E122+F122+G122+H122+I122</f>
        <v>12</v>
      </c>
      <c r="J123" s="30">
        <f>C122+D122+E122+F122+G122+H122+I122+J122</f>
        <v>12</v>
      </c>
      <c r="K123" s="30">
        <f>C122+D122+E122+F122+G122+H122+I122+J122+K122</f>
        <v>12</v>
      </c>
      <c r="L123" s="30">
        <f>C122+D122+E122+F122+G122+H122+I122+J122+K122+L122</f>
        <v>12</v>
      </c>
      <c r="M123" s="30">
        <f>C122+D122+E122+F122+G122+H122+I122+J122+K122+L122+M122</f>
        <v>12</v>
      </c>
      <c r="N123" s="30">
        <f>C122+D122+E122+F122+G122+H122+I122+J122+K122+L122+M122+N122</f>
        <v>12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4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4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4</v>
      </c>
      <c r="J133" s="30">
        <f>C132+D132+E132+F132+G132+H132+I132+J132</f>
        <v>4</v>
      </c>
      <c r="K133" s="30">
        <f>C132+D132+E132+F132+G132+H132+I132+J132+K132</f>
        <v>4</v>
      </c>
      <c r="L133" s="30">
        <f>C132+D132+E132+F132+G132+H132+I132+J132+K132+L132</f>
        <v>4</v>
      </c>
      <c r="M133" s="30">
        <f>C132+D132+E132+F132+G132+H132+I132+J132+K132+L132+M132</f>
        <v>4</v>
      </c>
      <c r="N133" s="30">
        <f>C132+D132+E132+F132+G132+H132+I132+J132+K132+L132+M132+N132</f>
        <v>4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4</v>
      </c>
      <c r="I152" s="88">
        <f>รายเดือน65!H14</f>
        <v>1</v>
      </c>
      <c r="J152" s="88">
        <f>รายเดือน65!I14</f>
        <v>3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8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4</v>
      </c>
      <c r="I153" s="30">
        <f>C152+D152+E152+F152+G152+H152+I152</f>
        <v>5</v>
      </c>
      <c r="J153" s="30">
        <f>C152+D152+E152+F152+G152+H152+I152+J152</f>
        <v>8</v>
      </c>
      <c r="K153" s="30">
        <f>C152+D152+E152+F152+G152+H152+I152+J152+K152</f>
        <v>8</v>
      </c>
      <c r="L153" s="30">
        <f>C152+D152+E152+F152+G152+H152+I152+J152+K152+L152</f>
        <v>8</v>
      </c>
      <c r="M153" s="30">
        <f>C152+D152+E152+F152+G152+H152+I152+J152+K152+L152+M152</f>
        <v>8</v>
      </c>
      <c r="N153" s="30">
        <f>C152+D152+E152+F152+G152+H152+I152+J152+K152+L152+M152+N152</f>
        <v>8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2</v>
      </c>
      <c r="I172" s="88">
        <f>รายเดือน65!H19</f>
        <v>4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6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2</v>
      </c>
      <c r="I173" s="30">
        <f>C172+D172+E172+F172+G172+H172+I172</f>
        <v>6</v>
      </c>
      <c r="J173" s="30">
        <f>C172+D172+E172+F172+G172+H172+I172+J172</f>
        <v>6</v>
      </c>
      <c r="K173" s="30">
        <f>C172+D172+E172+F172+G172+H172+I172+J172+K172</f>
        <v>6</v>
      </c>
      <c r="L173" s="30">
        <f>C172+D172+E172+F172+G172+H172+I172+J172+K172+L172</f>
        <v>6</v>
      </c>
      <c r="M173" s="30">
        <f>C172+D172+E172+F172+G172+H172+I172+J172+K172+L172+M172</f>
        <v>6</v>
      </c>
      <c r="N173" s="30">
        <f>C172+D172+E172+F172+G172+H172+I172+J172+K172+L172+M172+N172</f>
        <v>6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1</v>
      </c>
      <c r="H182" s="88">
        <f>รายเดือน65!G22</f>
        <v>1</v>
      </c>
      <c r="I182" s="88">
        <f>รายเดือน65!H22</f>
        <v>1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3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1</v>
      </c>
      <c r="H183" s="30">
        <f>C182+D182+E182+F182+G182+H182</f>
        <v>2</v>
      </c>
      <c r="I183" s="30">
        <f>C182+D182+E182+F182+G182+H182+I182</f>
        <v>3</v>
      </c>
      <c r="J183" s="30">
        <f>C182+D182+E182+F182+G182+H182+I182+J182</f>
        <v>3</v>
      </c>
      <c r="K183" s="30">
        <f>C182+D182+E182+F182+G182+H182+I182+J182+K182</f>
        <v>3</v>
      </c>
      <c r="L183" s="30">
        <f>C182+D182+E182+F182+G182+H182+I182+J182+K182+L182</f>
        <v>3</v>
      </c>
      <c r="M183" s="30">
        <f>C182+D182+E182+F182+G182+H182+I182+J182+K182+L182+M182</f>
        <v>3</v>
      </c>
      <c r="N183" s="30">
        <f>C182+D182+E182+F182+G182+H182+I182+J182+K182+L182+M182+N182</f>
        <v>3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1</v>
      </c>
      <c r="I192" s="208">
        <f>รายเดือน65!H23</f>
        <v>5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6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1</v>
      </c>
      <c r="I193" s="30">
        <f>C192+D192+E192+F192+G192+H192+I192</f>
        <v>6</v>
      </c>
      <c r="J193" s="30">
        <f>C192+D192+E192+F192+G192+H192+I192+J192</f>
        <v>6</v>
      </c>
      <c r="K193" s="30">
        <f>C192+D192+E192+F192+G192+H192+I192+J192+K192</f>
        <v>6</v>
      </c>
      <c r="L193" s="30">
        <f>C192+D192+E192+F192+G192+H192+I192+J192+K192+L192</f>
        <v>6</v>
      </c>
      <c r="M193" s="30">
        <f>C192+D192+E192+F192+G192+H192+I192+J192+K192+L192+M192</f>
        <v>6</v>
      </c>
      <c r="N193" s="30">
        <f>C192+D192+E192+F192+G192+H192+I192+J192+K192+L192+M192+N192</f>
        <v>6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17</v>
      </c>
      <c r="I202" s="88">
        <f>รายเดือน65!H24</f>
        <v>6</v>
      </c>
      <c r="J202" s="88">
        <f>รายเดือน65!I24</f>
        <v>4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27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17</v>
      </c>
      <c r="I203" s="30">
        <f>C202+D202+E202+F202+G202+H202+I202</f>
        <v>23</v>
      </c>
      <c r="J203" s="30">
        <f>C202+D202+E202+F202+G202+H202+I202+J202</f>
        <v>27</v>
      </c>
      <c r="K203" s="30">
        <f>C202+D202+E202+F202+G202+H202+I202+J202+K202</f>
        <v>27</v>
      </c>
      <c r="L203" s="30">
        <f>C202+D202+E202+F202+G202+H202+I202+J202+K202+L202</f>
        <v>27</v>
      </c>
      <c r="M203" s="30">
        <f>C202+D202+E202+F202+G202+H202+I202+J202+K202+L202+M202</f>
        <v>27</v>
      </c>
      <c r="N203" s="30">
        <f>C202+D202+E202+F202+G202+H202+I202+J202+K202+L202+M202+N202</f>
        <v>27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17</v>
      </c>
      <c r="H212" s="88">
        <f>รายเดือน65!G25</f>
        <v>77</v>
      </c>
      <c r="I212" s="88">
        <f>รายเดือน65!H25</f>
        <v>16</v>
      </c>
      <c r="J212" s="88">
        <f>รายเดือน65!I25</f>
        <v>2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112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17</v>
      </c>
      <c r="H213" s="30">
        <f>C212+D212+E212+F212+G212+H212</f>
        <v>94</v>
      </c>
      <c r="I213" s="30">
        <f>C212+D212+E212+F212+G212+H212+I212</f>
        <v>110</v>
      </c>
      <c r="J213" s="30">
        <f>C212+D212+E212+F212+G212+H212+I212+J212</f>
        <v>112</v>
      </c>
      <c r="K213" s="30">
        <f>C212+D212+E212+F212+G212+H212+I212+J212+K212</f>
        <v>112</v>
      </c>
      <c r="L213" s="30">
        <f>C212+D212+E212+F212+G212+H212+I212+J212+K212+L212</f>
        <v>112</v>
      </c>
      <c r="M213" s="30">
        <f>C212+D212+E212+F212+G212+H212+I212+J212+K212+L212+M212</f>
        <v>112</v>
      </c>
      <c r="N213" s="30">
        <f>C212+D212+E212+F212+G212+H212+I212+J212+K212+L212+M212+N212</f>
        <v>112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6</v>
      </c>
      <c r="I222" s="88">
        <f>รายเดือน65!H26</f>
        <v>7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13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6</v>
      </c>
      <c r="I223" s="30">
        <f>C222+D222+E222+F222+G222+H222+I222</f>
        <v>13</v>
      </c>
      <c r="J223" s="30">
        <f>C222+D222+E222+F222+G222+H222+I222+J222</f>
        <v>13</v>
      </c>
      <c r="K223" s="30">
        <f>C222+D222+E222+F222+G222+H222+I222+J222+K222</f>
        <v>13</v>
      </c>
      <c r="L223" s="30">
        <f>C222+D222+E222+F222+G222+H222+I222+J222+K222+L222</f>
        <v>13</v>
      </c>
      <c r="M223" s="30">
        <f>C222+D222+E222+F222+G222+H222+I222+J222+K222+L222+M222</f>
        <v>13</v>
      </c>
      <c r="N223" s="30">
        <f>C222+D222+E222+F222+G222+H222+I222+J222+K222+L222+M222+N222</f>
        <v>13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E4" workbookViewId="0">
      <selection activeCell="G10" sqref="G10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4">
      <c r="C3" s="365" t="s">
        <v>62</v>
      </c>
      <c r="D3" s="39">
        <v>449.70889379642642</v>
      </c>
    </row>
    <row r="4" spans="3:4" ht="24">
      <c r="C4" s="11" t="s">
        <v>61</v>
      </c>
      <c r="D4" s="39">
        <v>97.115315444932023</v>
      </c>
    </row>
    <row r="5" spans="3:4" ht="24">
      <c r="C5" s="11" t="s">
        <v>63</v>
      </c>
      <c r="D5" s="39">
        <v>54.984562026815546</v>
      </c>
    </row>
    <row r="6" spans="3:4" ht="24">
      <c r="C6" s="29" t="s">
        <v>26</v>
      </c>
      <c r="D6" s="39">
        <v>38.15025751423822</v>
      </c>
    </row>
    <row r="7" spans="3:4" ht="24">
      <c r="C7" s="29" t="s">
        <v>21</v>
      </c>
      <c r="D7" s="39">
        <v>35.866857102598424</v>
      </c>
    </row>
    <row r="8" spans="3:4" ht="24">
      <c r="C8" s="29" t="s">
        <v>24</v>
      </c>
      <c r="D8" s="39">
        <v>24.80220243557628</v>
      </c>
    </row>
    <row r="9" spans="3:4" ht="24">
      <c r="C9" s="29" t="s">
        <v>31</v>
      </c>
      <c r="D9" s="39">
        <v>22.35427804996181</v>
      </c>
    </row>
    <row r="10" spans="3:4" ht="24">
      <c r="C10" s="29" t="s">
        <v>58</v>
      </c>
      <c r="D10" s="39">
        <v>21.424745581146222</v>
      </c>
    </row>
    <row r="11" spans="3:4" ht="24">
      <c r="C11" s="29" t="s">
        <v>28</v>
      </c>
      <c r="D11" s="39">
        <v>14.812986051104803</v>
      </c>
    </row>
    <row r="12" spans="3:4" ht="24">
      <c r="C12" s="29" t="s">
        <v>29</v>
      </c>
      <c r="D12" s="39">
        <v>14.601674898003006</v>
      </c>
    </row>
    <row r="13" spans="3:4" ht="24">
      <c r="C13" s="29" t="s">
        <v>34</v>
      </c>
      <c r="D13" s="39">
        <v>13.84083044982699</v>
      </c>
    </row>
    <row r="14" spans="3:4" ht="24">
      <c r="C14" s="11" t="s">
        <v>60</v>
      </c>
      <c r="D14" s="39">
        <v>12.742911755336094</v>
      </c>
    </row>
    <row r="15" spans="3:4" ht="24">
      <c r="C15" s="11" t="s">
        <v>59</v>
      </c>
      <c r="D15" s="39">
        <v>8.1369171933060294</v>
      </c>
    </row>
    <row r="16" spans="3:4" ht="24">
      <c r="C16" s="29" t="s">
        <v>23</v>
      </c>
      <c r="D16" s="39">
        <v>8.1346280949717826</v>
      </c>
    </row>
    <row r="17" spans="3:4" ht="24">
      <c r="C17" s="29" t="s">
        <v>32</v>
      </c>
      <c r="D17" s="39">
        <v>6.0898558226633988</v>
      </c>
    </row>
    <row r="18" spans="3:4" ht="24">
      <c r="C18" s="29" t="s">
        <v>30</v>
      </c>
      <c r="D18" s="39">
        <v>5.3688392569526471</v>
      </c>
    </row>
    <row r="19" spans="3:4" ht="24">
      <c r="C19" s="29" t="s">
        <v>25</v>
      </c>
      <c r="D19" s="39">
        <v>2.9251312652655286</v>
      </c>
    </row>
    <row r="20" spans="3:4" ht="24">
      <c r="C20" s="29" t="s">
        <v>27</v>
      </c>
      <c r="D20" s="39">
        <v>2.7811512111913523</v>
      </c>
    </row>
    <row r="21" spans="3:4" ht="24">
      <c r="C21" s="29" t="s">
        <v>33</v>
      </c>
      <c r="D21" s="39">
        <v>0</v>
      </c>
    </row>
    <row r="22" spans="3:4" ht="24">
      <c r="C22" s="332" t="s">
        <v>35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33 (อำเภอ)</vt:lpstr>
      <vt:lpstr>รายตำบล wk 33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2022-08-22T05:19:35Z</dcterms:modified>
</cp:coreProperties>
</file>