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0 (อำเภอ)" sheetId="33" r:id="rId4"/>
    <sheet name="รายตำบล wk 30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30'!$A$2:$Q$197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<sst xmlns="http://schemas.openxmlformats.org/spreadsheetml/2006/main" count="2688" uniqueCount="537">
  <si>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</si>
  <si>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</si>
  <si>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</si>
  <si>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</si>
  <si>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</si>
  <si>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</si>
  <si>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</si>
  <si>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</si>
  <si>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</si>
  <si>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</si>
  <si>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</si>
  <si>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</si>
  <si>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</si>
  <si>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</si>
  <si>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</si>
  <si>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</si>
  <si>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</si>
  <si>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</si>
  <si>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</si>
  <si>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</si>
  <si>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</si>
  <si>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</si>
  <si>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</si>
  <si>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</si>
  <si>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</si>
  <si>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</si>
  <si>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</si>
  <si>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</si>
  <si>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</si>
  <si>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</si>
  <si>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</si>
  <si>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</si>
  <si>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</si>
  <si>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</si>
  <si>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</si>
  <si>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</si>
  <si>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</si>
  <si>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</si>
  <si>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</si>
  <si>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</si>
  <si>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</si>
  <si>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</si>
  <si>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</si>
  <si>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</si>
  <si>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</si>
  <si>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</si>
  <si>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</si>
  <si>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</si>
  <si>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</si>
  <si>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</si>
  <si>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</si>
  <si>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</si>
  <si>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</si>
  <si>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</si>
  <si>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</si>
  <si>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</si>
  <si>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</si>
  <si>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</si>
  <si>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</si>
  <si>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</si>
  <si>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</si>
  <si>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</si>
  <si>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</si>
  <si>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</si>
  <si>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</si>
  <si>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</si>
  <si>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</si>
  <si>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</si>
  <si>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</si>
  <si>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</si>
  <si>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</si>
  <si>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</si>
  <si>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</si>
  <si>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</si>
  <si>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</si>
  <si>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</si>
  <si>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</si>
  <si>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</si>
  <si>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</si>
  <si>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</si>
  <si>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</si>
  <si>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</si>
  <si>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</si>
  <si>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</si>
  <si>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</si>
  <si>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</si>
  <si>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</si>
  <si>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</si>
  <si>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</si>
  <si>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</si>
  <si>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</si>
  <si>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</si>
  <si>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</si>
  <si>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</si>
  <si>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</si>
  <si>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</si>
  <si>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</si>
  <si>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</si>
  <si>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</si>
  <si>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</si>
  <si>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</si>
  <si>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</si>
  <si>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</si>
  <si>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</si>
  <si>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</si>
  <si>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</si>
  <si>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</si>
  <si>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</si>
  <si>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</si>
  <si>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</si>
  <si>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</si>
  <si>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</si>
  <si>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</si>
  <si>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</si>
  <si>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</si>
  <si>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</si>
  <si>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</si>
  <si>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</si>
  <si>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</si>
  <si>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</si>
  <si>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</si>
  <si>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</si>
  <si>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</si>
  <si>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</si>
  <si>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</si>
  <si>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</si>
  <si>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</si>
  <si>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</si>
  <si>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</si>
  <si>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</si>
  <si>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</si>
  <si>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</si>
  <si>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</si>
  <si>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</si>
  <si>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</si>
  <si>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</si>
  <si>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</si>
  <si>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</si>
  <si>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</si>
  <si>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</si>
  <si>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</si>
  <si>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</si>
  <si>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</si>
  <si>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</si>
  <si>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</si>
  <si>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</si>
  <si>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</si>
  <si>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</si>
  <si>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</si>
  <si>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</si>
  <si>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</si>
  <si>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</si>
  <si>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</si>
  <si>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</si>
  <si>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</si>
  <si>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</si>
  <si>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</si>
  <si>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</si>
  <si>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</si>
  <si>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</si>
  <si>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</si>
  <si>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</si>
  <si>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</si>
  <si>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</si>
  <si>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</si>
  <si>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</si>
  <si>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</si>
  <si>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</si>
  <si>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</si>
  <si>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</si>
  <si>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</si>
  <si>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</si>
  <si>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</si>
  <si>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</si>
  <si>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</si>
  <si>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</si>
  <si>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</si>
  <si>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</si>
  <si>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</si>
  <si>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</si>
  <si>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</si>
  <si>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</si>
  <si>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</si>
  <si>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</si>
  <si>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</si>
  <si>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</si>
  <si>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</si>
  <si>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</si>
  <si>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</si>
  <si>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</si>
  <si>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</si>
  <si>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</si>
  <si>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</si>
  <si>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</si>
  <si>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</si>
  <si>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</si>
  <si>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</si>
  <si>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</si>
  <si>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</si>
  <si>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</si>
  <si>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</si>
  <si>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</si>
  <si>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</si>
  <si>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</si>
  <si>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</si>
  <si>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</si>
  <si>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</si>
  <si>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</si>
  <si>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</si>
  <si>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</si>
  <si>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</si>
  <si>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</si>
  <si>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</si>
  <si>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</si>
  <si>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</si>
  <si>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</si>
  <si>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</si>
  <si>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</si>
  <si>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</si>
  <si>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</si>
  <si>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</si>
  <si>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</si>
  <si>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</si>
  <si>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</si>
  <si>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</si>
  <si>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</si>
  <si>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</si>
  <si>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</si>
  <si>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</si>
  <si>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</si>
  <si>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</si>
  <si>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</si>
  <si>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</si>
  <si>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</si>
  <si>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</si>
  <si>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</si>
  <si>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</si>
  <si>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</si>
  <si>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</si>
  <si>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</si>
  <si>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</si>
  <si>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</si>
  <si>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</si>
  <si>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</si>
  <si>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</si>
  <si>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</si>
  <si>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</si>
  <si>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</si>
  <si>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</si>
  <si>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</si>
  <si>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</si>
  <si>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</si>
  <si>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</si>
  <si>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</si>
  <si>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</si>
  <si>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</si>
  <si>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</si>
  <si>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</si>
  <si>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</si>
  <si>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</si>
  <si>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</si>
  <si>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</si>
  <si>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</si>
  <si>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</si>
  <si>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</si>
  <si>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</si>
  <si>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</si>
  <si>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</si>
  <si>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</si>
  <si>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</si>
  <si>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</si>
  <si>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</si>
  <si>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</si>
  <si>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</si>
  <si>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</si>
  <si>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</si>
  <si>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</si>
  <si>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</si>
  <si>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</si>
  <si>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</si>
  <si>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</si>
  <si>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</si>
  <si>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</si>
  <si>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</si>
  <si>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</si>
  <si>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</si>
  <si>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</si>
  <si>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</si>
  <si>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</si>
  <si>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</si>
  <si>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</si>
  <si>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</si>
  <si>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</si>
  <si>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</si>
  <si>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</si>
  <si>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</si>
  <si>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</si>
  <si>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</si>
  <si>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</si>
  <si>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</si>
  <si>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</si>
  <si>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</si>
  <si>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</si>
  <si>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</si>
  <si>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</si>
  <si>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</si>
  <si>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</si>
  <si>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</si>
  <si>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</si>
  <si>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</si>
  <si>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</si>
  <si>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</si>
  <si>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</si>
  <si>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</si>
  <si>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</si>
  <si>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</si>
  <si>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</si>
  <si>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</si>
  <si>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</si>
  <si>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</si>
  <si>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</si>
  <si>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</si>
  <si>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</si>
  <si>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</si>
  <si>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</si>
  <si>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</si>
  <si>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</si>
  <si>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</si>
  <si>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</si>
  <si>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</si>
  <si>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</si>
  <si>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</si>
  <si>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</si>
  <si>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</si>
  <si>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</si>
  <si>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</si>
  <si>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</si>
  <si>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</si>
  <si>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</si>
  <si>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</si>
  <si>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</si>
  <si>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</si>
  <si>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</si>
  <si>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</si>
  <si>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</si>
  <si>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</si>
  <si>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</si>
  <si>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</si>
  <si>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</si>
  <si>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</si>
  <si>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</si>
  <si>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</si>
  <si>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</si>
  <si>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</si>
  <si>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</si>
  <si>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</si>
  <si>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</si>
  <si>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</si>
  <si>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</si>
  <si>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</si>
  <si>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</si>
  <si>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</si>
  <si>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</si>
  <si>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</si>
  <si>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</si>
  <si>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</si>
  <si>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</si>
  <si>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</si>
  <si>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</si>
  <si>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</si>
  <si>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</si>
  <si>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</si>
  <si>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</si>
  <si>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</si>
  <si>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</si>
  <si>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</si>
  <si>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</si>
  <si>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</si>
  <si>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</si>
  <si>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</si>
  <si>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</si>
  <si>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</si>
  <si>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</si>
  <si>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</si>
  <si>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</si>
  <si>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</si>
  <si>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</si>
  <si>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</si>
  <si>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</si>
  <si>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</si>
  <si>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</si>
  <si>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</si>
  <si>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</si>
  <si>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</si>
  <si>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</si>
  <si>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</si>
  <si>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</si>
  <si>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</si>
  <si>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</si>
  <si>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</si>
  <si>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</si>
  <si>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</si>
  <si>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</si>
  <si>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</si>
  <si>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</si>
  <si>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</si>
  <si>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</si>
  <si>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</si>
  <si>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</si>
  <si>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</si>
  <si>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</si>
  <si>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</si>
  <si>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</si>
  <si>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</si>
  <si>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</si>
  <si>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</si>
  <si>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</si>
  <si>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</si>
  <si>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</si>
  <si>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</si>
  <si>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</si>
  <si>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</si>
  <si>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</si>
  <si>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</si>
  <si>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</si>
  <si>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</si>
  <si>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</si>
  <si>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</si>
  <si>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</si>
  <si>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</si>
  <si>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</si>
  <si>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</si>
  <si>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</si>
  <si>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</si>
  <si>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</si>
  <si>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</si>
  <si>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</si>
  <si>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</si>
  <si>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</si>
  <si>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</si>
  <si>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</si>
  <si>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</si>
  <si>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</si>
  <si>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</si>
  <si>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</si>
  <si>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</si>
  <si>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</si>
  <si>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</si>
  <si>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</si>
  <si>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</si>
  <si>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</si>
  <si>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</si>
  <si>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</si>
  <si>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</si>
  <si>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</si>
  <si>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</si>
  <si>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</si>
  <si>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</si>
  <si>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</si>
  <si>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</si>
  <si>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</si>
  <si>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</si>
  <si>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</si>
  <si>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</si>
  <si>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</si>
  <si>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</si>
  <si>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</si>
  <si>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</si>
  <si>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</si>
  <si>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</si>
  <si>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</si>
  <si>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</si>
  <si>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</si>
  <si>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</si>
  <si>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</si>
  <si>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</si>
  <si>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</si>
  <si>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</si>
  <si>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</si>
  <si>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เด่นราษฎร์ ผลรวม</t>
  </si>
  <si>
    <t>หนองแก้ว ผลรวม</t>
  </si>
  <si>
    <t>wk 27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</si>
  <si>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</si>
  <si>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</si>
  <si>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</si>
  <si>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</si>
  <si>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</si>
  <si>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</si>
  <si>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</si>
  <si>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</si>
  <si>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</si>
  <si>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</si>
  <si>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</si>
  <si>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</si>
  <si>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ดูกอึ่ง ผลรวม</t>
  </si>
  <si>
    <t>wk 28</t>
  </si>
  <si>
    <t>เหล่างาม</t>
  </si>
  <si>
    <t>เหล่าสามัคคี</t>
  </si>
  <si>
    <t>โคกสมบูรณ์</t>
  </si>
  <si>
    <t>คำพอุง ผลรวม</t>
  </si>
  <si>
    <t>วัดเหนือ</t>
  </si>
  <si>
    <t>ศรีอุดม</t>
  </si>
  <si>
    <t>หนองดง</t>
  </si>
  <si>
    <t>แคนใหญ่ ผลรวม</t>
  </si>
  <si>
    <t>หนองแสง</t>
  </si>
  <si>
    <t>แมต</t>
  </si>
  <si>
    <t>สะอาดสมบูรณ์ ผลรวม</t>
  </si>
  <si>
    <t>บูรพา</t>
  </si>
  <si>
    <t>ชูชาติ</t>
  </si>
  <si>
    <t>wk 29</t>
  </si>
  <si>
    <t>หนองคูบอน</t>
  </si>
  <si>
    <t>โคกล่าม ผลรวม</t>
  </si>
  <si>
    <t>ยางใหญ่ ผลรวม</t>
  </si>
  <si>
    <t>โพธิ์ทอง ผลรวม</t>
  </si>
  <si>
    <t>นาเมือง ผลรวม</t>
  </si>
  <si>
    <t>ปลาโด</t>
  </si>
  <si>
    <t>ผาน้ำย้อย ผลรวม</t>
  </si>
  <si>
    <t>สนามชัย</t>
  </si>
  <si>
    <t>โพนเมือง ผลรวม</t>
  </si>
  <si>
    <t>ข้อมูล  ณ  วันที่ 31 กรกฏาคม 2565   (จากรายงาน 506)</t>
  </si>
  <si>
    <t>ข้อมูล  ณ  วันที่ 31 กรกฎาคม 2565   (จากรายงาน 506)</t>
  </si>
  <si>
    <t>ข้อมูล  ณ  วันที่ 31 กรกฎาคม 2565 (จากรายงาน 506)</t>
  </si>
  <si>
    <t>wk 1-26</t>
  </si>
  <si>
    <t>wk 27-30</t>
  </si>
  <si>
    <t>wk 30</t>
  </si>
  <si>
    <t xml:space="preserve"> พื้นที่การระบาดไข้เลือดออก  รายตำบล   ในช่วง 4  สัปดาห์ล่าสุด   ระหว่างวันที่ 3 - 31 กรกฎาคม 2565</t>
  </si>
  <si>
    <t>รวมผู้ป่วยสะสม  wk 1-30  (ราย)</t>
  </si>
  <si>
    <t>ข้อมูล ณ วันที่ 31 กรกฎาคม 2565 (จากรายงานเร่งด่วน)</t>
  </si>
  <si>
    <t>หนองตอ</t>
  </si>
  <si>
    <t>หัวนายาง</t>
  </si>
  <si>
    <t>บึงโดน</t>
  </si>
  <si>
    <t>แสนชาติ ผลรวม</t>
  </si>
  <si>
    <t>เกษมสุข</t>
  </si>
  <si>
    <t>พลับพลา ผลรวม</t>
  </si>
  <si>
    <t>หนองตาใกล้</t>
  </si>
  <si>
    <t>เปลือย</t>
  </si>
  <si>
    <t>ข้อมูล  ณ  วันที่ 31 กรกฎาคม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</si>
</sst>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8" fillId="0" borderId="0" xfId="0" applyFont="1"/>
    <xf numFmtId="0" fontId="9" fillId="0" borderId="8" xfId="0" applyFont="1" applyBorder="1"/>
    <xf numFmtId="0" fontId="69" fillId="18" borderId="27" xfId="0" applyNumberFormat="1" applyFont="1" applyFill="1" applyBorder="1"/>
    <xf numFmtId="0" fontId="69" fillId="18" borderId="36" xfId="0" applyNumberFormat="1" applyFont="1" applyFill="1" applyBorder="1"/>
    <xf numFmtId="0" fontId="69" fillId="18" borderId="35" xfId="0" applyNumberFormat="1" applyFont="1" applyFill="1" applyBorder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18" borderId="27" xfId="0" applyFont="1" applyFill="1" applyBorder="1"/>
    <xf numFmtId="0" fontId="69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0" borderId="24" xfId="0" applyFont="1" applyFill="1" applyBorder="1"/>
    <xf numFmtId="0" fontId="68" fillId="20" borderId="25" xfId="0" applyFont="1" applyFill="1" applyBorder="1"/>
    <xf numFmtId="0" fontId="69" fillId="20" borderId="24" xfId="0" applyNumberFormat="1" applyFont="1" applyFill="1" applyBorder="1"/>
    <xf numFmtId="0" fontId="69" fillId="20" borderId="30" xfId="0" applyNumberFormat="1" applyFont="1" applyFill="1" applyBorder="1"/>
    <xf numFmtId="0" fontId="69" fillId="20" borderId="31" xfId="0" applyNumberFormat="1" applyFont="1" applyFill="1" applyBorder="1"/>
    <xf numFmtId="0" fontId="69" fillId="19" borderId="24" xfId="0" applyFont="1" applyFill="1" applyBorder="1"/>
    <xf numFmtId="0" fontId="69" fillId="19" borderId="25" xfId="0" applyFont="1" applyFill="1" applyBorder="1"/>
    <xf numFmtId="0" fontId="69" fillId="19" borderId="24" xfId="0" applyNumberFormat="1" applyFont="1" applyFill="1" applyBorder="1"/>
    <xf numFmtId="0" fontId="69" fillId="19" borderId="30" xfId="0" applyNumberFormat="1" applyFont="1" applyFill="1" applyBorder="1"/>
    <xf numFmtId="0" fontId="69" fillId="19" borderId="31" xfId="0" applyNumberFormat="1" applyFont="1" applyFill="1" applyBorder="1"/>
    <xf numFmtId="0" fontId="54" fillId="21" borderId="9" xfId="14" applyFont="1" applyFill="1" applyBorder="1"/>
    <xf numFmtId="0" fontId="54" fillId="22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5" fillId="23" borderId="9" xfId="14" applyFont="1" applyFill="1" applyBorder="1"/>
    <xf numFmtId="0" fontId="54" fillId="23" borderId="9" xfId="14" applyFont="1" applyFill="1" applyBorder="1"/>
    <xf numFmtId="0" fontId="68" fillId="0" borderId="25" xfId="0" applyFont="1" applyBorder="1"/>
    <xf numFmtId="0" fontId="9" fillId="0" borderId="0" xfId="0" applyFont="1"/>
    <xf numFmtId="0" fontId="0" fillId="0" borderId="3" xfId="0" applyBorder="1"/>
    <xf numFmtId="0" fontId="0" fillId="0" borderId="7" xfId="0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427"/>
          <c:h val="0.6760814477137782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345.31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21.14</a:t>
                    </a:r>
                  </a:p>
                </c:rich>
              </c:tx>
              <c:showVal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เมือง</c:v>
                </c:pt>
                <c:pt idx="4">
                  <c:v>ปทุมรัตต์</c:v>
                </c:pt>
                <c:pt idx="5">
                  <c:v>จตุรพักตรพิมาน</c:v>
                </c:pt>
                <c:pt idx="6">
                  <c:v>โพนทราย</c:v>
                </c:pt>
                <c:pt idx="7">
                  <c:v>พนมไพร</c:v>
                </c:pt>
                <c:pt idx="8">
                  <c:v>เสลภูมิ</c:v>
                </c:pt>
                <c:pt idx="9">
                  <c:v>จังหาร</c:v>
                </c:pt>
                <c:pt idx="10">
                  <c:v>เกษตรวิสัย</c:v>
                </c:pt>
                <c:pt idx="11">
                  <c:v>สุวรรณภูมิ</c:v>
                </c:pt>
                <c:pt idx="12">
                  <c:v>โพธิ์ชัย</c:v>
                </c:pt>
                <c:pt idx="13">
                  <c:v>หนองพอก</c:v>
                </c:pt>
                <c:pt idx="14">
                  <c:v>ศรีสมเด็จ</c:v>
                </c:pt>
                <c:pt idx="15">
                  <c:v>อาจสามารถ</c:v>
                </c:pt>
                <c:pt idx="16">
                  <c:v>โพนทอง</c:v>
                </c:pt>
                <c:pt idx="17">
                  <c:v>ธวัชบุรี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429.63260389480024</c:v>
                </c:pt>
                <c:pt idx="1">
                  <c:v>71.93727069994965</c:v>
                </c:pt>
                <c:pt idx="2">
                  <c:v>50.754980332445122</c:v>
                </c:pt>
                <c:pt idx="3">
                  <c:v>28.821581600302306</c:v>
                </c:pt>
                <c:pt idx="4">
                  <c:v>20.491421545798328</c:v>
                </c:pt>
                <c:pt idx="5">
                  <c:v>19.841761948461023</c:v>
                </c:pt>
                <c:pt idx="6">
                  <c:v>17.853954650955188</c:v>
                </c:pt>
                <c:pt idx="7">
                  <c:v>14.987601166307872</c:v>
                </c:pt>
                <c:pt idx="8">
                  <c:v>12.344155042587335</c:v>
                </c:pt>
                <c:pt idx="9">
                  <c:v>8.4952745035573969</c:v>
                </c:pt>
                <c:pt idx="10">
                  <c:v>8.1346280949717826</c:v>
                </c:pt>
                <c:pt idx="11">
                  <c:v>7.7302984754133561</c:v>
                </c:pt>
                <c:pt idx="12">
                  <c:v>6.9204152249134951</c:v>
                </c:pt>
                <c:pt idx="13">
                  <c:v>6.0898558226633988</c:v>
                </c:pt>
                <c:pt idx="14">
                  <c:v>5.4246114622040196</c:v>
                </c:pt>
                <c:pt idx="15">
                  <c:v>5.3688392569526471</c:v>
                </c:pt>
                <c:pt idx="16">
                  <c:v>2.7811512111913523</c:v>
                </c:pt>
                <c:pt idx="17">
                  <c:v>1.4625656326327643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3391872"/>
        <c:axId val="153393408"/>
      </c:barChart>
      <c:catAx>
        <c:axId val="153391872"/>
        <c:scaling>
          <c:orientation val="minMax"/>
        </c:scaling>
        <c:axPos val="b"/>
        <c:tickLblPos val="nextTo"/>
        <c:crossAx val="153393408"/>
        <c:crosses val="autoZero"/>
        <c:auto val="1"/>
        <c:lblAlgn val="ctr"/>
        <c:lblOffset val="100"/>
      </c:catAx>
      <c:valAx>
        <c:axId val="153393408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3391872"/>
        <c:crosses val="autoZero"/>
        <c:crossBetween val="between"/>
      </c:valAx>
    </c:plotArea>
    <c:plotVisOnly val="1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295275</xdr:colOff>
      <xdr:row>33</xdr:row>
      <xdr:rowOff>247650</xdr:rowOff>
    </xdr:to>
    <xdr:pic>
      <xdr:nvPicPr>
        <xdr:cNvPr id="4" name="รูปภาพ 3" descr="165932801795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181850" cy="7191375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74.483215972221" createdVersion="1" refreshedVersion="3" recordCount="281">
  <cacheSource type="worksheet">
    <worksheetSource ref="A1:T282" sheet="Sheet2" r:id="rId2"/>
  </cacheSource>
  <cacheFields count="20">
    <cacheField name="E0" numFmtId="0">
      <sharedItems containsSemiMixedTypes="0" containsString="0" containsNumber="1" containsInteger="1" minValue="138" maxValue="1699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11"/>
        <s v="05"/>
        <s v="02"/>
        <s v="10"/>
        <s v="15"/>
        <s v="01"/>
        <s v="17"/>
        <s v="04"/>
        <s v="13"/>
        <s v="00"/>
        <s v="03"/>
        <s v="12"/>
        <s v="06"/>
        <s v="08"/>
        <s v="18"/>
        <s v="07"/>
        <s v="09"/>
        <s v="20"/>
        <s v="16"/>
        <s v="14"/>
      </sharedItems>
    </cacheField>
    <cacheField name="ชื่อหมู่บ้าน" numFmtId="0">
      <sharedItems count="112">
        <s v="บ่อแก้ว"/>
        <s v="ดงพิกุล"/>
        <s v="เด่นราษฎร์"/>
        <s v="เมืองหงส์"/>
        <s v="เหล่ามุง"/>
        <s v="สระบัว"/>
        <s v="ศรีสว่าง"/>
        <s v="หนองนกเป็ดเหนือ"/>
        <s v="ไทยอุดม"/>
        <s v="ดงเย็น"/>
        <s v="ดอนยาง"/>
        <s v="ดู่"/>
        <s v="แมต"/>
        <s v="ไม่ระบุหมู่บ้าน"/>
        <s v="เหล่าสามัคคี"/>
        <s v="ดงยาง"/>
        <s v="สุขสมบูรณ์"/>
        <s v="หว้างาม"/>
        <s v="ยางใหญ่"/>
        <s v="หวายหลึม"/>
        <s v="ขวาว"/>
        <s v="เปลือย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โนนสะอาด"/>
        <s v="เหล่างาม"/>
        <s v="โนนสั้น"/>
        <s v="โนนหนามแท่ง"/>
        <s v="สันติภาพ"/>
        <s v="บึงโดน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หนองคำน้อย"/>
        <s v="หนองบัวรอง"/>
        <s v="ผือฮี"/>
        <s v="แสนสี"/>
        <s v="ศรีอุดม"/>
        <s v="หนองยาง"/>
        <s v="คุ้มโรงพยาบาล"/>
        <s v="หนองผือ"/>
        <s v="หนองสิม"/>
        <s v="สนามชัย"/>
        <s v="หนองฮี"/>
        <s v="หนองดง"/>
        <s v="กอกแก้ว"/>
        <s v="ดงแดง"/>
        <s v="สามแยก"/>
        <s v="ท่าเยี่ยม"/>
        <s v="สะอาดนาดี"/>
        <s v="หนองขามพัฒนา"/>
        <s v="โคกทม"/>
        <s v="จานใต้"/>
        <s v="หนองเหล็ก"/>
        <s v="ดอนแดง"/>
        <s v="วารีสมบูรณ์"/>
        <s v="บูรพา"/>
        <s v="โพธิ์ชัย"/>
        <s v="โคกสมบูรณ์"/>
        <s v="ดูกอึ่ง"/>
        <s v="เชียงใหม่"/>
        <s v="หนองคูณ"/>
        <s v="หนองโสน"/>
        <s v="ส้มโฮง"/>
        <s v="หนองหิน"/>
        <s v="หนองตาใกล้"/>
        <s v="หนองบัวบาน"/>
        <s v="มารินทร์"/>
        <s v="เมืองเก่า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วัดเหนือ"/>
        <s v="ศาลา"/>
        <s v="วัดบึง"/>
        <s v="หัวฝาย"/>
        <s v="โคกกลาง"/>
        <s v="หนองตอ"/>
        <s v="สวนมอญ"/>
        <s v="แดง"/>
        <s v="ดอนแหน"/>
        <s v="นาเมือง"/>
        <s v="หนองแสง"/>
        <s v="เขวาโคก"/>
        <s v="หนองหญ้าม้า"/>
        <s v="สะแบง"/>
        <s v="หนองอีดำ"/>
        <s v="หนองโตน"/>
        <s v="บาก"/>
        <s v="หนองคูบอน"/>
        <s v="เหนือ"/>
        <s v="เมืองแสน"/>
        <s v="ชูชาติ"/>
        <s v="ตาหยวกน้อย"/>
        <s v="คางฮุง"/>
        <s v="คุยแต้"/>
        <s v="เกษมสุข"/>
        <s v="หนองกุง"/>
        <s v="ปลาโด"/>
      </sharedItems>
    </cacheField>
    <cacheField name="ตำบล" numFmtId="0">
      <sharedItems count="72">
        <s v="ศรีสว่าง"/>
        <s v="พระเจ้า"/>
        <s v="เด่นราษฎร์"/>
        <s v="เมืองหงส์"/>
        <s v="หนองฮี"/>
        <s v="สระบัว"/>
        <s v="สระนกแก้ว"/>
        <s v="เหนือเมือง"/>
        <s v="สระคู"/>
        <s v="หนองแวง"/>
        <s v="สะอาดสมบูรณ์"/>
        <s v="ในเมือง"/>
        <s v="ดู่น้อย"/>
        <s v="คำนาดี"/>
        <s v="เกษตรวิสัย"/>
        <s v="ยางใหญ่"/>
        <s v="มะบ้า"/>
        <s v="ขี้เหล็ก"/>
        <s v="ศรีสมเด็จ"/>
        <s v="หนองขาม"/>
        <s v="บ่อพันขัน"/>
        <s v="พระธาตุ"/>
        <s v="เหล่า"/>
        <s v="หมูม้น"/>
        <s v="เมืองบัว"/>
        <s v="ดอกล้ำ"/>
        <s v="รอบเมือง"/>
        <s v="แสนชาติ"/>
        <s v="ทุ่งเขาหลวง"/>
        <s v="หนองใหญ่"/>
        <s v="เหล่าน้อย"/>
        <s v="วารีสวัสดิ์"/>
        <s v="บึงงาม"/>
        <s v="ภูเขาทอง"/>
        <s v="ดินดำ"/>
        <s v="ดงแดง"/>
        <s v="ขวัญเมือง"/>
        <s v="หนองผือ"/>
        <s v="นาแซง"/>
        <s v="โพนเมือง"/>
        <s v="แคนใหญ่"/>
        <s v="โพธิ์ทอง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เชียงใหม่"/>
        <s v="โคกสว่าง"/>
        <s v="ชานุวรรณ"/>
        <s v="หนองแคน"/>
        <s v="เมืองเปลือย"/>
        <s v="โนนรัง"/>
        <s v="โพธิ์ใหญ่"/>
        <s v="โนนสวรรค์"/>
        <s v="หนองแก้ว"/>
        <s v="นาโพธิ์"/>
        <s v="หัวช้าง"/>
        <s v="อีง่อง"/>
        <s v="น้ำใส"/>
        <s v="นาเมือง"/>
        <s v="กู่กาสิงห์"/>
        <s v="โคกล่าม"/>
        <s v="กลาง"/>
        <s v="อาจสามารถ"/>
        <s v="ทุ่งหลวง"/>
        <s v="ผาน้ำย้อย"/>
        <s v="ธวัชบุรี"/>
        <s v="พลับพลา"/>
        <s v="หนองพอก"/>
      </sharedItems>
    </cacheField>
    <cacheField name="อำเภอ" numFmtId="0">
      <sharedItems count="18">
        <s v="โพนทราย"/>
        <s v="เชียงขวัญ"/>
        <s v="หนองฮี"/>
        <s v="จตุรพักตรพิมาน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พนมไพร"/>
        <s v="หนองพอก"/>
        <s v="โพธิ์ชัย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7-27T00:00:00"/>
    </cacheField>
    <cacheField name="วันพบผป" numFmtId="14">
      <sharedItems containsSemiMixedTypes="0" containsNonDate="0" containsDate="1" containsString="0" minDate="2022-01-04T00:00:00" maxDate="2022-07-2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0" count="24">
        <n v="29"/>
        <n v="25"/>
        <n v="21"/>
        <n v="24"/>
        <n v="22"/>
        <n v="14"/>
        <n v="28"/>
        <n v="26"/>
        <n v="27"/>
        <n v="20"/>
        <n v="23"/>
        <n v="19"/>
        <n v="16"/>
        <n v="4"/>
        <n v="30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n v="16283"/>
    <s v="26.D.H.F."/>
    <s v="แก้วกลิกา คำหวล"/>
    <s v="000042943"/>
    <s v="หญิง"/>
    <n v="7"/>
    <n v="5"/>
    <s v="นักเรียน"/>
    <s v="78"/>
    <x v="0"/>
    <x v="0"/>
    <x v="0"/>
    <x v="0"/>
    <s v="โพนทราย"/>
    <d v="2022-07-13T00:00:00"/>
    <d v="2022-07-18T00:00:00"/>
    <m/>
    <d v="2022-01-02T00:00:00"/>
    <x v="0"/>
    <n v="28"/>
  </r>
  <r>
    <n v="14477"/>
    <s v="26.D.H.F."/>
    <s v="ขนิษฐา คำภักดี"/>
    <s v="840206"/>
    <s v="หญิง"/>
    <n v="26"/>
    <n v="10"/>
    <s v="เกษตร"/>
    <s v="3"/>
    <x v="1"/>
    <x v="1"/>
    <x v="1"/>
    <x v="1"/>
    <s v="ร้อยเอ็ด"/>
    <d v="2022-06-22T00:00:00"/>
    <d v="2022-06-25T00:00:00"/>
    <m/>
    <d v="2022-01-02T00:00:00"/>
    <x v="1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0"/>
    <x v="2"/>
    <x v="2"/>
    <x v="2"/>
    <s v="หนองฮี"/>
    <d v="2022-05-21T00:00:00"/>
    <d v="2022-05-23T00:00:00"/>
    <m/>
    <d v="2022-01-02T00:00:00"/>
    <x v="2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2"/>
    <x v="3"/>
    <x v="3"/>
    <x v="3"/>
    <s v="จตุรพักตรพิมาน"/>
    <d v="2022-06-13T00:00:00"/>
    <d v="2022-06-13T00:00:00"/>
    <m/>
    <d v="2022-01-02T00:00:00"/>
    <x v="3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3"/>
    <x v="4"/>
    <x v="4"/>
    <x v="2"/>
    <s v="หนองฮี"/>
    <d v="2022-05-30T00:00:00"/>
    <d v="2022-05-30T00:00:00"/>
    <m/>
    <d v="2022-01-02T00:00:00"/>
    <x v="4"/>
    <n v="22"/>
  </r>
  <r>
    <n v="7910"/>
    <s v="26.D.H.F."/>
    <s v="ฉัตรชัย สมานมิตร"/>
    <s v="5700566"/>
    <s v="ชาย"/>
    <n v="19"/>
    <n v="0"/>
    <s v="นักเรียน"/>
    <s v="41"/>
    <x v="4"/>
    <x v="5"/>
    <x v="5"/>
    <x v="4"/>
    <s v="ปทุมรัตต์"/>
    <d v="2022-04-02T00:00:00"/>
    <d v="2022-04-06T00:00:00"/>
    <m/>
    <d v="2022-01-02T00:00:00"/>
    <x v="5"/>
    <n v="13"/>
  </r>
  <r>
    <n v="13565"/>
    <s v="26.D.H.F."/>
    <s v="ชัยมงคล ยังศรี"/>
    <s v="000020503"/>
    <s v="ชาย"/>
    <n v="16"/>
    <n v="8"/>
    <s v="นักเรียน"/>
    <s v="32"/>
    <x v="3"/>
    <x v="6"/>
    <x v="0"/>
    <x v="0"/>
    <s v="โพนทราย"/>
    <d v="2022-06-22T00:00:00"/>
    <d v="2022-06-22T00:00:00"/>
    <m/>
    <d v="2022-01-02T00:00:00"/>
    <x v="1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5"/>
    <x v="7"/>
    <x v="6"/>
    <x v="5"/>
    <s v="โพนทอง"/>
    <d v="2022-06-20T00:00:00"/>
    <d v="2022-06-24T00:00:00"/>
    <m/>
    <d v="2022-01-02T00:00:00"/>
    <x v="1"/>
    <n v="25"/>
  </r>
  <r>
    <n v="12233"/>
    <s v="26.D.H.F."/>
    <s v="ฐปนี จันทะกาว"/>
    <s v="480021728"/>
    <s v="หญิง"/>
    <n v="17"/>
    <n v="0"/>
    <s v="นักเรียน"/>
    <s v="100"/>
    <x v="0"/>
    <x v="2"/>
    <x v="2"/>
    <x v="2"/>
    <s v="หนองฮี"/>
    <d v="2022-06-03T00:00:00"/>
    <d v="2022-06-03T00:00:00"/>
    <m/>
    <d v="2022-01-02T00:00:00"/>
    <x v="4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6"/>
    <x v="8"/>
    <x v="7"/>
    <x v="6"/>
    <s v="ร้อยเอ็ด"/>
    <d v="2022-06-15T00:00:00"/>
    <d v="2022-06-16T00:00:00"/>
    <m/>
    <d v="2022-01-02T00:00:00"/>
    <x v="3"/>
    <n v="24"/>
  </r>
  <r>
    <n v="15785"/>
    <s v="26.D.H.F."/>
    <s v="ณัฐพงค์ คำสงฆ์"/>
    <s v="580000075"/>
    <s v="ชาย"/>
    <n v="9"/>
    <n v="10"/>
    <s v="นักเรียน"/>
    <s v="87"/>
    <x v="7"/>
    <x v="9"/>
    <x v="2"/>
    <x v="2"/>
    <s v="หนองฮี"/>
    <d v="2022-07-11T00:00:00"/>
    <d v="2022-07-11T00:00:00"/>
    <m/>
    <d v="2022-01-02T00:00:00"/>
    <x v="6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8"/>
    <x v="10"/>
    <x v="8"/>
    <x v="7"/>
    <s v="ร้อยเอ็ด"/>
    <d v="2022-06-13T00:00:00"/>
    <d v="2022-06-15T00:00:00"/>
    <m/>
    <d v="2022-01-02T00:00:00"/>
    <x v="3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3"/>
    <x v="6"/>
    <x v="0"/>
    <x v="0"/>
    <s v="โพนทราย"/>
    <d v="2022-07-12T00:00:00"/>
    <d v="2022-07-17T00:00:00"/>
    <m/>
    <d v="2022-01-02T00:00:00"/>
    <x v="0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1"/>
    <x v="11"/>
    <x v="9"/>
    <x v="6"/>
    <s v="ร้อยเอ็ด"/>
    <d v="2022-06-26T00:00:00"/>
    <d v="2022-06-30T00:00:00"/>
    <m/>
    <d v="2022-01-02T00:00:00"/>
    <x v="7"/>
    <n v="26"/>
  </r>
  <r>
    <n v="15252"/>
    <s v="26.D.H.F."/>
    <s v="ธนากรณ์ ขระณีย์"/>
    <s v="451542"/>
    <s v="ชาย"/>
    <n v="20"/>
    <n v="8"/>
    <s v="นักเรียน"/>
    <s v="73"/>
    <x v="7"/>
    <x v="12"/>
    <x v="10"/>
    <x v="6"/>
    <s v="ร้อยเอ็ด"/>
    <d v="2022-06-29T00:00:00"/>
    <d v="2022-07-04T00:00:00"/>
    <m/>
    <d v="2022-01-02T00:00:00"/>
    <x v="8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9"/>
    <x v="13"/>
    <x v="11"/>
    <x v="6"/>
    <s v="ร้อยเอ็ด"/>
    <d v="2022-05-20T00:00:00"/>
    <d v="2022-05-20T00:00:00"/>
    <m/>
    <d v="2022-01-02T00:00:00"/>
    <x v="9"/>
    <n v="20"/>
  </r>
  <r>
    <n v="15615"/>
    <s v="26.D.H.F."/>
    <s v="นพเกตุน์ โขงรัมย์"/>
    <s v="978442"/>
    <s v="หญิง"/>
    <n v="7"/>
    <n v="7"/>
    <s v="นักเรียน"/>
    <s v="38"/>
    <x v="3"/>
    <x v="14"/>
    <x v="1"/>
    <x v="1"/>
    <s v="ร้อยเอ็ด"/>
    <d v="2022-07-04T00:00:00"/>
    <d v="2022-07-08T00:00:00"/>
    <m/>
    <d v="2022-01-02T00:00:00"/>
    <x v="8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10"/>
    <x v="15"/>
    <x v="12"/>
    <x v="3"/>
    <s v="จตุรพักตรพิมาน"/>
    <d v="2022-07-06T00:00:00"/>
    <d v="2022-07-06T00:00:00"/>
    <m/>
    <d v="2022-01-02T00:00:00"/>
    <x v="8"/>
    <n v="27"/>
  </r>
  <r>
    <n v="10792"/>
    <s v="26.D.H.F."/>
    <s v="นายสุริยา บุตรนาแพง"/>
    <s v="00001480"/>
    <s v="ชาย"/>
    <n v="48"/>
    <n v="4"/>
    <s v="เกษตร"/>
    <s v="24"/>
    <x v="0"/>
    <x v="16"/>
    <x v="13"/>
    <x v="5"/>
    <s v="โพนทอง"/>
    <d v="2022-05-19T00:00:00"/>
    <d v="2022-05-21T00:00:00"/>
    <m/>
    <d v="2022-01-02T00:00:00"/>
    <x v="9"/>
    <n v="20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17"/>
    <x v="14"/>
    <x v="8"/>
    <s v="เกษตรวิสัย"/>
    <d v="2022-06-02T00:00:00"/>
    <d v="2022-06-07T00:00:00"/>
    <m/>
    <d v="2022-01-02T00:00:00"/>
    <x v="10"/>
    <n v="22"/>
  </r>
  <r>
    <n v="16198"/>
    <s v="26.D.H.F."/>
    <s v="เนตรนภา อารีเอื้อ"/>
    <s v="559830"/>
    <s v="หญิง"/>
    <n v="16"/>
    <n v="9"/>
    <s v="นักเรียน"/>
    <s v="79"/>
    <x v="7"/>
    <x v="18"/>
    <x v="15"/>
    <x v="9"/>
    <s v="ร้อยเอ็ด"/>
    <d v="2022-07-10T00:00:00"/>
    <d v="2022-07-16T00:00:00"/>
    <m/>
    <d v="2022-01-02T00:00:00"/>
    <x v="6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2"/>
    <x v="19"/>
    <x v="16"/>
    <x v="10"/>
    <s v="ทุ่งเขาหลวง"/>
    <d v="2022-06-15T00:00:00"/>
    <d v="2022-06-20T00:00:00"/>
    <m/>
    <d v="2022-01-02T00:00:00"/>
    <x v="1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3"/>
    <x v="6"/>
    <x v="0"/>
    <x v="0"/>
    <s v="โพนทราย"/>
    <d v="2022-06-25T00:00:00"/>
    <d v="2022-06-25T00:00:00"/>
    <m/>
    <d v="2022-01-02T00:00:00"/>
    <x v="1"/>
    <n v="25"/>
  </r>
  <r>
    <n v="14737"/>
    <s v="26.D.H.F."/>
    <s v="ปัญฑิตา ฤกษ์ยาม"/>
    <s v="540000148"/>
    <s v="หญิง"/>
    <n v="12"/>
    <n v="4"/>
    <s v="นักเรียน"/>
    <s v="14"/>
    <x v="1"/>
    <x v="20"/>
    <x v="4"/>
    <x v="2"/>
    <s v="หนองฮี"/>
    <d v="2022-07-01T00:00:00"/>
    <d v="2022-07-01T00:00:00"/>
    <m/>
    <d v="2022-01-02T00:00:00"/>
    <x v="7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3"/>
    <x v="21"/>
    <x v="17"/>
    <x v="11"/>
    <s v="ร้อยเอ็ดธนบุรี"/>
    <d v="2022-06-15T00:00:00"/>
    <d v="2022-06-16T00:00:00"/>
    <m/>
    <d v="2022-01-02T00:00:00"/>
    <x v="3"/>
    <n v="24"/>
  </r>
  <r>
    <n v="13894"/>
    <s v="26.D.H.F."/>
    <s v="ปาริษา จันทะมงคล"/>
    <s v="902915"/>
    <s v="หญิง"/>
    <n v="12"/>
    <n v="3"/>
    <s v="นักเรียน"/>
    <s v="57"/>
    <x v="1"/>
    <x v="11"/>
    <x v="9"/>
    <x v="6"/>
    <s v="ร้อยเอ็ด"/>
    <d v="2022-06-19T00:00:00"/>
    <d v="2022-06-22T00:00:00"/>
    <m/>
    <d v="2022-01-02T00:00:00"/>
    <x v="1"/>
    <n v="25"/>
  </r>
  <r>
    <n v="12871"/>
    <s v="26.D.H.F."/>
    <s v="พงศกรณ์ เกษมสุข"/>
    <s v="651681"/>
    <s v="ชาย"/>
    <n v="14"/>
    <n v="11"/>
    <s v="นักเรียน"/>
    <s v="559/1"/>
    <x v="9"/>
    <x v="13"/>
    <x v="11"/>
    <x v="6"/>
    <s v="ร้อยเอ็ด"/>
    <d v="2022-06-03T00:00:00"/>
    <d v="2022-06-07T00:00:00"/>
    <m/>
    <d v="2022-01-02T00:00:00"/>
    <x v="10"/>
    <n v="22"/>
  </r>
  <r>
    <n v="10353"/>
    <s v="26.D.H.F."/>
    <s v="พงศธร เจริญสุข"/>
    <s v="1278425"/>
    <s v="ชาย"/>
    <n v="21"/>
    <n v="2"/>
    <s v="นักเรียน"/>
    <s v="167"/>
    <x v="8"/>
    <x v="22"/>
    <x v="18"/>
    <x v="12"/>
    <s v="ร้อยเอ็ด"/>
    <d v="2022-05-06T00:00:00"/>
    <d v="2022-05-08T00:00:00"/>
    <m/>
    <d v="2022-01-02T00:00:00"/>
    <x v="11"/>
    <n v="18"/>
  </r>
  <r>
    <n v="15253"/>
    <s v="26.D.H.F."/>
    <s v="พรนภา แสงสวัสดิ์"/>
    <s v="1114596"/>
    <s v="หญิง"/>
    <n v="6"/>
    <n v="7"/>
    <s v="นักเรียน"/>
    <s v="18"/>
    <x v="1"/>
    <x v="1"/>
    <x v="1"/>
    <x v="1"/>
    <s v="ร้อยเอ็ด"/>
    <d v="2022-06-30T00:00:00"/>
    <d v="2022-07-04T00:00:00"/>
    <m/>
    <d v="2022-01-02T00:00:00"/>
    <x v="8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10"/>
    <x v="23"/>
    <x v="2"/>
    <x v="2"/>
    <s v="ร้อยเอ็ด"/>
    <d v="2022-06-03T00:00:00"/>
    <d v="2022-06-07T00:00:00"/>
    <m/>
    <d v="2022-01-02T00:00:00"/>
    <x v="10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9"/>
    <x v="13"/>
    <x v="11"/>
    <x v="6"/>
    <s v="ร้อยเอ็ด"/>
    <d v="2022-04-19T00:00:00"/>
    <d v="2022-04-19T00:00:00"/>
    <m/>
    <d v="2022-01-02T00:00:00"/>
    <x v="12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24"/>
    <x v="19"/>
    <x v="11"/>
    <s v="อาจสามารถ"/>
    <d v="2022-04-20T00:00:00"/>
    <d v="2022-04-22T00:00:00"/>
    <m/>
    <d v="2022-01-02T00:00:00"/>
    <x v="12"/>
    <n v="16"/>
  </r>
  <r>
    <n v="2762"/>
    <s v="26.D.H.F."/>
    <s v="พิชญาภรณ์ พลขันธ์"/>
    <s v="950736"/>
    <s v="หญิง"/>
    <n v="7"/>
    <n v="10"/>
    <s v="นักเรียน"/>
    <s v="14"/>
    <x v="5"/>
    <x v="25"/>
    <x v="20"/>
    <x v="7"/>
    <s v="ร้อยเอ็ด"/>
    <d v="2022-01-18T00:00:00"/>
    <d v="2022-01-23T00:00:00"/>
    <m/>
    <d v="2022-01-02T00:00:00"/>
    <x v="13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2"/>
    <x v="10"/>
    <x v="21"/>
    <x v="1"/>
    <s v="ร้อยเอ็ด"/>
    <d v="2022-06-20T00:00:00"/>
    <d v="2022-06-24T00:00:00"/>
    <m/>
    <d v="2022-01-02T00:00:00"/>
    <x v="1"/>
    <n v="25"/>
  </r>
  <r>
    <n v="16998"/>
    <s v="26.D.H.F."/>
    <s v="พิมพิดา แน่นอุดร"/>
    <s v="5804013"/>
    <s v="หญิง"/>
    <n v="13"/>
    <n v="10"/>
    <s v="นักเรียน"/>
    <m/>
    <x v="1"/>
    <x v="26"/>
    <x v="15"/>
    <x v="9"/>
    <s v="จังหาร"/>
    <d v="2022-07-26T00:00:00"/>
    <d v="2022-07-27T00:00:00"/>
    <m/>
    <d v="2022-01-02T00:00:00"/>
    <x v="14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2"/>
    <x v="2"/>
    <x v="2"/>
    <x v="2"/>
    <s v="หนองฮี"/>
    <d v="2022-06-07T00:00:00"/>
    <d v="2022-06-07T00:00:00"/>
    <m/>
    <d v="2022-01-02T00:00:00"/>
    <x v="10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5"/>
    <x v="27"/>
    <x v="7"/>
    <x v="6"/>
    <s v="ร้อยเอ็ด"/>
    <d v="2022-06-18T00:00:00"/>
    <d v="2022-06-22T00:00:00"/>
    <m/>
    <d v="2022-01-02T00:00:00"/>
    <x v="1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7"/>
    <x v="28"/>
    <x v="22"/>
    <x v="10"/>
    <s v="ทุ่งเขาหลวง"/>
    <d v="2022-06-25T00:00:00"/>
    <d v="2022-06-28T00:00:00"/>
    <m/>
    <d v="2022-01-02T00:00:00"/>
    <x v="7"/>
    <n v="25"/>
  </r>
  <r>
    <n v="12869"/>
    <s v="26.D.H.F."/>
    <s v="ภูรินทร์ บุรำพา"/>
    <s v="922290"/>
    <s v="ชาย"/>
    <n v="13"/>
    <n v="2"/>
    <s v="นักเรียน"/>
    <s v="95/1"/>
    <x v="15"/>
    <x v="29"/>
    <x v="23"/>
    <x v="1"/>
    <s v="ร้อยเอ็ด"/>
    <d v="2022-06-06T00:00:00"/>
    <d v="2022-06-10T00:00:00"/>
    <m/>
    <d v="2022-01-02T00:00:00"/>
    <x v="10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6"/>
    <x v="30"/>
    <x v="24"/>
    <x v="8"/>
    <s v="ร้อยเอ็ด"/>
    <d v="2022-06-30T00:00:00"/>
    <d v="2022-07-05T00:00:00"/>
    <m/>
    <d v="2022-01-02T00:00:00"/>
    <x v="8"/>
    <n v="26"/>
  </r>
  <r>
    <n v="1825"/>
    <s v="26.D.H.F."/>
    <s v="มานิต วดีศิริศักดิ์"/>
    <s v="6000168"/>
    <s v="หญิง"/>
    <n v="46"/>
    <n v="0"/>
    <s v="เกษตร"/>
    <s v="22"/>
    <x v="3"/>
    <x v="31"/>
    <x v="25"/>
    <x v="4"/>
    <s v="ปทุมรัตต์"/>
    <d v="2022-01-17T00:00:00"/>
    <d v="2022-01-20T00:00:00"/>
    <m/>
    <d v="2022-01-02T00:00:00"/>
    <x v="15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3"/>
    <x v="32"/>
    <x v="17"/>
    <x v="4"/>
    <s v="ปทุมรัตต์"/>
    <d v="2022-01-18T00:00:00"/>
    <d v="2022-01-21T00:00:00"/>
    <m/>
    <d v="2022-01-02T00:00:00"/>
    <x v="15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33"/>
    <x v="26"/>
    <x v="6"/>
    <s v="ร้อยเอ็ด"/>
    <d v="2022-06-07T00:00:00"/>
    <d v="2022-06-11T00:00:00"/>
    <m/>
    <d v="2022-01-02T00:00:00"/>
    <x v="10"/>
    <n v="2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9"/>
    <x v="13"/>
    <x v="11"/>
    <x v="6"/>
    <s v="ร้อยเอ็ด"/>
    <d v="2022-04-19T00:00:00"/>
    <d v="2022-04-22T00:00:00"/>
    <m/>
    <d v="2022-01-02T00:00:00"/>
    <x v="12"/>
    <n v="16"/>
  </r>
  <r>
    <n v="16999"/>
    <s v="26.D.H.F."/>
    <s v="ศิรวรรณ แน่นอุดร"/>
    <s v="6004378"/>
    <s v="หญิง"/>
    <n v="33"/>
    <n v="0"/>
    <s v="รับจ้าง,กรรมกร"/>
    <s v="5"/>
    <x v="16"/>
    <x v="34"/>
    <x v="27"/>
    <x v="9"/>
    <s v="จังหาร"/>
    <d v="2022-07-25T00:00:00"/>
    <d v="2022-07-27T00:00:00"/>
    <m/>
    <d v="2022-01-02T00:00:00"/>
    <x v="14"/>
    <n v="30"/>
  </r>
  <r>
    <n v="13315"/>
    <s v="26.D.H.F."/>
    <s v="ศุภวิชญ์ บุดสนิท"/>
    <s v="550003499"/>
    <s v="ชาย"/>
    <n v="9"/>
    <n v="5"/>
    <s v="นักเรียน"/>
    <s v="75"/>
    <x v="12"/>
    <x v="2"/>
    <x v="2"/>
    <x v="2"/>
    <s v="หนองฮี"/>
    <d v="2022-06-16T00:00:00"/>
    <d v="2022-06-16T00:00:00"/>
    <m/>
    <d v="2022-01-02T00:00:00"/>
    <x v="3"/>
    <n v="24"/>
  </r>
  <r>
    <n v="13852"/>
    <s v="26.D.H.F."/>
    <s v="สมลิสา ศรีบัว"/>
    <s v="470002428"/>
    <s v="หญิง"/>
    <n v="28"/>
    <n v="3"/>
    <s v="เกษตร"/>
    <s v="37"/>
    <x v="16"/>
    <x v="35"/>
    <x v="2"/>
    <x v="2"/>
    <s v="หนองฮี"/>
    <d v="2022-06-21T00:00:00"/>
    <d v="2022-06-21T00:00:00"/>
    <m/>
    <d v="2022-01-02T00:00:00"/>
    <x v="1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2"/>
    <x v="36"/>
    <x v="28"/>
    <x v="10"/>
    <s v="ทุ่งเขาหลวง"/>
    <d v="2022-07-01T00:00:00"/>
    <d v="2022-07-08T00:00:00"/>
    <m/>
    <d v="2022-01-02T00:00:00"/>
    <x v="8"/>
    <n v="26"/>
  </r>
  <r>
    <n v="12387"/>
    <s v="26.D.H.F."/>
    <s v="สมัย พลเยี่ยม"/>
    <s v="000081600"/>
    <s v="ชาย"/>
    <n v="65"/>
    <n v="4"/>
    <s v="เกษตร"/>
    <s v="81"/>
    <x v="8"/>
    <x v="37"/>
    <x v="29"/>
    <x v="5"/>
    <s v="โพนทอง"/>
    <d v="2022-06-01T00:00:00"/>
    <d v="2022-06-08T00:00:00"/>
    <m/>
    <d v="2022-01-02T00:00:00"/>
    <x v="10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8"/>
    <x v="38"/>
    <x v="7"/>
    <x v="6"/>
    <s v="ร้อยเอ็ด"/>
    <d v="2022-06-03T00:00:00"/>
    <d v="2022-06-07T00:00:00"/>
    <m/>
    <d v="2022-01-02T00:00:00"/>
    <x v="10"/>
    <n v="22"/>
  </r>
  <r>
    <n v="16386"/>
    <s v="26.D.H.F."/>
    <s v="สังเวียน เลไธสง"/>
    <s v="000031041"/>
    <s v="หญิง"/>
    <n v="62"/>
    <n v="9"/>
    <s v="เกษตร"/>
    <s v="180"/>
    <x v="7"/>
    <x v="28"/>
    <x v="22"/>
    <x v="10"/>
    <s v="ทุ่งเขาหลวง"/>
    <d v="2022-07-22T00:00:00"/>
    <d v="2022-07-22T00:00:00"/>
    <m/>
    <d v="2022-01-02T00:00:00"/>
    <x v="0"/>
    <n v="29"/>
  </r>
  <r>
    <n v="11622"/>
    <s v="26.D.H.F."/>
    <s v="สันติ ใจดำ"/>
    <s v="510002829"/>
    <s v="ชาย"/>
    <n v="13"/>
    <n v="9"/>
    <s v="นักเรียน"/>
    <s v="94"/>
    <x v="0"/>
    <x v="2"/>
    <x v="2"/>
    <x v="2"/>
    <s v="หนองฮี"/>
    <d v="2022-05-28T00:00:00"/>
    <d v="2022-05-28T00:00:00"/>
    <m/>
    <d v="2022-01-02T00:00:00"/>
    <x v="2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7"/>
    <x v="39"/>
    <x v="30"/>
    <x v="13"/>
    <s v="จุรีเวช"/>
    <d v="2022-06-03T00:00:00"/>
    <d v="2022-06-03T00:00:00"/>
    <m/>
    <d v="2022-01-02T00:00:00"/>
    <x v="4"/>
    <n v="22"/>
  </r>
  <r>
    <n v="3000"/>
    <s v="26.D.H.F."/>
    <s v="สิริมา โพธิ์ไพร"/>
    <s v="450063701"/>
    <s v="หญิง"/>
    <n v="63"/>
    <n v="8"/>
    <s v="เกษตร"/>
    <s v="21"/>
    <x v="7"/>
    <x v="40"/>
    <x v="31"/>
    <x v="14"/>
    <s v="พนมไพร"/>
    <d v="2022-01-31T00:00:00"/>
    <d v="2022-01-31T00:00:00"/>
    <m/>
    <d v="2022-01-02T00:00:00"/>
    <x v="16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1"/>
    <x v="1"/>
    <x v="1"/>
    <x v="1"/>
    <s v="ร้อยเอ็ด"/>
    <d v="2022-06-18T00:00:00"/>
    <d v="2022-06-19T00:00:00"/>
    <m/>
    <d v="2022-01-02T00:00:00"/>
    <x v="1"/>
    <n v="24"/>
  </r>
  <r>
    <n v="15162"/>
    <s v="26.D.H.F."/>
    <s v="หลอด คำสีเขียว"/>
    <s v="450045307"/>
    <s v="หญิง"/>
    <n v="72"/>
    <n v="6"/>
    <s v="เกษตร"/>
    <s v="7"/>
    <x v="7"/>
    <x v="40"/>
    <x v="31"/>
    <x v="14"/>
    <s v="พนมไพร"/>
    <d v="2022-07-09T00:00:00"/>
    <d v="2022-07-09T00:00:00"/>
    <m/>
    <d v="2022-01-02T00:00:00"/>
    <x v="8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7"/>
    <x v="9"/>
    <x v="2"/>
    <x v="2"/>
    <s v="หนองฮี"/>
    <d v="2022-06-02T00:00:00"/>
    <d v="2022-06-02T00:00:00"/>
    <m/>
    <d v="2022-01-02T00:00:00"/>
    <x v="4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2"/>
    <x v="41"/>
    <x v="32"/>
    <x v="10"/>
    <s v="ทุ่งเขาหลวง"/>
    <d v="2022-06-27T00:00:00"/>
    <d v="2022-07-03T00:00:00"/>
    <m/>
    <d v="2022-01-02T00:00:00"/>
    <x v="8"/>
    <n v="26"/>
  </r>
  <r>
    <n v="15744"/>
    <s v="26.D.H.F."/>
    <s v="อาธิ สารรัตน์"/>
    <s v="679876"/>
    <s v="ชาย"/>
    <n v="14"/>
    <n v="4"/>
    <s v="นักเรียน"/>
    <s v="101"/>
    <x v="1"/>
    <x v="1"/>
    <x v="1"/>
    <x v="1"/>
    <s v="ร้อยเอ็ด"/>
    <d v="2022-07-03T00:00:00"/>
    <d v="2022-07-08T00:00:00"/>
    <m/>
    <d v="2022-01-02T00:00:00"/>
    <x v="8"/>
    <n v="27"/>
  </r>
  <r>
    <n v="15026"/>
    <s v="26.D.H.F."/>
    <s v="อุดม มะลาไสย"/>
    <s v="822707"/>
    <s v="ชาย"/>
    <n v="23"/>
    <n v="6"/>
    <s v="รับจ้าง,กรรมกร"/>
    <s v="28"/>
    <x v="1"/>
    <x v="42"/>
    <x v="21"/>
    <x v="1"/>
    <s v="ร้อยเอ็ด"/>
    <d v="2022-06-29T00:00:00"/>
    <d v="2022-07-01T00:00:00"/>
    <m/>
    <d v="2022-01-02T00:00:00"/>
    <x v="7"/>
    <n v="26"/>
  </r>
  <r>
    <n v="14927"/>
    <s v="26.D.H.F."/>
    <s v="เอกลักษ์ ศิริทร"/>
    <s v="5400652"/>
    <s v="ชาย"/>
    <n v="16"/>
    <n v="3"/>
    <s v="นักเรียน"/>
    <s v="79"/>
    <x v="10"/>
    <x v="43"/>
    <x v="33"/>
    <x v="15"/>
    <s v="หนองพอก"/>
    <d v="2022-07-02T00:00:00"/>
    <d v="2022-07-05T00:00:00"/>
    <m/>
    <d v="2022-01-02T00:00:00"/>
    <x v="8"/>
    <n v="26"/>
  </r>
  <r>
    <n v="14757"/>
    <s v="26.D.H.F."/>
    <s v="เอนก ลำเภา"/>
    <s v="000022128"/>
    <s v="ชาย"/>
    <n v="16"/>
    <n v="7"/>
    <s v="นักเรียน"/>
    <s v="224"/>
    <x v="3"/>
    <x v="6"/>
    <x v="0"/>
    <x v="0"/>
    <s v="โพนทราย"/>
    <d v="2022-07-04T00:00:00"/>
    <d v="2022-07-04T00:00:00"/>
    <m/>
    <d v="2022-01-02T00:00:00"/>
    <x v="8"/>
    <n v="27"/>
  </r>
  <r>
    <n v="13518"/>
    <s v="66.Dengue fever"/>
    <s v="ALBERT VAV GOG"/>
    <s v="1282976"/>
    <s v="ชาย"/>
    <n v="54"/>
    <n v="11"/>
    <s v="รับจ้าง,กรรมกร"/>
    <s v="22/1"/>
    <x v="3"/>
    <x v="44"/>
    <x v="34"/>
    <x v="9"/>
    <s v="ร้อยเอ็ด"/>
    <d v="2022-06-16T00:00:00"/>
    <d v="2022-06-19T00:00:00"/>
    <m/>
    <d v="2022-01-02T00:00:00"/>
    <x v="1"/>
    <n v="24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0"/>
    <x v="2"/>
    <x v="2"/>
    <x v="2"/>
    <s v="หนองฮี"/>
    <d v="2022-06-06T00:00:00"/>
    <d v="2022-06-06T00:00:00"/>
    <m/>
    <d v="2022-01-02T00:00:00"/>
    <x v="10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0"/>
    <x v="45"/>
    <x v="35"/>
    <x v="3"/>
    <s v="จตุรพักตรพิมาน"/>
    <d v="2022-05-05T00:00:00"/>
    <d v="2022-05-05T00:00:00"/>
    <m/>
    <d v="2022-01-02T00:00:00"/>
    <x v="17"/>
    <n v="18"/>
  </r>
  <r>
    <n v="2944"/>
    <s v="66.Dengue fever"/>
    <s v="กนกกร  สุทธิดี"/>
    <s v="4453253"/>
    <s v="หญิง"/>
    <n v="33"/>
    <n v="0"/>
    <s v="ข้าราชการ"/>
    <s v="57"/>
    <x v="0"/>
    <x v="46"/>
    <x v="25"/>
    <x v="4"/>
    <s v="ปทุมรัตต์"/>
    <d v="2022-01-25T00:00:00"/>
    <d v="2022-01-29T00:00:00"/>
    <m/>
    <d v="2022-01-02T00:00:00"/>
    <x v="13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6"/>
    <x v="47"/>
    <x v="11"/>
    <x v="6"/>
    <s v="ร้อยเอ็ด"/>
    <d v="2022-06-27T00:00:00"/>
    <d v="2022-06-29T00:00:00"/>
    <m/>
    <d v="2022-01-02T00:00:00"/>
    <x v="7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5"/>
    <x v="25"/>
    <x v="20"/>
    <x v="7"/>
    <s v="สุวรรณภูมิ"/>
    <d v="2022-02-08T00:00:00"/>
    <d v="2022-02-08T00:00:00"/>
    <m/>
    <d v="2022-01-02T00:00:00"/>
    <x v="18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2"/>
    <x v="2"/>
    <x v="2"/>
    <x v="2"/>
    <s v="หนองฮี"/>
    <d v="2022-06-12T00:00:00"/>
    <d v="2022-06-12T00:00:00"/>
    <m/>
    <d v="2022-01-02T00:00:00"/>
    <x v="3"/>
    <n v="24"/>
  </r>
  <r>
    <n v="7774"/>
    <s v="66.Dengue fever"/>
    <s v="กฤษดา รัตนภักดี"/>
    <s v="460094436"/>
    <s v="ชาย"/>
    <n v="20"/>
    <n v="8"/>
    <s v="นักเรียน"/>
    <s v="161"/>
    <x v="5"/>
    <x v="25"/>
    <x v="20"/>
    <x v="7"/>
    <s v="สุวรรณภูมิ"/>
    <d v="2022-02-01T00:00:00"/>
    <d v="2022-02-02T00:00:00"/>
    <m/>
    <d v="2022-01-02T00:00:00"/>
    <x v="16"/>
    <n v="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6"/>
    <x v="35"/>
    <x v="2"/>
    <x v="2"/>
    <s v="หนองฮี"/>
    <d v="2022-06-21T00:00:00"/>
    <d v="2022-06-21T00:00:00"/>
    <m/>
    <d v="2022-01-02T00:00:00"/>
    <x v="1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2"/>
    <x v="48"/>
    <x v="20"/>
    <x v="7"/>
    <s v="สุวรรณภูมิ"/>
    <d v="2022-02-18T00:00:00"/>
    <d v="2022-02-20T00:00:00"/>
    <m/>
    <d v="2022-01-02T00:00:00"/>
    <x v="19"/>
    <n v="7"/>
  </r>
  <r>
    <n v="14839"/>
    <s v="66.Dengue fever"/>
    <s v="กันตพร ชมพูเขา"/>
    <m/>
    <s v="หญิง"/>
    <n v="7"/>
    <n v="0"/>
    <s v="นักเรียน"/>
    <s v="279"/>
    <x v="15"/>
    <x v="49"/>
    <x v="36"/>
    <x v="13"/>
    <s v="เสลภูมิ"/>
    <d v="2022-06-29T00:00:00"/>
    <d v="2022-07-01T00:00:00"/>
    <m/>
    <d v="2022-01-02T00:00:00"/>
    <x v="7"/>
    <n v="26"/>
  </r>
  <r>
    <n v="15025"/>
    <s v="66.Dengue fever"/>
    <s v="กัลยา ไกรสุธา"/>
    <s v="813486"/>
    <s v="หญิง"/>
    <n v="11"/>
    <n v="7"/>
    <s v="นักเรียน"/>
    <s v="67"/>
    <x v="1"/>
    <x v="11"/>
    <x v="9"/>
    <x v="6"/>
    <s v="ร้อยเอ็ด"/>
    <d v="2022-06-30T00:00:00"/>
    <d v="2022-07-03T00:00:00"/>
    <m/>
    <d v="2022-01-02T00:00:00"/>
    <x v="8"/>
    <n v="26"/>
  </r>
  <r>
    <n v="12798"/>
    <s v="66.Dengue fever"/>
    <s v="กาญจนา จันครา"/>
    <s v="490002364"/>
    <s v="หญิง"/>
    <n v="30"/>
    <n v="7"/>
    <s v="เกษตร"/>
    <s v="43"/>
    <x v="0"/>
    <x v="2"/>
    <x v="2"/>
    <x v="2"/>
    <s v="หนองฮี"/>
    <d v="2022-06-05T00:00:00"/>
    <d v="2022-06-05T00:00:00"/>
    <m/>
    <d v="2022-01-02T00:00:00"/>
    <x v="10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6"/>
    <x v="50"/>
    <x v="37"/>
    <x v="3"/>
    <s v="ร้อยเอ็ดธนบุรี"/>
    <d v="2022-05-30T00:00:00"/>
    <d v="2022-06-02T00:00:00"/>
    <m/>
    <d v="2022-01-02T00:00:00"/>
    <x v="4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2"/>
    <x v="51"/>
    <x v="38"/>
    <x v="13"/>
    <s v="เสลภูมิ"/>
    <d v="2022-01-17T00:00:00"/>
    <d v="2022-01-17T00:00:00"/>
    <m/>
    <d v="2022-01-02T00:00:00"/>
    <x v="15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0"/>
    <x v="2"/>
    <x v="2"/>
    <x v="2"/>
    <s v="หนองฮี"/>
    <d v="2022-05-01T00:00:00"/>
    <d v="2022-05-01T00:00:00"/>
    <m/>
    <d v="2022-01-02T00:00:00"/>
    <x v="17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5"/>
    <x v="25"/>
    <x v="20"/>
    <x v="7"/>
    <s v="ร้อยเอ็ด"/>
    <d v="2022-01-22T00:00:00"/>
    <d v="2022-01-23T00:00:00"/>
    <m/>
    <d v="2022-01-02T00:00:00"/>
    <x v="13"/>
    <n v="3"/>
  </r>
  <r>
    <n v="11616"/>
    <s v="66.Dengue fever"/>
    <s v="เกวลิน คูณศรี"/>
    <s v="500003999"/>
    <s v="หญิง"/>
    <n v="14"/>
    <n v="8"/>
    <s v="นักเรียน"/>
    <s v="125"/>
    <x v="0"/>
    <x v="2"/>
    <x v="2"/>
    <x v="2"/>
    <s v="หนองฮี"/>
    <d v="2022-05-24T00:00:00"/>
    <d v="2022-05-24T00:00:00"/>
    <m/>
    <d v="2022-01-02T00:00:00"/>
    <x v="2"/>
    <n v="21"/>
  </r>
  <r>
    <n v="16274"/>
    <s v="66.Dengue fever"/>
    <s v="เกวลิน ประกอบแก้ว"/>
    <s v="131089"/>
    <s v="หญิง"/>
    <n v="22"/>
    <n v="0"/>
    <s v="เกษตร"/>
    <s v="227"/>
    <x v="6"/>
    <x v="52"/>
    <x v="39"/>
    <x v="11"/>
    <s v="อาจสามารถ"/>
    <d v="2022-06-27T00:00:00"/>
    <d v="2022-06-30T00:00:00"/>
    <m/>
    <d v="2022-01-02T00:00:00"/>
    <x v="7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7"/>
    <x v="53"/>
    <x v="4"/>
    <x v="2"/>
    <s v="หนองฮี"/>
    <d v="2022-07-23T00:00:00"/>
    <d v="2022-07-24T00:00:00"/>
    <m/>
    <d v="2022-01-02T00:00:00"/>
    <x v="14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2"/>
    <x v="2"/>
    <x v="2"/>
    <x v="2"/>
    <s v="หนองฮี"/>
    <d v="2022-06-15T00:00:00"/>
    <d v="2022-06-15T00:00:00"/>
    <m/>
    <d v="2022-01-02T00:00:00"/>
    <x v="3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5"/>
    <x v="25"/>
    <x v="20"/>
    <x v="7"/>
    <s v="สุวรรณภูมิ"/>
    <d v="2022-02-08T00:00:00"/>
    <d v="2022-02-08T00:00:00"/>
    <m/>
    <d v="2022-01-02T00:00:00"/>
    <x v="18"/>
    <n v="6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1"/>
    <x v="1"/>
    <x v="1"/>
    <x v="1"/>
    <s v="ร้อยเอ็ด"/>
    <d v="2022-06-23T00:00:00"/>
    <d v="2022-06-27T00:00:00"/>
    <m/>
    <d v="2022-01-02T00:00:00"/>
    <x v="7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10"/>
    <x v="54"/>
    <x v="40"/>
    <x v="6"/>
    <s v="ร้อยเอ็ด"/>
    <d v="2022-07-04T00:00:00"/>
    <d v="2022-07-05T00:00:00"/>
    <m/>
    <d v="2022-01-02T00:00:00"/>
    <x v="8"/>
    <n v="27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5"/>
    <x v="55"/>
    <x v="2"/>
    <x v="2"/>
    <s v="หนองฮี"/>
    <d v="2022-06-03T00:00:00"/>
    <d v="2022-06-03T00:00:00"/>
    <m/>
    <d v="2022-01-02T00:00:00"/>
    <x v="4"/>
    <n v="22"/>
  </r>
  <r>
    <n v="15599"/>
    <s v="66.Dengue fever"/>
    <s v="จันทิมา มูลมณี"/>
    <s v="900523"/>
    <s v="หญิง"/>
    <n v="9"/>
    <n v="7"/>
    <s v="นักเรียน"/>
    <s v="30"/>
    <x v="10"/>
    <x v="54"/>
    <x v="40"/>
    <x v="6"/>
    <s v="ร้อยเอ็ด"/>
    <d v="2022-06-27T00:00:00"/>
    <d v="2022-06-29T00:00:00"/>
    <m/>
    <d v="2022-01-02T00:00:00"/>
    <x v="7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2"/>
    <x v="36"/>
    <x v="28"/>
    <x v="10"/>
    <s v="ทุ่งเขาหลวง"/>
    <d v="2022-06-09T00:00:00"/>
    <d v="2022-06-15T00:00:00"/>
    <m/>
    <d v="2022-01-02T00:00:00"/>
    <x v="3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0"/>
    <x v="2"/>
    <x v="2"/>
    <x v="2"/>
    <s v="หนองฮี"/>
    <d v="2022-05-31T00:00:00"/>
    <d v="2022-05-31T00:00:00"/>
    <m/>
    <d v="2022-01-02T00:00:00"/>
    <x v="4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0"/>
    <x v="2"/>
    <x v="2"/>
    <x v="2"/>
    <s v="หนองฮี"/>
    <d v="2022-06-07T00:00:00"/>
    <d v="2022-06-07T00:00:00"/>
    <m/>
    <d v="2022-01-02T00:00:00"/>
    <x v="10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5"/>
    <x v="27"/>
    <x v="7"/>
    <x v="6"/>
    <s v="ร้อยเอ็ด"/>
    <d v="2022-06-18T00:00:00"/>
    <d v="2022-06-28T00:00:00"/>
    <m/>
    <d v="2022-01-02T00:00:00"/>
    <x v="7"/>
    <n v="24"/>
  </r>
  <r>
    <n v="16337"/>
    <s v="66.Dengue fever"/>
    <s v="จีรนันทฺ มาโยธา"/>
    <m/>
    <s v="หญิง"/>
    <n v="6"/>
    <n v="0"/>
    <s v="นักเรียน"/>
    <s v="145"/>
    <x v="13"/>
    <x v="51"/>
    <x v="41"/>
    <x v="13"/>
    <s v="เสลภูมิ"/>
    <d v="2022-07-15T00:00:00"/>
    <d v="2022-07-20T00:00:00"/>
    <m/>
    <d v="2022-01-02T00:00:00"/>
    <x v="0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3"/>
    <x v="56"/>
    <x v="35"/>
    <x v="3"/>
    <s v="จตุรพักตรพิมาน"/>
    <d v="2022-07-18T00:00:00"/>
    <d v="2022-07-18T00:00:00"/>
    <m/>
    <d v="2022-01-02T00:00:00"/>
    <x v="0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7"/>
    <x v="9"/>
    <x v="2"/>
    <x v="2"/>
    <s v="หนองฮี"/>
    <d v="2022-06-25T00:00:00"/>
    <d v="2022-06-25T00:00:00"/>
    <m/>
    <d v="2022-01-02T00:00:00"/>
    <x v="1"/>
    <n v="25"/>
  </r>
  <r>
    <n v="12726"/>
    <s v="66.Dengue fever"/>
    <s v="ชญานนท์ ทวีบูลย์"/>
    <s v="971831"/>
    <s v="ชาย"/>
    <n v="8"/>
    <n v="3"/>
    <s v="นักเรียน"/>
    <s v="294"/>
    <x v="2"/>
    <x v="57"/>
    <x v="7"/>
    <x v="6"/>
    <s v="ร้อยเอ็ด"/>
    <d v="2022-06-08T00:00:00"/>
    <d v="2022-06-12T00:00:00"/>
    <m/>
    <d v="2022-01-02T00:00:00"/>
    <x v="3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1"/>
    <x v="58"/>
    <x v="42"/>
    <x v="13"/>
    <s v="เสลภูมิ"/>
    <d v="2022-05-05T00:00:00"/>
    <d v="2022-05-05T00:00:00"/>
    <m/>
    <d v="2022-01-02T00:00:00"/>
    <x v="17"/>
    <n v="18"/>
  </r>
  <r>
    <n v="13779"/>
    <s v="66.Dengue fever"/>
    <s v="ชนิสรา คมขำ"/>
    <m/>
    <s v="หญิง"/>
    <n v="9"/>
    <n v="0"/>
    <s v="นักเรียน"/>
    <s v="48"/>
    <x v="5"/>
    <x v="59"/>
    <x v="43"/>
    <x v="13"/>
    <s v="เสลภูมิ"/>
    <d v="2022-06-19T00:00:00"/>
    <d v="2022-06-22T00:00:00"/>
    <m/>
    <d v="2022-01-02T00:00:00"/>
    <x v="1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0"/>
    <x v="2"/>
    <x v="2"/>
    <x v="2"/>
    <s v="หนองฮี"/>
    <d v="2022-05-25T00:00:00"/>
    <d v="2022-05-25T00:00:00"/>
    <m/>
    <d v="2022-01-02T00:00:00"/>
    <x v="2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7"/>
    <x v="9"/>
    <x v="2"/>
    <x v="2"/>
    <s v="หนองฮี"/>
    <d v="2022-06-13T00:00:00"/>
    <d v="2022-06-13T00:00:00"/>
    <m/>
    <d v="2022-01-02T00:00:00"/>
    <x v="3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60"/>
    <x v="42"/>
    <x v="13"/>
    <s v="เสลภูมิ"/>
    <d v="2022-06-29T00:00:00"/>
    <d v="2022-06-30T00:00:00"/>
    <m/>
    <d v="2022-01-02T00:00:00"/>
    <x v="7"/>
    <n v="26"/>
  </r>
  <r>
    <n v="11656"/>
    <s v="66.Dengue fever"/>
    <s v="ชัยชนะ ยอดประทุม"/>
    <s v="6103747"/>
    <s v="ชาย"/>
    <n v="32"/>
    <n v="0"/>
    <s v="เกษตร"/>
    <s v="167"/>
    <x v="2"/>
    <x v="61"/>
    <x v="44"/>
    <x v="4"/>
    <s v="ปทุมรัตต์"/>
    <d v="2022-05-26T00:00:00"/>
    <d v="2022-05-30T00:00:00"/>
    <m/>
    <d v="2022-01-02T00:00:00"/>
    <x v="4"/>
    <n v="21"/>
  </r>
  <r>
    <n v="12813"/>
    <s v="66.Dengue fever"/>
    <s v="ชาลินี บุญเย็น"/>
    <s v="590001001"/>
    <s v="หญิง"/>
    <n v="7"/>
    <n v="6"/>
    <s v="นักเรียน"/>
    <s v="158"/>
    <x v="7"/>
    <x v="9"/>
    <x v="2"/>
    <x v="2"/>
    <s v="หนองฮี"/>
    <d v="2022-06-09T00:00:00"/>
    <d v="2022-06-09T00:00:00"/>
    <m/>
    <d v="2022-01-02T00:00:00"/>
    <x v="10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7"/>
    <x v="62"/>
    <x v="28"/>
    <x v="10"/>
    <s v="ทุ่งเขาหลวง"/>
    <d v="2022-07-03T00:00:00"/>
    <d v="2022-07-06T00:00:00"/>
    <m/>
    <d v="2022-01-02T00:00:00"/>
    <x v="8"/>
    <n v="27"/>
  </r>
  <r>
    <n v="13969"/>
    <s v="66.Dengue fever"/>
    <s v="เชิดศักดิ์ ศรีวรรณะ"/>
    <s v="4904138"/>
    <s v="ชาย"/>
    <n v="15"/>
    <n v="0"/>
    <s v="นักเรียน"/>
    <s v="106"/>
    <x v="13"/>
    <x v="40"/>
    <x v="44"/>
    <x v="4"/>
    <s v="ปทุมรัตต์"/>
    <d v="2022-06-24T00:00:00"/>
    <d v="2022-06-27T00:00:00"/>
    <m/>
    <d v="2022-01-02T00:00:00"/>
    <x v="7"/>
    <n v="25"/>
  </r>
  <r>
    <n v="14481"/>
    <s v="66.Dengue fever"/>
    <s v="โชติกา ไกรสุธา"/>
    <s v="973553"/>
    <s v="หญิง"/>
    <n v="7"/>
    <n v="9"/>
    <s v="นักเรียน"/>
    <s v="67"/>
    <x v="1"/>
    <x v="11"/>
    <x v="9"/>
    <x v="6"/>
    <s v="ร้อยเอ็ด"/>
    <d v="2022-06-25T00:00:00"/>
    <d v="2022-06-27T00:00:00"/>
    <m/>
    <d v="2022-01-02T00:00:00"/>
    <x v="7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5"/>
    <x v="3"/>
    <x v="3"/>
    <x v="3"/>
    <s v="จตุรพักตรพิมาน"/>
    <d v="2022-07-25T00:00:00"/>
    <d v="2022-07-25T00:00:00"/>
    <m/>
    <d v="2022-01-02T00:00:00"/>
    <x v="14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2"/>
    <x v="2"/>
    <x v="2"/>
    <x v="2"/>
    <s v="หนองฮี"/>
    <d v="2022-06-14T00:00:00"/>
    <d v="2022-06-14T00:00:00"/>
    <m/>
    <d v="2022-01-02T00:00:00"/>
    <x v="3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1"/>
    <x v="63"/>
    <x v="2"/>
    <x v="2"/>
    <s v="หนองฮี"/>
    <d v="2022-06-27T00:00:00"/>
    <d v="2022-06-27T00:00:00"/>
    <m/>
    <d v="2022-01-02T00:00:00"/>
    <x v="7"/>
    <n v="26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2"/>
    <x v="2"/>
    <x v="2"/>
    <x v="2"/>
    <s v="หนองฮี"/>
    <d v="2022-06-09T00:00:00"/>
    <d v="2022-06-09T00:00:00"/>
    <m/>
    <d v="2022-01-02T00:00:00"/>
    <x v="10"/>
    <n v="23"/>
  </r>
  <r>
    <n v="13267"/>
    <s v="66.Dengue fever"/>
    <s v="ณัฐณิชา ศิลายศ"/>
    <s v="1282363"/>
    <s v="หญิง"/>
    <n v="9"/>
    <n v="4"/>
    <s v="นักเรียน"/>
    <s v="49"/>
    <x v="7"/>
    <x v="64"/>
    <x v="45"/>
    <x v="1"/>
    <s v="ร้อยเอ็ด"/>
    <d v="2022-06-10T00:00:00"/>
    <d v="2022-06-13T00:00:00"/>
    <m/>
    <d v="2022-01-02T00:00:00"/>
    <x v="3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2"/>
    <x v="2"/>
    <x v="2"/>
    <x v="2"/>
    <s v="หนองฮี"/>
    <d v="2022-06-06T00:00:00"/>
    <d v="2022-06-06T00:00:00"/>
    <m/>
    <d v="2022-01-02T00:00:00"/>
    <x v="10"/>
    <n v="23"/>
  </r>
  <r>
    <n v="16560"/>
    <s v="66.Dengue fever"/>
    <s v="ณัฐนันท์ เพชรมี"/>
    <m/>
    <s v="ชาย"/>
    <n v="7"/>
    <n v="0"/>
    <s v="นักเรียน"/>
    <s v="1"/>
    <x v="1"/>
    <x v="11"/>
    <x v="9"/>
    <x v="6"/>
    <s v="ร้อยเอ็ดธนบุรี"/>
    <d v="2022-07-03T00:00:00"/>
    <d v="2022-07-04T00:00:00"/>
    <m/>
    <d v="2022-01-02T00:00:00"/>
    <x v="8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3"/>
    <x v="65"/>
    <x v="31"/>
    <x v="14"/>
    <s v="สุวรรณภูมิ"/>
    <d v="2022-04-29T00:00:00"/>
    <d v="2022-05-03T00:00:00"/>
    <m/>
    <d v="2022-01-02T00:00:00"/>
    <x v="17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2"/>
    <x v="2"/>
    <x v="2"/>
    <x v="2"/>
    <s v="หนองฮี"/>
    <d v="2022-06-07T00:00:00"/>
    <d v="2022-06-07T00:00:00"/>
    <m/>
    <d v="2022-01-02T00:00:00"/>
    <x v="10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8"/>
    <x v="66"/>
    <x v="33"/>
    <x v="15"/>
    <s v="หนองพอก"/>
    <d v="2022-07-06T00:00:00"/>
    <d v="2022-07-10T00:00:00"/>
    <m/>
    <d v="2022-01-02T00:00:00"/>
    <x v="6"/>
    <n v="27"/>
  </r>
  <r>
    <n v="12821"/>
    <s v="66.Dengue fever"/>
    <s v="ณีรนุช บรรยง"/>
    <s v="590000441"/>
    <s v="หญิง"/>
    <n v="6"/>
    <n v="1"/>
    <s v="นักเรียน"/>
    <s v="48"/>
    <x v="10"/>
    <x v="23"/>
    <x v="2"/>
    <x v="2"/>
    <s v="หนองฮี"/>
    <d v="2022-06-10T00:00:00"/>
    <d v="2022-06-10T00:00:00"/>
    <m/>
    <d v="2022-01-02T00:00:00"/>
    <x v="10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67"/>
    <x v="46"/>
    <x v="14"/>
    <s v="พนมไพร"/>
    <d v="2022-06-27T00:00:00"/>
    <d v="2022-06-27T00:00:00"/>
    <m/>
    <d v="2022-01-02T00:00:00"/>
    <x v="7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68"/>
    <x v="47"/>
    <x v="16"/>
    <s v="ร้อยเอ็ด"/>
    <d v="2022-06-30T00:00:00"/>
    <d v="2022-07-03T00:00:00"/>
    <m/>
    <d v="2022-01-02T00:00:00"/>
    <x v="8"/>
    <n v="26"/>
  </r>
  <r>
    <n v="14754"/>
    <s v="66.Dengue fever"/>
    <s v="เดช เมรัตน์"/>
    <s v="450063961"/>
    <s v="ชาย"/>
    <n v="75"/>
    <n v="1"/>
    <s v="เกษตร"/>
    <s v="118"/>
    <x v="5"/>
    <x v="69"/>
    <x v="48"/>
    <x v="2"/>
    <s v="หนองฮี"/>
    <d v="2022-07-01T00:00:00"/>
    <d v="2022-07-01T00:00:00"/>
    <m/>
    <d v="2022-01-02T00:00:00"/>
    <x v="7"/>
    <n v="26"/>
  </r>
  <r>
    <n v="12239"/>
    <s v="66.Dengue fever"/>
    <s v="เดชาวัต สาผาย"/>
    <s v="570000933"/>
    <s v="ชาย"/>
    <n v="15"/>
    <n v="8"/>
    <s v="นักเรียน"/>
    <s v="76"/>
    <x v="12"/>
    <x v="2"/>
    <x v="2"/>
    <x v="2"/>
    <s v="หนองฮี"/>
    <d v="2022-06-03T00:00:00"/>
    <d v="2022-06-03T00:00:00"/>
    <m/>
    <d v="2022-01-02T00:00:00"/>
    <x v="4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2"/>
    <x v="2"/>
    <x v="2"/>
    <x v="2"/>
    <s v="หนองฮี"/>
    <d v="2022-07-03T00:00:00"/>
    <d v="2022-07-03T00:00:00"/>
    <m/>
    <d v="2022-01-02T00:00:00"/>
    <x v="8"/>
    <n v="27"/>
  </r>
  <r>
    <n v="13337"/>
    <s v="66.Dengue fever"/>
    <s v="ตรีวิชย์ พานิช"/>
    <s v="520002361"/>
    <s v="ชาย"/>
    <n v="12"/>
    <n v="11"/>
    <s v="นักเรียน"/>
    <s v="105"/>
    <x v="12"/>
    <x v="2"/>
    <x v="2"/>
    <x v="2"/>
    <s v="หนองฮี"/>
    <d v="2022-06-15T00:00:00"/>
    <d v="2022-06-15T00:00:00"/>
    <m/>
    <d v="2022-01-02T00:00:00"/>
    <x v="3"/>
    <n v="24"/>
  </r>
  <r>
    <n v="16559"/>
    <s v="66.Dengue fever"/>
    <s v="เตชิต ทิพประมวล"/>
    <m/>
    <s v="ชาย"/>
    <n v="6"/>
    <n v="0"/>
    <s v="นักเรียน"/>
    <s v="101"/>
    <x v="0"/>
    <x v="70"/>
    <x v="49"/>
    <x v="16"/>
    <s v="ร้อยเอ็ดธนบุรี"/>
    <d v="2022-06-23T00:00:00"/>
    <d v="2022-06-26T00:00:00"/>
    <m/>
    <d v="2022-01-02T00:00:00"/>
    <x v="7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71"/>
    <x v="2"/>
    <x v="2"/>
    <s v="หนองฮี"/>
    <d v="2022-07-11T00:00:00"/>
    <d v="2022-07-11T00:00:00"/>
    <m/>
    <d v="2022-01-02T00:00:00"/>
    <x v="6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2"/>
    <x v="2"/>
    <x v="2"/>
    <x v="2"/>
    <s v="หนองฮี"/>
    <d v="2022-06-28T00:00:00"/>
    <d v="2022-06-28T00:00:00"/>
    <m/>
    <d v="2022-01-02T00:00:00"/>
    <x v="7"/>
    <n v="26"/>
  </r>
  <r>
    <n v="4746"/>
    <s v="66.Dengue fever"/>
    <s v="ทยากร โสรถาวร"/>
    <s v="420016025"/>
    <s v="ชาย"/>
    <n v="25"/>
    <n v="3"/>
    <s v="เกษตร"/>
    <s v="81"/>
    <x v="5"/>
    <x v="25"/>
    <x v="20"/>
    <x v="7"/>
    <s v="สุวรรณภูมิ"/>
    <d v="2022-01-24T00:00:00"/>
    <d v="2022-01-27T00:00:00"/>
    <m/>
    <d v="2022-01-02T00:00:00"/>
    <x v="13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6"/>
    <x v="72"/>
    <x v="50"/>
    <x v="14"/>
    <s v="พนมไพร"/>
    <d v="2022-06-22T00:00:00"/>
    <d v="2022-06-24T00:00:00"/>
    <m/>
    <d v="2022-01-02T00:00:00"/>
    <x v="1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10"/>
    <x v="23"/>
    <x v="2"/>
    <x v="2"/>
    <s v="หนองฮี"/>
    <d v="2022-06-09T00:00:00"/>
    <d v="2022-06-09T00:00:00"/>
    <m/>
    <d v="2022-01-02T00:00:00"/>
    <x v="10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2"/>
    <x v="2"/>
    <x v="2"/>
    <x v="2"/>
    <s v="หนองฮี"/>
    <d v="2022-06-06T00:00:00"/>
    <d v="2022-06-06T00:00:00"/>
    <m/>
    <d v="2022-01-02T00:00:00"/>
    <x v="10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2"/>
    <x v="2"/>
    <x v="2"/>
    <x v="2"/>
    <s v="หนองฮี"/>
    <d v="2022-06-12T00:00:00"/>
    <d v="2022-06-12T00:00:00"/>
    <m/>
    <d v="2022-01-02T00:00:00"/>
    <x v="3"/>
    <n v="24"/>
  </r>
  <r>
    <n v="13859"/>
    <s v="66.Dengue fever"/>
    <s v="ธนพนธ์ โคโตสี"/>
    <s v="520003202"/>
    <s v="ชาย"/>
    <n v="12"/>
    <n v="9"/>
    <s v="นักเรียน"/>
    <s v="126"/>
    <x v="12"/>
    <x v="2"/>
    <x v="2"/>
    <x v="2"/>
    <s v="หนองฮี"/>
    <d v="2022-06-19T00:00:00"/>
    <d v="2022-06-19T00:00:00"/>
    <m/>
    <d v="2022-01-02T00:00:00"/>
    <x v="1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10"/>
    <x v="23"/>
    <x v="2"/>
    <x v="2"/>
    <s v="หนองฮี"/>
    <d v="2022-06-08T00:00:00"/>
    <d v="2022-06-08T00:00:00"/>
    <m/>
    <d v="2022-01-02T00:00:00"/>
    <x v="10"/>
    <n v="23"/>
  </r>
  <r>
    <n v="11617"/>
    <s v="66.Dengue fever"/>
    <s v="ธนภัทร คำสอน"/>
    <s v="530004634"/>
    <s v="ชาย"/>
    <n v="11"/>
    <n v="5"/>
    <s v="นักเรียน"/>
    <s v="5"/>
    <x v="0"/>
    <x v="2"/>
    <x v="2"/>
    <x v="2"/>
    <s v="หนองฮี"/>
    <d v="2022-05-24T00:00:00"/>
    <d v="2022-05-24T00:00:00"/>
    <m/>
    <d v="2022-01-02T00:00:00"/>
    <x v="2"/>
    <n v="21"/>
  </r>
  <r>
    <n v="13384"/>
    <s v="66.Dengue fever"/>
    <s v="ธนวัฒน์ หินซุย"/>
    <s v="5704670"/>
    <s v="ชาย"/>
    <n v="8"/>
    <n v="0"/>
    <s v="นักเรียน"/>
    <s v="103"/>
    <x v="2"/>
    <x v="73"/>
    <x v="24"/>
    <x v="8"/>
    <s v="เกษตรวิสัย"/>
    <d v="2022-06-14T00:00:00"/>
    <d v="2022-06-17T00:00:00"/>
    <m/>
    <d v="2022-01-02T00:00:00"/>
    <x v="3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10"/>
    <x v="23"/>
    <x v="2"/>
    <x v="2"/>
    <s v="หนองฮี"/>
    <d v="2022-06-10T00:00:00"/>
    <d v="2022-06-10T00:00:00"/>
    <m/>
    <d v="2022-01-02T00:00:00"/>
    <x v="10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5"/>
    <x v="29"/>
    <x v="23"/>
    <x v="1"/>
    <s v="ร้อยเอ็ด"/>
    <d v="2022-06-10T00:00:00"/>
    <d v="2022-06-15T00:00:00"/>
    <m/>
    <d v="2022-01-02T00:00:00"/>
    <x v="3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1"/>
    <x v="63"/>
    <x v="2"/>
    <x v="2"/>
    <s v="หนองฮี"/>
    <d v="2022-07-06T00:00:00"/>
    <d v="2022-07-06T00:00:00"/>
    <m/>
    <d v="2022-01-02T00:00:00"/>
    <x v="8"/>
    <n v="27"/>
  </r>
  <r>
    <n v="12814"/>
    <s v="66.Dengue fever"/>
    <s v="ธนากร วันจันทร์"/>
    <s v="560002026"/>
    <s v="ชาย"/>
    <n v="9"/>
    <n v="4"/>
    <s v="นักเรียน"/>
    <s v="8"/>
    <x v="16"/>
    <x v="35"/>
    <x v="2"/>
    <x v="2"/>
    <s v="หนองฮี"/>
    <d v="2022-06-09T00:00:00"/>
    <d v="2022-06-09T00:00:00"/>
    <m/>
    <d v="2022-01-02T00:00:00"/>
    <x v="10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0"/>
    <x v="70"/>
    <x v="49"/>
    <x v="16"/>
    <s v="จุรีเวช"/>
    <d v="2022-06-21T00:00:00"/>
    <d v="2022-06-21T00:00:00"/>
    <m/>
    <d v="2022-01-02T00:00:00"/>
    <x v="1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9"/>
    <x v="13"/>
    <x v="11"/>
    <x v="6"/>
    <s v="ร้อยเอ็ด"/>
    <d v="2022-06-13T00:00:00"/>
    <d v="2022-06-15T00:00:00"/>
    <m/>
    <d v="2022-01-02T00:00:00"/>
    <x v="3"/>
    <n v="24"/>
  </r>
  <r>
    <n v="12803"/>
    <s v="66.Dengue fever"/>
    <s v="ธัญชนก ไชยโคตร"/>
    <s v="550002512"/>
    <s v="หญิง"/>
    <n v="9"/>
    <n v="8"/>
    <s v="นักเรียน"/>
    <s v="82"/>
    <x v="12"/>
    <x v="2"/>
    <x v="2"/>
    <x v="2"/>
    <s v="หนองฮี"/>
    <d v="2022-06-06T00:00:00"/>
    <d v="2022-06-06T00:00:00"/>
    <m/>
    <d v="2022-01-02T00:00:00"/>
    <x v="10"/>
    <n v="23"/>
  </r>
  <r>
    <n v="12822"/>
    <s v="66.Dengue fever"/>
    <s v="ธัญชนก แสนปาง"/>
    <s v="570000484"/>
    <s v="หญิง"/>
    <n v="8"/>
    <n v="3"/>
    <s v="นักเรียน"/>
    <s v="29"/>
    <x v="0"/>
    <x v="2"/>
    <x v="2"/>
    <x v="2"/>
    <s v="หนองฮี"/>
    <d v="2022-06-10T00:00:00"/>
    <d v="2022-06-10T00:00:00"/>
    <m/>
    <d v="2022-01-02T00:00:00"/>
    <x v="10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10"/>
    <x v="15"/>
    <x v="12"/>
    <x v="3"/>
    <s v="จตุรพักตรพิมาน"/>
    <d v="2022-07-04T00:00:00"/>
    <d v="2022-07-04T00:00:00"/>
    <m/>
    <d v="2022-01-02T00:00:00"/>
    <x v="8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2"/>
    <x v="2"/>
    <x v="2"/>
    <x v="2"/>
    <s v="หนองฮี"/>
    <d v="2022-06-10T00:00:00"/>
    <d v="2022-06-10T00:00:00"/>
    <m/>
    <d v="2022-01-02T00:00:00"/>
    <x v="10"/>
    <n v="23"/>
  </r>
  <r>
    <n v="14755"/>
    <s v="66.Dengue fever"/>
    <s v="ธันยพร คำสอน"/>
    <s v="490006480"/>
    <s v="หญิง"/>
    <n v="15"/>
    <n v="6"/>
    <s v="นักเรียน"/>
    <s v="11"/>
    <x v="12"/>
    <x v="2"/>
    <x v="2"/>
    <x v="2"/>
    <s v="หนองฮี"/>
    <d v="2022-07-02T00:00:00"/>
    <d v="2022-07-02T00:00:00"/>
    <m/>
    <d v="2022-01-02T00:00:00"/>
    <x v="7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2"/>
    <x v="2"/>
    <x v="2"/>
    <x v="2"/>
    <s v="หนองฮี"/>
    <d v="2022-06-06T00:00:00"/>
    <d v="2022-06-06T00:00:00"/>
    <m/>
    <d v="2022-01-02T00:00:00"/>
    <x v="10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5"/>
    <x v="55"/>
    <x v="2"/>
    <x v="2"/>
    <s v="หนองฮี"/>
    <d v="2022-06-28T00:00:00"/>
    <d v="2022-06-28T00:00:00"/>
    <m/>
    <d v="2022-01-02T00:00:00"/>
    <x v="7"/>
    <n v="26"/>
  </r>
  <r>
    <n v="12148"/>
    <s v="66.Dengue fever"/>
    <s v="ธิชาฎา โอวาท"/>
    <m/>
    <s v="หญิง"/>
    <n v="10"/>
    <n v="0"/>
    <s v="นักเรียน"/>
    <s v="119"/>
    <x v="2"/>
    <x v="74"/>
    <x v="51"/>
    <x v="14"/>
    <s v="ร้อยเอ็ดธนบุรี"/>
    <d v="2022-06-05T00:00:00"/>
    <d v="2022-06-09T00:00:00"/>
    <m/>
    <d v="2022-01-02T00:00:00"/>
    <x v="10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7"/>
    <x v="28"/>
    <x v="22"/>
    <x v="10"/>
    <s v="ทุ่งเขาหลวง"/>
    <d v="2022-07-18T00:00:00"/>
    <d v="2022-07-18T00:00:00"/>
    <m/>
    <d v="2022-01-02T00:00:00"/>
    <x v="0"/>
    <n v="29"/>
  </r>
  <r>
    <n v="16721"/>
    <s v="66.Dengue fever"/>
    <s v="ธีรภัทร พรมบุตร"/>
    <m/>
    <s v="ชาย"/>
    <n v="11"/>
    <n v="0"/>
    <s v="นักเรียน"/>
    <s v="81"/>
    <x v="13"/>
    <x v="51"/>
    <x v="41"/>
    <x v="13"/>
    <s v="เสลภูมิ"/>
    <d v="2022-07-21T00:00:00"/>
    <d v="2022-07-24T00:00:00"/>
    <m/>
    <d v="2022-01-02T00:00:00"/>
    <x v="14"/>
    <n v="29"/>
  </r>
  <r>
    <n v="16639"/>
    <s v="66.Dengue fever"/>
    <s v="ธีรภัทร์ วันนู"/>
    <s v="500006068"/>
    <s v="ชาย"/>
    <n v="15"/>
    <n v="3"/>
    <s v="นักเรียน"/>
    <s v="73"/>
    <x v="6"/>
    <x v="75"/>
    <x v="4"/>
    <x v="2"/>
    <s v="หนองฮี"/>
    <d v="2022-07-20T00:00:00"/>
    <d v="2022-07-20T00:00:00"/>
    <m/>
    <d v="2022-01-02T00:00:00"/>
    <x v="0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1"/>
    <x v="63"/>
    <x v="2"/>
    <x v="2"/>
    <s v="หนองฮี"/>
    <d v="2022-07-09T00:00:00"/>
    <d v="2022-07-09T00:00:00"/>
    <m/>
    <d v="2022-01-02T00:00:00"/>
    <x v="8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0"/>
    <x v="2"/>
    <x v="2"/>
    <x v="2"/>
    <s v="หนองฮี"/>
    <d v="2022-06-16T00:00:00"/>
    <d v="2022-06-16T00:00:00"/>
    <m/>
    <d v="2022-01-02T00:00:00"/>
    <x v="3"/>
    <n v="24"/>
  </r>
  <r>
    <n v="14866"/>
    <s v="66.Dengue fever"/>
    <s v="ธีรวัฒน์ สมศรี"/>
    <s v="000020797"/>
    <s v="ชาย"/>
    <n v="10"/>
    <n v="11"/>
    <s v="นักเรียน"/>
    <s v="167"/>
    <x v="7"/>
    <x v="28"/>
    <x v="22"/>
    <x v="10"/>
    <s v="ทุ่งเขาหลวง"/>
    <d v="2022-07-02T00:00:00"/>
    <d v="2022-07-05T00:00:00"/>
    <m/>
    <d v="2022-01-02T00:00:00"/>
    <x v="8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7"/>
    <x v="62"/>
    <x v="28"/>
    <x v="10"/>
    <s v="ทุ่งเขาหลวง"/>
    <d v="2022-07-06T00:00:00"/>
    <d v="2022-07-08T00:00:00"/>
    <m/>
    <d v="2022-01-02T00:00:00"/>
    <x v="8"/>
    <n v="27"/>
  </r>
  <r>
    <n v="14405"/>
    <s v="66.Dengue fever"/>
    <s v="ธีระนุช ปั้นมูล"/>
    <s v="620004479"/>
    <s v="หญิง"/>
    <n v="8"/>
    <n v="3"/>
    <s v="นักเรียน"/>
    <s v="2/3"/>
    <x v="9"/>
    <x v="13"/>
    <x v="11"/>
    <x v="6"/>
    <s v="จุรีเวช"/>
    <d v="2022-06-26T00:00:00"/>
    <d v="2022-06-26T00:00:00"/>
    <m/>
    <d v="2022-01-02T00:00:00"/>
    <x v="7"/>
    <n v="26"/>
  </r>
  <r>
    <n v="11516"/>
    <s v="66.Dengue fever"/>
    <s v="นงนภัส เกตุสอน"/>
    <s v="4804488"/>
    <s v="หญิง"/>
    <n v="16"/>
    <n v="0"/>
    <s v="นักเรียน"/>
    <s v="82"/>
    <x v="2"/>
    <x v="76"/>
    <x v="52"/>
    <x v="4"/>
    <s v="ปทุมรัตต์"/>
    <d v="2022-05-27T00:00:00"/>
    <d v="2022-05-30T00:00:00"/>
    <m/>
    <d v="2022-01-02T00:00:00"/>
    <x v="4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77"/>
    <x v="26"/>
    <x v="6"/>
    <s v="ร้อยเอ็ด"/>
    <d v="2022-06-28T00:00:00"/>
    <d v="2022-06-29T00:00:00"/>
    <m/>
    <d v="2022-01-02T00:00:00"/>
    <x v="7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2"/>
    <x v="2"/>
    <x v="2"/>
    <x v="2"/>
    <s v="หนองฮี"/>
    <d v="2022-06-02T00:00:00"/>
    <d v="2022-06-02T00:00:00"/>
    <m/>
    <d v="2022-01-02T00:00:00"/>
    <x v="4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5"/>
    <x v="78"/>
    <x v="53"/>
    <x v="12"/>
    <s v="ร้อยเอ็ด"/>
    <d v="2022-06-10T00:00:00"/>
    <d v="2022-06-14T00:00:00"/>
    <m/>
    <d v="2022-01-02T00:00:00"/>
    <x v="3"/>
    <n v="23"/>
  </r>
  <r>
    <n v="12819"/>
    <s v="66.Dengue fever"/>
    <s v="นฤสรณ์ สุขมณี"/>
    <s v="490006379"/>
    <s v="ชาย"/>
    <n v="15"/>
    <n v="5"/>
    <s v="นักเรียน"/>
    <s v="63"/>
    <x v="12"/>
    <x v="2"/>
    <x v="2"/>
    <x v="2"/>
    <s v="หนองฮี"/>
    <d v="2022-06-10T00:00:00"/>
    <d v="2022-06-10T00:00:00"/>
    <m/>
    <d v="2022-01-02T00:00:00"/>
    <x v="10"/>
    <n v="23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2"/>
    <x v="2"/>
    <x v="2"/>
    <x v="2"/>
    <s v="หนองฮี"/>
    <d v="2022-06-07T00:00:00"/>
    <d v="2022-06-07T00:00:00"/>
    <m/>
    <d v="2022-01-02T00:00:00"/>
    <x v="10"/>
    <n v="23"/>
  </r>
  <r>
    <n v="13810"/>
    <s v="66.Dengue fever"/>
    <s v="นาคิน บรรณโคตร"/>
    <s v="927871"/>
    <s v="ชาย"/>
    <n v="8"/>
    <n v="10"/>
    <s v="นักเรียน"/>
    <s v="292"/>
    <x v="16"/>
    <x v="79"/>
    <x v="54"/>
    <x v="6"/>
    <s v="ร้อยเอ็ด"/>
    <d v="2022-06-20T00:00:00"/>
    <d v="2022-06-21T00:00:00"/>
    <m/>
    <d v="2022-01-02T00:00:00"/>
    <x v="1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6"/>
    <x v="80"/>
    <x v="31"/>
    <x v="14"/>
    <s v="พนมไพร"/>
    <d v="2022-01-22T00:00:00"/>
    <d v="2022-01-24T00:00:00"/>
    <m/>
    <d v="2022-01-02T00:00:00"/>
    <x v="13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2"/>
    <x v="81"/>
    <x v="55"/>
    <x v="14"/>
    <s v="พนมไพร"/>
    <d v="2022-05-14T00:00:00"/>
    <d v="2022-05-19T00:00:00"/>
    <m/>
    <d v="2022-01-02T00:00:00"/>
    <x v="9"/>
    <n v="19"/>
  </r>
  <r>
    <n v="1834"/>
    <s v="66.Dengue fever"/>
    <s v="นายวิชัย  ตีระมัด"/>
    <s v="450053869"/>
    <s v="ชาย"/>
    <n v="33"/>
    <n v="10"/>
    <s v="เกษตร"/>
    <s v="53"/>
    <x v="1"/>
    <x v="82"/>
    <x v="46"/>
    <x v="14"/>
    <s v="พนมไพร"/>
    <d v="2022-01-16T00:00:00"/>
    <d v="2022-01-20T00:00:00"/>
    <m/>
    <d v="2022-01-02T00:00:00"/>
    <x v="15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1"/>
    <x v="63"/>
    <x v="2"/>
    <x v="2"/>
    <s v="หนองฮี"/>
    <d v="2022-06-23T00:00:00"/>
    <d v="2022-06-23T00:00:00"/>
    <m/>
    <d v="2022-01-02T00:00:00"/>
    <x v="1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7"/>
    <x v="83"/>
    <x v="56"/>
    <x v="4"/>
    <s v="ร้อยเอ็ดธนบุรี"/>
    <d v="2022-05-15T00:00:00"/>
    <d v="2022-05-16T00:00:00"/>
    <m/>
    <d v="2022-01-02T00:00:00"/>
    <x v="9"/>
    <n v="20"/>
  </r>
  <r>
    <n v="12868"/>
    <s v="66.Dengue fever"/>
    <s v="นิรชา แน่นอุดร"/>
    <s v="894965"/>
    <s v="หญิง"/>
    <n v="9"/>
    <n v="8"/>
    <s v="นักเรียน"/>
    <s v="1"/>
    <x v="13"/>
    <x v="84"/>
    <x v="57"/>
    <x v="6"/>
    <s v="ร้อยเอ็ด"/>
    <d v="2022-06-09T00:00:00"/>
    <d v="2022-06-11T00:00:00"/>
    <m/>
    <d v="2022-01-02T00:00:00"/>
    <x v="10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5"/>
    <x v="55"/>
    <x v="2"/>
    <x v="2"/>
    <s v="หนองฮี"/>
    <d v="2022-06-10T00:00:00"/>
    <d v="2022-06-10T00:00:00"/>
    <m/>
    <d v="2022-01-02T00:00:00"/>
    <x v="10"/>
    <n v="23"/>
  </r>
  <r>
    <n v="12225"/>
    <s v="66.Dengue fever"/>
    <s v="เบญญาณี เอมดี"/>
    <s v="590000373"/>
    <s v="หญิง"/>
    <n v="6"/>
    <n v="1"/>
    <s v="นักเรียน"/>
    <s v="22"/>
    <x v="12"/>
    <x v="2"/>
    <x v="2"/>
    <x v="2"/>
    <s v="หนองฮี"/>
    <d v="2022-06-03T00:00:00"/>
    <d v="2022-06-03T00:00:00"/>
    <m/>
    <d v="2022-01-02T00:00:00"/>
    <x v="4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7"/>
    <x v="12"/>
    <x v="10"/>
    <x v="6"/>
    <s v="ร้อยเอ็ด"/>
    <d v="2022-07-04T00:00:00"/>
    <d v="2022-07-07T00:00:00"/>
    <m/>
    <d v="2022-01-02T00:00:00"/>
    <x v="8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1"/>
    <x v="85"/>
    <x v="11"/>
    <x v="6"/>
    <s v="ร้อยเอ็ด"/>
    <d v="2022-07-10T00:00:00"/>
    <d v="2022-07-14T00:00:00"/>
    <m/>
    <d v="2022-01-02T00:00:00"/>
    <x v="6"/>
    <n v="28"/>
  </r>
  <r>
    <n v="11515"/>
    <s v="66.Dengue fever"/>
    <s v="ปรียาภรณ์ ขาวสุข"/>
    <s v="502348"/>
    <s v="หญิง"/>
    <n v="14"/>
    <n v="0"/>
    <s v="นักเรียน"/>
    <s v="1"/>
    <x v="2"/>
    <x v="61"/>
    <x v="44"/>
    <x v="4"/>
    <s v="ปทุมรัตต์"/>
    <d v="2022-05-26T00:00:00"/>
    <d v="2022-05-29T00:00:00"/>
    <m/>
    <d v="2022-01-02T00:00:00"/>
    <x v="4"/>
    <n v="21"/>
  </r>
  <r>
    <n v="12804"/>
    <s v="66.Dengue fever"/>
    <s v="ปวริศ กันภูมิ"/>
    <s v="610000197"/>
    <s v="ชาย"/>
    <n v="7"/>
    <n v="7"/>
    <s v="นักเรียน"/>
    <s v="2"/>
    <x v="12"/>
    <x v="2"/>
    <x v="2"/>
    <x v="2"/>
    <s v="หนองฮี"/>
    <d v="2022-06-06T00:00:00"/>
    <d v="2022-06-06T00:00:00"/>
    <m/>
    <d v="2022-01-02T00:00:00"/>
    <x v="10"/>
    <n v="23"/>
  </r>
  <r>
    <n v="13331"/>
    <s v="66.Dengue fever"/>
    <s v="ปวริศ บัวชุม"/>
    <s v="580000668"/>
    <s v="ชาย"/>
    <n v="7"/>
    <n v="5"/>
    <s v="นักเรียน"/>
    <s v="21"/>
    <x v="12"/>
    <x v="2"/>
    <x v="2"/>
    <x v="2"/>
    <s v="หนองฮี"/>
    <d v="2022-06-14T00:00:00"/>
    <d v="2022-06-14T00:00:00"/>
    <m/>
    <d v="2022-01-02T00:00:00"/>
    <x v="3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71"/>
    <x v="2"/>
    <x v="2"/>
    <s v="หนองฮี"/>
    <d v="2022-07-08T00:00:00"/>
    <d v="2022-07-08T00:00:00"/>
    <m/>
    <d v="2022-01-02T00:00:00"/>
    <x v="8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6"/>
    <x v="47"/>
    <x v="11"/>
    <x v="6"/>
    <s v="ร้อยเอ็ด"/>
    <d v="2022-07-01T00:00:00"/>
    <d v="2022-07-02T00:00:00"/>
    <m/>
    <d v="2022-01-02T00:00:00"/>
    <x v="7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8"/>
    <x v="38"/>
    <x v="7"/>
    <x v="6"/>
    <s v="ร้อยเอ็ด"/>
    <d v="2022-05-23T00:00:00"/>
    <d v="2022-05-24T00:00:00"/>
    <m/>
    <d v="2022-01-02T00:00:00"/>
    <x v="2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7"/>
    <x v="86"/>
    <x v="51"/>
    <x v="14"/>
    <s v="พนมไพร"/>
    <d v="2022-06-02T00:00:00"/>
    <d v="2022-06-03T00:00:00"/>
    <m/>
    <d v="2022-01-02T00:00:00"/>
    <x v="4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2"/>
    <x v="2"/>
    <x v="2"/>
    <x v="2"/>
    <s v="หนองฮี"/>
    <d v="2022-06-29T00:00:00"/>
    <d v="2022-06-29T00:00:00"/>
    <m/>
    <d v="2022-01-02T00:00:00"/>
    <x v="7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9"/>
    <x v="13"/>
    <x v="11"/>
    <x v="6"/>
    <s v="ร้อยเอ็ด"/>
    <d v="2022-06-05T00:00:00"/>
    <d v="2022-06-07T00:00:00"/>
    <m/>
    <d v="2022-01-02T00:00:00"/>
    <x v="10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2"/>
    <x v="87"/>
    <x v="11"/>
    <x v="6"/>
    <s v="ร้อยเอ็ด"/>
    <d v="2022-06-17T00:00:00"/>
    <d v="2022-06-19T00:00:00"/>
    <m/>
    <d v="2022-01-02T00:00:00"/>
    <x v="1"/>
    <n v="24"/>
  </r>
  <r>
    <n v="15743"/>
    <s v="66.Dengue fever"/>
    <s v="พรนิภา ปทุมวัน"/>
    <s v="956456"/>
    <s v="หญิง"/>
    <n v="8"/>
    <n v="2"/>
    <s v="นักเรียน"/>
    <s v="24/1"/>
    <x v="1"/>
    <x v="11"/>
    <x v="9"/>
    <x v="6"/>
    <s v="ร้อยเอ็ด"/>
    <d v="2022-07-07T00:00:00"/>
    <d v="2022-07-11T00:00:00"/>
    <m/>
    <d v="2022-01-02T00:00:00"/>
    <x v="6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5"/>
    <x v="88"/>
    <x v="58"/>
    <x v="6"/>
    <s v="ร้อยเอ็ด"/>
    <d v="2022-05-22T00:00:00"/>
    <d v="2022-05-25T00:00:00"/>
    <m/>
    <d v="2022-01-02T00:00:00"/>
    <x v="2"/>
    <n v="21"/>
  </r>
  <r>
    <n v="13341"/>
    <s v="66.Dengue fever"/>
    <s v="พรรณนิภา ผดาวัลย์"/>
    <s v="510000572"/>
    <s v="หญิง"/>
    <n v="14"/>
    <n v="4"/>
    <s v="นักเรียน"/>
    <s v="79"/>
    <x v="12"/>
    <x v="2"/>
    <x v="2"/>
    <x v="2"/>
    <s v="หนองฮี"/>
    <d v="2022-06-15T00:00:00"/>
    <d v="2022-06-15T00:00:00"/>
    <m/>
    <d v="2022-01-02T00:00:00"/>
    <x v="3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1"/>
    <x v="89"/>
    <x v="3"/>
    <x v="3"/>
    <s v="จตุรพักตรพิมาน"/>
    <d v="2022-06-23T00:00:00"/>
    <d v="2022-06-23T00:00:00"/>
    <m/>
    <d v="2022-01-02T00:00:00"/>
    <x v="1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0"/>
    <x v="90"/>
    <x v="59"/>
    <x v="3"/>
    <s v="ร้อยเอ็ดธนบุรี"/>
    <d v="2022-07-22T00:00:00"/>
    <d v="2022-07-25T00:00:00"/>
    <m/>
    <d v="2022-01-02T00:00:00"/>
    <x v="14"/>
    <n v="29"/>
  </r>
  <r>
    <n v="15619"/>
    <s v="66.Dengue fever"/>
    <s v="พลอยชมพู ผ่าผล"/>
    <s v="661973"/>
    <s v="หญิง"/>
    <n v="14"/>
    <n v="0"/>
    <s v="นักเรียน"/>
    <s v="4/1"/>
    <x v="10"/>
    <x v="54"/>
    <x v="40"/>
    <x v="6"/>
    <s v="ร้อยเอ็ด"/>
    <d v="2022-07-01T00:00:00"/>
    <d v="2022-07-04T00:00:00"/>
    <m/>
    <d v="2022-01-02T00:00:00"/>
    <x v="8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7"/>
    <x v="91"/>
    <x v="60"/>
    <x v="3"/>
    <s v="ร้อยเอ็ดธนบุรี"/>
    <d v="2022-04-18T00:00:00"/>
    <d v="2022-04-21T00:00:00"/>
    <m/>
    <d v="2022-01-02T00:00:00"/>
    <x v="12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2"/>
    <x v="2"/>
    <x v="2"/>
    <x v="2"/>
    <s v="หนองฮี"/>
    <d v="2022-06-06T00:00:00"/>
    <d v="2022-06-06T00:00:00"/>
    <m/>
    <d v="2022-01-02T00:00:00"/>
    <x v="10"/>
    <n v="23"/>
  </r>
  <r>
    <n v="13328"/>
    <s v="66.Dengue fever"/>
    <s v="พิมพ์ชนก ใจดำ"/>
    <s v="560001186"/>
    <s v="หญิง"/>
    <n v="9"/>
    <n v="7"/>
    <s v="นักเรียน"/>
    <s v="10"/>
    <x v="10"/>
    <x v="23"/>
    <x v="2"/>
    <x v="2"/>
    <s v="หนองฮี"/>
    <d v="2022-06-13T00:00:00"/>
    <d v="2022-06-13T00:00:00"/>
    <m/>
    <d v="2022-01-02T00:00:00"/>
    <x v="3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3"/>
    <x v="92"/>
    <x v="7"/>
    <x v="6"/>
    <s v="ร้อยเอ็ด"/>
    <d v="2022-06-21T00:00:00"/>
    <d v="2022-06-23T00:00:00"/>
    <m/>
    <d v="2022-01-02T00:00:00"/>
    <x v="1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3"/>
    <x v="93"/>
    <x v="61"/>
    <x v="3"/>
    <s v="จตุรพักตรพิมาน"/>
    <d v="2022-03-27T00:00:00"/>
    <d v="2022-03-27T00:00:00"/>
    <m/>
    <d v="2022-01-02T00:00:00"/>
    <x v="20"/>
    <n v="13"/>
  </r>
  <r>
    <n v="16336"/>
    <s v="66.Dengue fever"/>
    <s v="พูลทรัพย์ นาเมืองรักษ์"/>
    <m/>
    <s v="ชาย"/>
    <n v="12"/>
    <n v="0"/>
    <s v="นักเรียน"/>
    <s v="2"/>
    <x v="15"/>
    <x v="94"/>
    <x v="62"/>
    <x v="13"/>
    <s v="เสลภูมิ"/>
    <d v="2022-07-15T00:00:00"/>
    <d v="2022-07-18T00:00:00"/>
    <m/>
    <d v="2022-01-02T00:00:00"/>
    <x v="0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5"/>
    <x v="88"/>
    <x v="58"/>
    <x v="6"/>
    <s v="ร้อยเอ็ด"/>
    <d v="2022-07-10T00:00:00"/>
    <d v="2022-07-13T00:00:00"/>
    <m/>
    <d v="2022-01-02T00:00:00"/>
    <x v="6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7"/>
    <x v="9"/>
    <x v="2"/>
    <x v="2"/>
    <s v="หนองฮี"/>
    <d v="2022-06-14T00:00:00"/>
    <d v="2022-06-14T00:00:00"/>
    <m/>
    <d v="2022-01-02T00:00:00"/>
    <x v="3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5"/>
    <x v="55"/>
    <x v="2"/>
    <x v="2"/>
    <s v="หนองฮี"/>
    <d v="2022-06-09T00:00:00"/>
    <d v="2022-06-09T00:00:00"/>
    <m/>
    <d v="2022-01-02T00:00:00"/>
    <x v="10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2"/>
    <x v="95"/>
    <x v="58"/>
    <x v="6"/>
    <s v="ร้อยเอ็ด"/>
    <d v="2022-07-06T00:00:00"/>
    <d v="2022-07-07T00:00:00"/>
    <m/>
    <d v="2022-01-02T00:00:00"/>
    <x v="8"/>
    <n v="27"/>
  </r>
  <r>
    <n v="12234"/>
    <s v="66.Dengue fever"/>
    <s v="ภารวี คำสอน"/>
    <s v="520003706"/>
    <s v="หญิง"/>
    <n v="12"/>
    <n v="7"/>
    <s v="นักเรียน"/>
    <s v="84"/>
    <x v="0"/>
    <x v="2"/>
    <x v="2"/>
    <x v="2"/>
    <s v="หนองฮี"/>
    <d v="2022-05-29T00:00:00"/>
    <d v="2022-05-29T00:00:00"/>
    <m/>
    <d v="2022-01-02T00:00:00"/>
    <x v="4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2"/>
    <x v="59"/>
    <x v="43"/>
    <x v="13"/>
    <s v="เสลภูมิ"/>
    <d v="2022-07-04T00:00:00"/>
    <d v="2022-07-09T00:00:00"/>
    <m/>
    <d v="2022-01-02T00:00:00"/>
    <x v="8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2"/>
    <x v="2"/>
    <x v="2"/>
    <x v="2"/>
    <s v="หนองฮี"/>
    <d v="2022-06-01T00:00:00"/>
    <d v="2022-06-01T00:00:00"/>
    <m/>
    <d v="2022-01-02T00:00:00"/>
    <x v="4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5"/>
    <x v="96"/>
    <x v="5"/>
    <x v="4"/>
    <s v="ปทุมรัตต์"/>
    <d v="2022-04-04T00:00:00"/>
    <d v="2022-04-05T00:00:00"/>
    <m/>
    <d v="2022-01-02T00:00:00"/>
    <x v="5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0"/>
    <x v="2"/>
    <x v="2"/>
    <x v="2"/>
    <s v="หนองฮี"/>
    <d v="2022-05-18T00:00:00"/>
    <d v="2022-05-18T00:00:00"/>
    <m/>
    <d v="2022-01-02T00:00:00"/>
    <x v="9"/>
    <n v="20"/>
  </r>
  <r>
    <n v="15027"/>
    <s v="66.Dengue fever"/>
    <s v="มัญชุพร ประทุมดวง"/>
    <s v="818066"/>
    <s v="หญิง"/>
    <n v="12"/>
    <n v="3"/>
    <s v="นักเรียน"/>
    <s v="102"/>
    <x v="1"/>
    <x v="1"/>
    <x v="1"/>
    <x v="1"/>
    <s v="ร้อยเอ็ด"/>
    <d v="2022-06-26T00:00:00"/>
    <d v="2022-06-30T00:00:00"/>
    <m/>
    <d v="2022-01-02T00:00:00"/>
    <x v="7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1"/>
    <x v="1"/>
    <x v="1"/>
    <x v="1"/>
    <s v="ร้อยเอ็ด"/>
    <d v="2022-06-26T00:00:00"/>
    <d v="2022-06-27T00:00:00"/>
    <m/>
    <d v="2022-01-02T00:00:00"/>
    <x v="7"/>
    <n v="26"/>
  </r>
  <r>
    <n v="15170"/>
    <s v="66.Dengue fever"/>
    <s v="มานพ น่วมหนู"/>
    <s v="520000431"/>
    <s v="ชาย"/>
    <n v="13"/>
    <n v="4"/>
    <s v="นักเรียน"/>
    <s v="26"/>
    <x v="1"/>
    <x v="63"/>
    <x v="2"/>
    <x v="2"/>
    <s v="หนองฮี"/>
    <d v="2022-07-05T00:00:00"/>
    <d v="2022-07-05T00:00:00"/>
    <m/>
    <d v="2022-01-02T00:00:00"/>
    <x v="8"/>
    <n v="27"/>
  </r>
  <r>
    <n v="13863"/>
    <s v="66.Dengue fever"/>
    <s v="มาลิณี สีงาม"/>
    <s v="560001584"/>
    <s v="หญิง"/>
    <n v="12"/>
    <n v="0"/>
    <s v="นักเรียน"/>
    <s v="68"/>
    <x v="1"/>
    <x v="63"/>
    <x v="2"/>
    <x v="2"/>
    <s v="หนองฮี"/>
    <d v="2022-06-22T00:00:00"/>
    <d v="2022-06-22T00:00:00"/>
    <m/>
    <d v="2022-01-02T00:00:00"/>
    <x v="1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0"/>
    <x v="2"/>
    <x v="2"/>
    <x v="2"/>
    <s v="หนองฮี"/>
    <d v="2022-05-27T00:00:00"/>
    <d v="2022-05-27T00:00:00"/>
    <m/>
    <d v="2022-01-02T00:00:00"/>
    <x v="2"/>
    <n v="21"/>
  </r>
  <r>
    <n v="12606"/>
    <s v="66.Dengue fever"/>
    <s v="รชต เหมไธสง"/>
    <s v="773522"/>
    <s v="ชาย"/>
    <n v="12"/>
    <n v="11"/>
    <s v="นักเรียน"/>
    <s v="21/8"/>
    <x v="2"/>
    <x v="97"/>
    <x v="11"/>
    <x v="6"/>
    <s v="ร้อยเอ็ด"/>
    <d v="2022-06-02T00:00:00"/>
    <d v="2022-06-04T00:00:00"/>
    <m/>
    <d v="2022-01-02T00:00:00"/>
    <x v="4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2"/>
    <x v="98"/>
    <x v="14"/>
    <x v="8"/>
    <s v="ร้อยเอ็ดธนบุรี"/>
    <d v="2022-01-08T00:00:00"/>
    <d v="2022-01-09T00:00:00"/>
    <m/>
    <d v="2022-01-02T00:00:00"/>
    <x v="21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1"/>
    <x v="58"/>
    <x v="42"/>
    <x v="13"/>
    <s v="เสลภูมิ"/>
    <d v="2022-05-05T00:00:00"/>
    <d v="2022-05-05T00:00:00"/>
    <m/>
    <d v="2022-01-02T00:00:00"/>
    <x v="17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9"/>
    <x v="13"/>
    <x v="11"/>
    <x v="6"/>
    <s v="ร้อยเอ็ด"/>
    <d v="2022-06-20T00:00:00"/>
    <d v="2022-06-21T00:00:00"/>
    <m/>
    <d v="2022-01-02T00:00:00"/>
    <x v="1"/>
    <n v="25"/>
  </r>
  <r>
    <n v="14859"/>
    <s v="66.Dengue fever"/>
    <s v="รัฐภูมิ บุตราช"/>
    <s v="5712053"/>
    <s v="ชาย"/>
    <n v="13"/>
    <n v="2"/>
    <s v="นักเรียน"/>
    <s v="210"/>
    <x v="13"/>
    <x v="56"/>
    <x v="35"/>
    <x v="3"/>
    <s v="จตุรพักตรพิมาน"/>
    <d v="2022-07-02T00:00:00"/>
    <d v="2022-07-02T00:00:00"/>
    <m/>
    <d v="2022-01-02T00:00:00"/>
    <x v="7"/>
    <n v="26"/>
  </r>
  <r>
    <n v="14271"/>
    <s v="66.Dengue fever"/>
    <s v="รุ่งนิยม ปัดทุม"/>
    <s v="000013096"/>
    <s v="ชาย"/>
    <n v="52"/>
    <n v="0"/>
    <s v="เกษตร"/>
    <s v="1"/>
    <x v="7"/>
    <x v="28"/>
    <x v="22"/>
    <x v="10"/>
    <s v="ทุ่งเขาหลวง"/>
    <d v="2022-06-27T00:00:00"/>
    <d v="2022-06-30T00:00:00"/>
    <m/>
    <d v="2022-01-02T00:00:00"/>
    <x v="7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7"/>
    <x v="99"/>
    <x v="63"/>
    <x v="8"/>
    <s v="เกษตรวิสัย"/>
    <d v="2022-02-25T00:00:00"/>
    <d v="2022-02-28T00:00:00"/>
    <m/>
    <d v="2022-01-02T00:00:00"/>
    <x v="22"/>
    <n v="8"/>
  </r>
  <r>
    <n v="10234"/>
    <s v="66.Dengue fever"/>
    <s v="ฤทธิ์ชวี บัวที"/>
    <s v="560000053"/>
    <s v="ชาย"/>
    <n v="9"/>
    <n v="3"/>
    <s v="นักเรียน"/>
    <s v="89"/>
    <x v="0"/>
    <x v="2"/>
    <x v="2"/>
    <x v="2"/>
    <s v="หนองฮี"/>
    <d v="2022-05-01T00:00:00"/>
    <d v="2022-05-01T00:00:00"/>
    <m/>
    <d v="2022-01-02T00:00:00"/>
    <x v="17"/>
    <n v="18"/>
  </r>
  <r>
    <n v="13338"/>
    <s v="66.Dengue fever"/>
    <s v="ลัภย์ยศ ไชยา"/>
    <s v="550002650"/>
    <s v="ชาย"/>
    <n v="9"/>
    <n v="8"/>
    <s v="นักเรียน"/>
    <s v="127"/>
    <x v="12"/>
    <x v="2"/>
    <x v="2"/>
    <x v="2"/>
    <s v="หนองฮี"/>
    <d v="2022-06-15T00:00:00"/>
    <d v="2022-06-15T00:00:00"/>
    <m/>
    <d v="2022-01-02T00:00:00"/>
    <x v="3"/>
    <n v="24"/>
  </r>
  <r>
    <n v="12537"/>
    <s v="66.Dengue fever"/>
    <s v="วชิรญา พลสว่าง"/>
    <s v="5603355"/>
    <s v="หญิง"/>
    <n v="8"/>
    <n v="11"/>
    <s v="นักเรียน"/>
    <s v="64"/>
    <x v="13"/>
    <x v="100"/>
    <x v="9"/>
    <x v="8"/>
    <s v="เกษตรวิสัย"/>
    <d v="2022-06-05T00:00:00"/>
    <d v="2022-06-10T00:00:00"/>
    <m/>
    <d v="2022-01-02T00:00:00"/>
    <x v="10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1"/>
    <x v="85"/>
    <x v="11"/>
    <x v="6"/>
    <s v="ร้อยเอ็ด"/>
    <d v="2022-06-30T00:00:00"/>
    <d v="2022-07-01T00:00:00"/>
    <m/>
    <d v="2022-01-02T00:00:00"/>
    <x v="7"/>
    <n v="26"/>
  </r>
  <r>
    <n v="10853"/>
    <s v="66.Dengue fever"/>
    <s v="วรชิต สัตย์ซ้ำ"/>
    <s v="500001956"/>
    <s v="ชาย"/>
    <n v="15"/>
    <n v="0"/>
    <s v="นักเรียน"/>
    <s v="118"/>
    <x v="12"/>
    <x v="2"/>
    <x v="2"/>
    <x v="2"/>
    <s v="หนองฮี"/>
    <d v="2022-05-20T00:00:00"/>
    <d v="2022-05-20T00:00:00"/>
    <m/>
    <d v="2022-01-02T00:00:00"/>
    <x v="9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10"/>
    <x v="23"/>
    <x v="2"/>
    <x v="2"/>
    <s v="หนองฮี"/>
    <d v="2022-06-13T00:00:00"/>
    <d v="2022-06-13T00:00:00"/>
    <m/>
    <d v="2022-01-02T00:00:00"/>
    <x v="3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1"/>
    <x v="63"/>
    <x v="2"/>
    <x v="2"/>
    <s v="หนองฮี"/>
    <d v="2022-06-30T00:00:00"/>
    <d v="2022-06-30T00:00:00"/>
    <m/>
    <d v="2022-01-02T00:00:00"/>
    <x v="7"/>
    <n v="26"/>
  </r>
  <r>
    <n v="13780"/>
    <s v="66.Dengue fever"/>
    <s v="วรวิช บุญนาดี"/>
    <m/>
    <s v="ชาย"/>
    <n v="13"/>
    <n v="0"/>
    <s v="นักเรียน"/>
    <s v="92"/>
    <x v="19"/>
    <x v="101"/>
    <x v="42"/>
    <x v="13"/>
    <s v="เสลภูมิ"/>
    <d v="2022-06-21T00:00:00"/>
    <d v="2022-06-23T00:00:00"/>
    <m/>
    <d v="2022-01-02T00:00:00"/>
    <x v="1"/>
    <n v="25"/>
  </r>
  <r>
    <n v="13335"/>
    <s v="66.Dengue fever"/>
    <s v="วรัญญา คำสอน"/>
    <s v="530002304"/>
    <s v="หญิง"/>
    <n v="12"/>
    <n v="0"/>
    <s v="นักเรียน"/>
    <s v="11"/>
    <x v="12"/>
    <x v="2"/>
    <x v="2"/>
    <x v="2"/>
    <s v="หนองฮี"/>
    <d v="2022-06-14T00:00:00"/>
    <d v="2022-06-14T00:00:00"/>
    <m/>
    <d v="2022-01-02T00:00:00"/>
    <x v="3"/>
    <n v="24"/>
  </r>
  <r>
    <n v="15434"/>
    <s v="66.Dengue fever"/>
    <s v="วรัญญา นาโสพิน"/>
    <s v="6406115"/>
    <s v="หญิง"/>
    <n v="14"/>
    <n v="0"/>
    <s v="นักเรียน"/>
    <s v="53"/>
    <x v="10"/>
    <x v="15"/>
    <x v="12"/>
    <x v="3"/>
    <s v="จตุรพักตรพิมาน"/>
    <d v="2022-07-07T00:00:00"/>
    <d v="2022-07-07T00:00:00"/>
    <m/>
    <d v="2022-01-02T00:00:00"/>
    <x v="8"/>
    <n v="27"/>
  </r>
  <r>
    <n v="11679"/>
    <s v="66.Dengue fever"/>
    <s v="วรัญญา ลำพาย"/>
    <s v="1158441"/>
    <s v="หญิง"/>
    <n v="11"/>
    <n v="3"/>
    <s v="นักเรียน"/>
    <s v="00"/>
    <x v="13"/>
    <x v="84"/>
    <x v="57"/>
    <x v="6"/>
    <s v="ร้อยเอ็ด"/>
    <d v="2022-05-23T00:00:00"/>
    <d v="2022-05-28T00:00:00"/>
    <m/>
    <d v="2022-01-02T00:00:00"/>
    <x v="2"/>
    <n v="21"/>
  </r>
  <r>
    <n v="15894"/>
    <s v="66.Dengue fever"/>
    <s v="วสัน สมดา"/>
    <m/>
    <s v="ชาย"/>
    <n v="7"/>
    <n v="0"/>
    <s v="นักเรียน"/>
    <s v="20"/>
    <x v="13"/>
    <x v="51"/>
    <x v="41"/>
    <x v="13"/>
    <s v="เสลภูมิ"/>
    <d v="2022-07-12T00:00:00"/>
    <d v="2022-07-14T00:00:00"/>
    <m/>
    <d v="2022-01-02T00:00:00"/>
    <x v="6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4"/>
    <x v="102"/>
    <x v="64"/>
    <x v="3"/>
    <s v="จตุรพักตรพิมาน"/>
    <d v="2022-07-22T00:00:00"/>
    <d v="2022-07-22T00:00:00"/>
    <m/>
    <d v="2022-01-02T00:00:00"/>
    <x v="0"/>
    <n v="29"/>
  </r>
  <r>
    <n v="14756"/>
    <s v="66.Dengue fever"/>
    <s v="วันวิสา กองทอง"/>
    <s v="580000074"/>
    <s v="หญิง"/>
    <n v="10"/>
    <n v="8"/>
    <s v="นักเรียน"/>
    <s v="87"/>
    <x v="7"/>
    <x v="9"/>
    <x v="2"/>
    <x v="2"/>
    <s v="หนองฮี"/>
    <d v="2022-07-02T00:00:00"/>
    <d v="2022-07-02T00:00:00"/>
    <m/>
    <d v="2022-01-02T00:00:00"/>
    <x v="7"/>
    <n v="26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50"/>
    <x v="46"/>
    <x v="14"/>
    <s v="พนมไพร"/>
    <d v="2022-01-04T00:00:00"/>
    <d v="2022-01-04T00:00:00"/>
    <m/>
    <d v="2022-01-02T00:00:00"/>
    <x v="23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10"/>
    <x v="23"/>
    <x v="2"/>
    <x v="2"/>
    <s v="หนองฮี"/>
    <d v="2022-06-17T00:00:00"/>
    <d v="2022-06-17T00:00:00"/>
    <m/>
    <d v="2022-01-02T00:00:00"/>
    <x v="3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2"/>
    <x v="2"/>
    <x v="2"/>
    <x v="2"/>
    <s v="หนองฮี"/>
    <d v="2022-06-16T00:00:00"/>
    <d v="2022-06-16T00:00:00"/>
    <m/>
    <d v="2022-01-02T00:00:00"/>
    <x v="3"/>
    <n v="24"/>
  </r>
  <r>
    <n v="13343"/>
    <s v="66.Dengue fever"/>
    <s v="ศศิกร บุญปัญญา"/>
    <s v="560002438"/>
    <s v="ชาย"/>
    <n v="8"/>
    <n v="10"/>
    <s v="นักเรียน"/>
    <s v="24"/>
    <x v="12"/>
    <x v="2"/>
    <x v="2"/>
    <x v="2"/>
    <s v="หนองฮี"/>
    <d v="2022-06-16T00:00:00"/>
    <d v="2022-06-16T00:00:00"/>
    <m/>
    <d v="2022-01-02T00:00:00"/>
    <x v="3"/>
    <n v="24"/>
  </r>
  <r>
    <n v="14169"/>
    <s v="66.Dengue fever"/>
    <s v="ศิรัญธร ศรีจุลฮาด"/>
    <m/>
    <s v="หญิง"/>
    <n v="17"/>
    <n v="0"/>
    <s v="นักเรียน"/>
    <s v="117"/>
    <x v="10"/>
    <x v="103"/>
    <x v="65"/>
    <x v="13"/>
    <s v="เสลภูมิ"/>
    <d v="2022-06-24T00:00:00"/>
    <d v="2022-06-26T00:00:00"/>
    <m/>
    <d v="2022-01-02T00:00:00"/>
    <x v="7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2"/>
    <x v="104"/>
    <x v="63"/>
    <x v="8"/>
    <s v="เกษตรวิสัย"/>
    <d v="2022-01-15T00:00:00"/>
    <d v="2022-01-18T00:00:00"/>
    <m/>
    <d v="2022-01-02T00:00:00"/>
    <x v="15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10"/>
    <x v="54"/>
    <x v="40"/>
    <x v="6"/>
    <s v="ร้อยเอ็ด"/>
    <d v="2022-07-02T00:00:00"/>
    <d v="2022-07-03T00:00:00"/>
    <m/>
    <d v="2022-01-02T00:00:00"/>
    <x v="8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0"/>
    <x v="2"/>
    <x v="2"/>
    <x v="2"/>
    <s v="หนองฮี"/>
    <d v="2022-05-30T00:00:00"/>
    <d v="2022-05-30T00:00:00"/>
    <m/>
    <d v="2022-01-02T00:00:00"/>
    <x v="4"/>
    <n v="22"/>
  </r>
  <r>
    <n v="14838"/>
    <s v="66.Dengue fever"/>
    <s v="ศุภชิต สิมชมภู"/>
    <m/>
    <s v="ชาย"/>
    <n v="31"/>
    <n v="0"/>
    <s v="รับจ้าง,กรรมกร"/>
    <s v="219"/>
    <x v="2"/>
    <x v="59"/>
    <x v="43"/>
    <x v="13"/>
    <s v="เสลภูมิ"/>
    <d v="2022-06-29T00:00:00"/>
    <d v="2022-07-02T00:00:00"/>
    <m/>
    <d v="2022-01-02T00:00:00"/>
    <x v="7"/>
    <n v="26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0"/>
    <x v="2"/>
    <x v="2"/>
    <x v="2"/>
    <s v="หนองฮี"/>
    <d v="2022-05-21T00:00:00"/>
    <d v="2022-05-21T00:00:00"/>
    <m/>
    <d v="2022-01-02T00:00:00"/>
    <x v="9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7"/>
    <x v="99"/>
    <x v="63"/>
    <x v="8"/>
    <s v="เกษตรวิสัย"/>
    <d v="2022-02-26T00:00:00"/>
    <d v="2022-02-28T00:00:00"/>
    <m/>
    <d v="2022-01-02T00:00:00"/>
    <x v="22"/>
    <n v="8"/>
  </r>
  <r>
    <n v="15233"/>
    <s v="66.Dengue fever"/>
    <s v="สมาน วิชารักษ์"/>
    <s v="51714"/>
    <s v="ชาย"/>
    <n v="52"/>
    <n v="0"/>
    <s v="เกษตร"/>
    <s v="202"/>
    <x v="15"/>
    <x v="105"/>
    <x v="66"/>
    <x v="11"/>
    <s v="อาจสามารถ"/>
    <d v="2022-06-05T00:00:00"/>
    <d v="2022-06-07T00:00:00"/>
    <m/>
    <d v="2022-01-02T00:00:00"/>
    <x v="10"/>
    <n v="23"/>
  </r>
  <r>
    <n v="15173"/>
    <s v="66.Dengue fever"/>
    <s v="สรภพ สัตย์ซ้ำ"/>
    <s v="520002612"/>
    <s v="ชาย"/>
    <n v="12"/>
    <n v="11"/>
    <s v="นักเรียน"/>
    <s v="44"/>
    <x v="1"/>
    <x v="63"/>
    <x v="2"/>
    <x v="2"/>
    <s v="หนองฮี"/>
    <d v="2022-07-06T00:00:00"/>
    <d v="2022-07-06T00:00:00"/>
    <m/>
    <d v="2022-01-02T00:00:00"/>
    <x v="8"/>
    <n v="27"/>
  </r>
  <r>
    <n v="13326"/>
    <s v="66.Dengue fever"/>
    <s v="สรวิชญ์ คำสอน"/>
    <s v="500003623"/>
    <s v="ชาย"/>
    <n v="14"/>
    <n v="10"/>
    <s v="นักเรียน"/>
    <s v="70"/>
    <x v="12"/>
    <x v="2"/>
    <x v="2"/>
    <x v="2"/>
    <s v="หนองฮี"/>
    <d v="2022-06-13T00:00:00"/>
    <d v="2022-06-13T00:00:00"/>
    <m/>
    <d v="2022-01-02T00:00:00"/>
    <x v="3"/>
    <n v="24"/>
  </r>
  <r>
    <n v="4954"/>
    <s v="66.Dengue fever"/>
    <s v="สัมฤทธิ์ กะการดี"/>
    <s v="430041101"/>
    <s v="ชาย"/>
    <n v="56"/>
    <n v="0"/>
    <s v="เกษตร"/>
    <s v="85"/>
    <x v="8"/>
    <x v="106"/>
    <x v="67"/>
    <x v="7"/>
    <s v="สุวรรณภูมิ"/>
    <d v="2022-01-24T00:00:00"/>
    <d v="2022-02-25T00:00:00"/>
    <m/>
    <d v="2022-01-02T00:00:00"/>
    <x v="19"/>
    <n v="4"/>
  </r>
  <r>
    <n v="13860"/>
    <s v="66.Dengue fever"/>
    <s v="สิทธา กู้พิมาย"/>
    <s v="520000571"/>
    <s v="ชาย"/>
    <n v="13"/>
    <n v="4"/>
    <s v="นักเรียน"/>
    <s v="50"/>
    <x v="12"/>
    <x v="2"/>
    <x v="2"/>
    <x v="2"/>
    <s v="หนองฮี"/>
    <d v="2022-06-21T00:00:00"/>
    <d v="2022-06-21T00:00:00"/>
    <m/>
    <d v="2022-01-02T00:00:00"/>
    <x v="1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7"/>
    <x v="28"/>
    <x v="22"/>
    <x v="10"/>
    <s v="ทุ่งเขาหลวง"/>
    <d v="2022-06-16T00:00:00"/>
    <d v="2022-06-20T00:00:00"/>
    <m/>
    <d v="2022-01-02T00:00:00"/>
    <x v="1"/>
    <n v="24"/>
  </r>
  <r>
    <n v="13339"/>
    <s v="66.Dengue fever"/>
    <s v="สิรินธร เชื้อจิตร"/>
    <s v="470002137"/>
    <s v="หญิง"/>
    <n v="18"/>
    <n v="2"/>
    <s v="นักเรียน"/>
    <s v="74"/>
    <x v="12"/>
    <x v="2"/>
    <x v="2"/>
    <x v="2"/>
    <s v="หนองฮี"/>
    <d v="2022-06-15T00:00:00"/>
    <d v="2022-06-15T00:00:00"/>
    <m/>
    <d v="2022-01-02T00:00:00"/>
    <x v="3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7"/>
    <x v="9"/>
    <x v="2"/>
    <x v="2"/>
    <s v="หนองฮี"/>
    <d v="2022-06-14T00:00:00"/>
    <d v="2022-06-14T00:00:00"/>
    <m/>
    <d v="2022-01-02T00:00:00"/>
    <x v="3"/>
    <n v="24"/>
  </r>
  <r>
    <n v="12812"/>
    <s v="66.Dengue fever"/>
    <s v="สุกฤตา เทียมคำ"/>
    <s v="600000141"/>
    <s v="หญิง"/>
    <n v="6"/>
    <n v="10"/>
    <s v="นักเรียน"/>
    <s v="12"/>
    <x v="10"/>
    <x v="23"/>
    <x v="2"/>
    <x v="2"/>
    <s v="หนองฮี"/>
    <d v="2022-06-08T00:00:00"/>
    <d v="2022-06-08T00:00:00"/>
    <m/>
    <d v="2022-01-02T00:00:00"/>
    <x v="10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5"/>
    <x v="88"/>
    <x v="58"/>
    <x v="6"/>
    <s v="ร้อยเอ็ด"/>
    <d v="2022-06-05T00:00:00"/>
    <d v="2022-06-06T00:00:00"/>
    <m/>
    <d v="2022-01-02T00:00:00"/>
    <x v="10"/>
    <n v="23"/>
  </r>
  <r>
    <n v="13809"/>
    <s v="66.Dengue fever"/>
    <s v="สุธิดา ชื่นตา"/>
    <s v="1075112"/>
    <s v="หญิง"/>
    <n v="6"/>
    <n v="4"/>
    <s v="นักเรียน"/>
    <s v="123"/>
    <x v="1"/>
    <x v="1"/>
    <x v="1"/>
    <x v="1"/>
    <s v="ร้อยเอ็ด"/>
    <d v="2022-06-16T00:00:00"/>
    <d v="2022-06-21T00:00:00"/>
    <m/>
    <d v="2022-01-02T00:00:00"/>
    <x v="1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0"/>
    <x v="2"/>
    <x v="2"/>
    <x v="2"/>
    <s v="หนองฮี"/>
    <d v="2022-06-15T00:00:00"/>
    <d v="2022-06-15T00:00:00"/>
    <m/>
    <d v="2022-01-02T00:00:00"/>
    <x v="3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5"/>
    <x v="29"/>
    <x v="23"/>
    <x v="1"/>
    <s v="ร้อยเอ็ด"/>
    <d v="2022-06-08T00:00:00"/>
    <d v="2022-06-11T00:00:00"/>
    <m/>
    <d v="2022-01-02T00:00:00"/>
    <x v="10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5"/>
    <x v="71"/>
    <x v="2"/>
    <x v="2"/>
    <s v="หนองฮี"/>
    <d v="2022-05-25T00:00:00"/>
    <d v="2022-05-25T00:00:00"/>
    <m/>
    <d v="2022-01-02T00:00:00"/>
    <x v="2"/>
    <n v="21"/>
  </r>
  <r>
    <n v="2755"/>
    <s v="66.Dengue fever"/>
    <s v="สุพิชชา จันทัง"/>
    <s v="5904147"/>
    <s v="หญิง"/>
    <n v="8"/>
    <n v="0"/>
    <s v="นักเรียน"/>
    <s v="22"/>
    <x v="13"/>
    <x v="93"/>
    <x v="61"/>
    <x v="3"/>
    <s v="จตุรพักตรพิมาน"/>
    <d v="2022-01-24T00:00:00"/>
    <d v="2022-01-28T00:00:00"/>
    <m/>
    <d v="2022-01-02T00:00:00"/>
    <x v="13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5"/>
    <x v="29"/>
    <x v="23"/>
    <x v="1"/>
    <s v="ร้อยเอ็ด"/>
    <d v="2022-06-10T00:00:00"/>
    <d v="2022-06-10T00:00:00"/>
    <m/>
    <d v="2022-01-02T00:00:00"/>
    <x v="10"/>
    <n v="23"/>
  </r>
  <r>
    <n v="16329"/>
    <s v="66.Dengue fever"/>
    <s v="สุรพล พืชศรี"/>
    <s v="5204066"/>
    <s v="ชาย"/>
    <n v="13"/>
    <n v="7"/>
    <s v="นักเรียน"/>
    <s v="217"/>
    <x v="5"/>
    <x v="89"/>
    <x v="68"/>
    <x v="15"/>
    <s v="หนองพอก"/>
    <d v="2022-07-17T00:00:00"/>
    <d v="2022-07-22T00:00:00"/>
    <m/>
    <d v="2022-01-02T00:00:00"/>
    <x v="0"/>
    <n v="29"/>
  </r>
  <r>
    <n v="13996"/>
    <s v="66.Dengue fever"/>
    <s v="สูน อักษร"/>
    <s v="124963"/>
    <s v="หญิง"/>
    <n v="61"/>
    <n v="8"/>
    <s v="เกษตร"/>
    <s v="41"/>
    <x v="1"/>
    <x v="107"/>
    <x v="69"/>
    <x v="17"/>
    <s v="ร้อยเอ็ด"/>
    <d v="2022-06-20T00:00:00"/>
    <d v="2022-06-22T00:00:00"/>
    <m/>
    <d v="2022-01-02T00:00:00"/>
    <x v="1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5"/>
    <x v="29"/>
    <x v="23"/>
    <x v="1"/>
    <s v="ร้อยเอ็ด"/>
    <d v="2022-06-10T00:00:00"/>
    <d v="2022-06-10T00:00:00"/>
    <m/>
    <d v="2022-01-02T00:00:00"/>
    <x v="10"/>
    <n v="23"/>
  </r>
  <r>
    <n v="13351"/>
    <s v="66.Dengue fever"/>
    <s v="เสมียน นะสูโฮ"/>
    <s v="4503770"/>
    <s v="ชาย"/>
    <n v="69"/>
    <n v="0"/>
    <s v="เกษตร"/>
    <s v="140"/>
    <x v="1"/>
    <x v="108"/>
    <x v="44"/>
    <x v="4"/>
    <s v="ปทุมรัตต์"/>
    <d v="2022-06-14T00:00:00"/>
    <d v="2022-06-17T00:00:00"/>
    <m/>
    <d v="2022-01-02T00:00:00"/>
    <x v="3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0"/>
    <x v="70"/>
    <x v="49"/>
    <x v="16"/>
    <s v="จุรีเวช"/>
    <d v="2022-06-15T00:00:00"/>
    <d v="2022-06-15T00:00:00"/>
    <m/>
    <d v="2022-01-02T00:00:00"/>
    <x v="3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1"/>
    <x v="11"/>
    <x v="9"/>
    <x v="6"/>
    <s v="ร้อยเอ็ด"/>
    <d v="2022-06-25T00:00:00"/>
    <d v="2022-06-27T00:00:00"/>
    <m/>
    <d v="2022-01-02T00:00:00"/>
    <x v="7"/>
    <n v="25"/>
  </r>
  <r>
    <n v="2761"/>
    <s v="66.Dengue fever"/>
    <s v="ใหม่ จำปี"/>
    <s v="1249550"/>
    <s v="ชาย"/>
    <n v="25"/>
    <n v="1"/>
    <s v="รับจ้าง,กรรมกร"/>
    <s v="3"/>
    <x v="9"/>
    <x v="13"/>
    <x v="11"/>
    <x v="6"/>
    <s v="ร้อยเอ็ด"/>
    <d v="2022-01-14T00:00:00"/>
    <d v="2022-01-18T00:00:00"/>
    <m/>
    <d v="2022-01-02T00:00:00"/>
    <x v="15"/>
    <n v="2"/>
  </r>
  <r>
    <n v="12817"/>
    <s v="66.Dengue fever"/>
    <s v="อดิศร สีงาม"/>
    <s v="550002842"/>
    <s v="ชาย"/>
    <n v="9"/>
    <n v="8"/>
    <s v="นักเรียน"/>
    <s v="72"/>
    <x v="0"/>
    <x v="2"/>
    <x v="2"/>
    <x v="2"/>
    <s v="หนองฮี"/>
    <d v="2022-06-09T00:00:00"/>
    <d v="2022-06-09T00:00:00"/>
    <m/>
    <d v="2022-01-02T00:00:00"/>
    <x v="10"/>
    <n v="23"/>
  </r>
  <r>
    <n v="12799"/>
    <s v="66.Dengue fever"/>
    <s v="อดิศักดิ์ วิชัย"/>
    <s v="580000330"/>
    <s v="ชาย"/>
    <n v="7"/>
    <n v="5"/>
    <s v="นักเรียน"/>
    <s v="26"/>
    <x v="12"/>
    <x v="2"/>
    <x v="2"/>
    <x v="2"/>
    <s v="หนองฮี"/>
    <d v="2022-06-06T00:00:00"/>
    <d v="2022-06-06T00:00:00"/>
    <m/>
    <d v="2022-01-02T00:00:00"/>
    <x v="10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0"/>
    <x v="2"/>
    <x v="2"/>
    <x v="2"/>
    <s v="หนองฮี"/>
    <d v="2022-06-07T00:00:00"/>
    <d v="2022-06-07T00:00:00"/>
    <m/>
    <d v="2022-01-02T00:00:00"/>
    <x v="10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10"/>
    <x v="23"/>
    <x v="2"/>
    <x v="2"/>
    <s v="หนองฮี"/>
    <d v="2022-06-27T00:00:00"/>
    <d v="2022-06-27T00:00:00"/>
    <m/>
    <d v="2022-01-02T00:00:00"/>
    <x v="7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3"/>
    <x v="84"/>
    <x v="57"/>
    <x v="6"/>
    <s v="ร้อยเอ็ด"/>
    <d v="2022-06-09T00:00:00"/>
    <d v="2022-06-10T00:00:00"/>
    <m/>
    <d v="2022-01-02T00:00:00"/>
    <x v="10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5"/>
    <x v="29"/>
    <x v="23"/>
    <x v="1"/>
    <s v="ร้อยเอ็ด"/>
    <d v="2022-06-24T00:00:00"/>
    <d v="2022-06-28T00:00:00"/>
    <m/>
    <d v="2022-01-02T00:00:00"/>
    <x v="7"/>
    <n v="25"/>
  </r>
  <r>
    <n v="13330"/>
    <s v="66.Dengue fever"/>
    <s v="อภิชาติ ใจดี"/>
    <s v="580000284"/>
    <s v="ชาย"/>
    <n v="7"/>
    <n v="8"/>
    <s v="นักเรียน"/>
    <s v="84"/>
    <x v="12"/>
    <x v="2"/>
    <x v="2"/>
    <x v="2"/>
    <s v="หนองฮี"/>
    <d v="2022-06-14T00:00:00"/>
    <d v="2022-06-14T00:00:00"/>
    <m/>
    <d v="2022-01-02T00:00:00"/>
    <x v="3"/>
    <n v="24"/>
  </r>
  <r>
    <n v="15171"/>
    <s v="66.Dengue fever"/>
    <s v="อภิสร พิศเพ็ง"/>
    <s v="560001784"/>
    <s v="ชาย"/>
    <n v="11"/>
    <n v="4"/>
    <s v="นักเรียน"/>
    <s v="93"/>
    <x v="12"/>
    <x v="2"/>
    <x v="2"/>
    <x v="2"/>
    <s v="หนองฮี"/>
    <d v="2022-07-05T00:00:00"/>
    <d v="2022-07-05T00:00:00"/>
    <m/>
    <d v="2022-01-02T00:00:00"/>
    <x v="8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2"/>
    <x v="2"/>
    <x v="2"/>
    <x v="2"/>
    <s v="หนองฮี"/>
    <d v="2022-06-19T00:00:00"/>
    <d v="2022-06-19T00:00:00"/>
    <m/>
    <d v="2022-01-02T00:00:00"/>
    <x v="1"/>
    <n v="25"/>
  </r>
  <r>
    <n v="16676"/>
    <s v="66.Dengue fever"/>
    <s v="อังคณา พันนา"/>
    <s v="141622"/>
    <s v="หญิง"/>
    <n v="24"/>
    <n v="2"/>
    <s v="เกษตร"/>
    <s v="8"/>
    <x v="0"/>
    <x v="109"/>
    <x v="70"/>
    <x v="1"/>
    <s v="ร้อยเอ็ด"/>
    <d v="2022-07-17T00:00:00"/>
    <d v="2022-07-21T00:00:00"/>
    <m/>
    <d v="2022-01-02T00:00:00"/>
    <x v="0"/>
    <n v="29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3"/>
    <x v="110"/>
    <x v="59"/>
    <x v="3"/>
    <s v="จตุรพักตรพิมาน"/>
    <d v="2022-06-23T00:00:00"/>
    <d v="2022-06-23T00:00:00"/>
    <m/>
    <d v="2022-01-02T00:00:00"/>
    <x v="1"/>
    <n v="25"/>
  </r>
  <r>
    <n v="14965"/>
    <s v="66.Dengue fever"/>
    <s v="อาทิตย์ การิสุข"/>
    <s v="495065"/>
    <s v="ชาย"/>
    <n v="18"/>
    <n v="0"/>
    <s v="นักเรียน"/>
    <s v="129"/>
    <x v="1"/>
    <x v="1"/>
    <x v="1"/>
    <x v="1"/>
    <s v="ร้อยเอ็ด"/>
    <d v="2022-06-28T00:00:00"/>
    <d v="2022-07-01T00:00:00"/>
    <m/>
    <d v="2022-01-02T00:00:00"/>
    <x v="7"/>
    <n v="26"/>
  </r>
  <r>
    <n v="12226"/>
    <s v="66.Dengue fever"/>
    <s v="อารดา คำสอน"/>
    <s v="590000963"/>
    <s v="หญิง"/>
    <n v="7"/>
    <n v="6"/>
    <s v="นักเรียน"/>
    <s v="84"/>
    <x v="0"/>
    <x v="2"/>
    <x v="2"/>
    <x v="2"/>
    <s v="หนองฮี"/>
    <d v="2022-06-04T00:00:00"/>
    <d v="2022-06-04T00:00:00"/>
    <m/>
    <d v="2022-01-02T00:00:00"/>
    <x v="4"/>
    <n v="22"/>
  </r>
  <r>
    <n v="11619"/>
    <s v="66.Dengue fever"/>
    <s v="อารดา บ่อชล"/>
    <s v="540002358"/>
    <s v="หญิง"/>
    <n v="10"/>
    <n v="9"/>
    <s v="นักเรียน"/>
    <s v="6"/>
    <x v="12"/>
    <x v="2"/>
    <x v="2"/>
    <x v="2"/>
    <s v="หนองฮี"/>
    <d v="2022-05-25T00:00:00"/>
    <d v="2022-05-25T00:00:00"/>
    <m/>
    <d v="2022-01-02T00:00:00"/>
    <x v="2"/>
    <n v="21"/>
  </r>
  <r>
    <n v="16240"/>
    <s v="66.Dengue fever"/>
    <s v="เอกชัย ผิวเหลือง"/>
    <s v="5702590"/>
    <s v="ชาย"/>
    <n v="33"/>
    <n v="7"/>
    <s v="เกษตร"/>
    <s v="68"/>
    <x v="10"/>
    <x v="111"/>
    <x v="71"/>
    <x v="15"/>
    <s v="หนองพอก"/>
    <d v="2022-07-13T00:00:00"/>
    <d v="2022-07-14T00:00:00"/>
    <m/>
    <d v="2022-01-02T00:00:00"/>
    <x v="6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7"/>
    <x v="9"/>
    <x v="2"/>
    <x v="2"/>
    <s v="หนองฮี"/>
    <d v="2022-06-22T00:00:00"/>
    <d v="2022-06-22T00:00:00"/>
    <m/>
    <d v="2022-01-02T00:00:00"/>
    <x v="1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B21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9"/>
        <item x="5"/>
        <item x="2"/>
        <item x="10"/>
        <item x="7"/>
        <item x="1"/>
        <item x="12"/>
        <item x="15"/>
        <item x="13"/>
        <item x="16"/>
        <item sd="0" x="3"/>
        <item sd="0" x="0"/>
        <item x="11"/>
        <item x="8"/>
        <item x="19"/>
        <item x="4"/>
        <item x="18"/>
        <item x="6"/>
        <item x="14"/>
        <item x="17"/>
        <item t="default"/>
      </items>
    </pivotField>
    <pivotField axis="axisRow" compact="0" outline="0" subtotalTop="0" showAll="0" includeNewItemsInFilter="1" sortType="ascending">
      <items count="113">
        <item x="22"/>
        <item x="55"/>
        <item x="109"/>
        <item x="20"/>
        <item x="96"/>
        <item x="107"/>
        <item x="49"/>
        <item x="108"/>
        <item x="89"/>
        <item x="61"/>
        <item x="68"/>
        <item x="62"/>
        <item x="36"/>
        <item x="105"/>
        <item x="70"/>
        <item x="56"/>
        <item x="1"/>
        <item x="15"/>
        <item x="9"/>
        <item x="41"/>
        <item x="35"/>
        <item x="40"/>
        <item x="64"/>
        <item x="10"/>
        <item x="93"/>
        <item x="11"/>
        <item x="69"/>
        <item x="2"/>
        <item x="92"/>
        <item x="106"/>
        <item x="58"/>
        <item x="8"/>
        <item x="27"/>
        <item x="94"/>
        <item x="42"/>
        <item x="81"/>
        <item x="38"/>
        <item x="79"/>
        <item x="29"/>
        <item x="31"/>
        <item x="32"/>
        <item x="0"/>
        <item x="101"/>
        <item x="34"/>
        <item x="66"/>
        <item x="111"/>
        <item x="21"/>
        <item x="25"/>
        <item x="23"/>
        <item x="45"/>
        <item x="67"/>
        <item x="77"/>
        <item x="78"/>
        <item x="104"/>
        <item x="3"/>
        <item x="12"/>
        <item x="13"/>
        <item x="18"/>
        <item x="39"/>
        <item x="87"/>
        <item x="85"/>
        <item x="65"/>
        <item x="80"/>
        <item x="6"/>
        <item x="47"/>
        <item x="86"/>
        <item x="52"/>
        <item x="73"/>
        <item x="5"/>
        <item x="91"/>
        <item x="98"/>
        <item x="59"/>
        <item x="33"/>
        <item x="57"/>
        <item x="16"/>
        <item x="46"/>
        <item x="110"/>
        <item x="60"/>
        <item x="43"/>
        <item x="71"/>
        <item x="102"/>
        <item x="54"/>
        <item x="90"/>
        <item x="75"/>
        <item x="100"/>
        <item x="7"/>
        <item x="84"/>
        <item x="76"/>
        <item x="44"/>
        <item x="50"/>
        <item x="48"/>
        <item x="82"/>
        <item x="51"/>
        <item x="95"/>
        <item x="72"/>
        <item x="97"/>
        <item x="74"/>
        <item x="63"/>
        <item x="99"/>
        <item x="24"/>
        <item x="53"/>
        <item x="17"/>
        <item x="19"/>
        <item x="26"/>
        <item x="88"/>
        <item x="103"/>
        <item x="28"/>
        <item x="30"/>
        <item x="4"/>
        <item x="14"/>
        <item x="37"/>
        <item x="83"/>
        <item t="default"/>
      </items>
    </pivotField>
    <pivotField axis="axisRow" compact="0" outline="0" subtotalTop="0" showAll="0" includeNewItemsInFilter="1" sortType="descending">
      <items count="73">
        <item sd="0" x="0"/>
        <item x="11"/>
        <item x="9"/>
        <item x="7"/>
        <item x="40"/>
        <item x="58"/>
        <item x="57"/>
        <item x="26"/>
        <item x="10"/>
        <item x="54"/>
        <item x="1"/>
        <item x="2"/>
        <item x="3"/>
        <item x="4"/>
        <item x="5"/>
        <item x="6"/>
        <item x="8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5"/>
        <item x="5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8"/>
        <item x="3"/>
        <item x="9"/>
        <item x="1"/>
        <item x="10"/>
        <item x="17"/>
        <item x="4"/>
        <item x="14"/>
        <item x="16"/>
        <item x="0"/>
        <item x="5"/>
        <item x="6"/>
        <item x="12"/>
        <item x="7"/>
        <item x="13"/>
        <item x="15"/>
        <item x="2"/>
        <item x="1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5">
        <item x="23"/>
        <item x="21"/>
        <item x="15"/>
        <item x="13"/>
        <item x="16"/>
        <item x="18"/>
        <item x="19"/>
        <item x="22"/>
        <item x="20"/>
        <item x="5"/>
        <item x="12"/>
        <item x="17"/>
        <item x="11"/>
        <item x="9"/>
        <item x="2"/>
        <item x="4"/>
        <item x="10"/>
        <item x="3"/>
        <item x="1"/>
        <item x="7"/>
        <item x="8"/>
        <item x="6"/>
        <item x="0"/>
        <item x="1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08">
    <i>
      <x/>
      <x v="63"/>
      <x v="53"/>
    </i>
    <i r="2">
      <x v="98"/>
    </i>
    <i t="default" r="1">
      <x v="63"/>
    </i>
    <i r="1">
      <x v="29"/>
      <x v="67"/>
    </i>
    <i r="2">
      <x v="107"/>
    </i>
    <i t="default" r="1">
      <x v="29"/>
    </i>
    <i r="1">
      <x v="19"/>
      <x v="70"/>
    </i>
    <i r="2">
      <x v="101"/>
    </i>
    <i t="default" r="1">
      <x v="19"/>
    </i>
    <i r="1">
      <x v="2"/>
      <x v="84"/>
    </i>
    <i t="default" r="1">
      <x v="2"/>
    </i>
    <i t="default">
      <x/>
    </i>
    <i>
      <x v="1"/>
      <x v="17"/>
      <x v="17"/>
    </i>
    <i t="default" r="1">
      <x v="17"/>
    </i>
    <i r="1">
      <x v="39"/>
      <x v="15"/>
    </i>
    <i r="2">
      <x v="49"/>
    </i>
    <i t="default" r="1">
      <x v="39"/>
    </i>
    <i r="1">
      <x v="12"/>
      <x v="8"/>
    </i>
    <i r="2">
      <x v="54"/>
    </i>
    <i t="default" r="1">
      <x v="12"/>
    </i>
    <i r="1">
      <x v="61"/>
      <x v="24"/>
    </i>
    <i t="default" r="1">
      <x v="61"/>
    </i>
    <i r="1">
      <x v="59"/>
      <x v="76"/>
    </i>
    <i r="2">
      <x v="82"/>
    </i>
    <i t="default" r="1">
      <x v="59"/>
    </i>
    <i r="1">
      <x v="64"/>
      <x v="80"/>
    </i>
    <i t="default" r="1">
      <x v="64"/>
    </i>
    <i r="1">
      <x v="60"/>
      <x v="69"/>
    </i>
    <i t="default" r="1">
      <x v="60"/>
    </i>
    <i r="1">
      <x v="41"/>
      <x v="89"/>
    </i>
    <i t="default" r="1">
      <x v="41"/>
    </i>
    <i t="default">
      <x v="1"/>
    </i>
    <i>
      <x v="2"/>
      <x v="20"/>
      <x v="57"/>
    </i>
    <i r="2">
      <x v="103"/>
    </i>
    <i t="default" r="1">
      <x v="20"/>
    </i>
    <i r="1">
      <x v="38"/>
      <x v="88"/>
    </i>
    <i t="default" r="1">
      <x v="38"/>
    </i>
    <i r="1">
      <x v="31"/>
      <x v="43"/>
    </i>
    <i t="default" r="1">
      <x v="31"/>
    </i>
    <i t="default">
      <x v="2"/>
    </i>
    <i>
      <x v="3"/>
      <x v="10"/>
      <x v="16"/>
    </i>
    <i r="2">
      <x v="109"/>
    </i>
    <i t="default" r="1">
      <x v="10"/>
    </i>
    <i r="1">
      <x v="28"/>
      <x v="38"/>
    </i>
    <i t="default" r="1">
      <x v="28"/>
    </i>
    <i r="1">
      <x v="26"/>
      <x v="23"/>
    </i>
    <i r="2">
      <x v="34"/>
    </i>
    <i t="default" r="1">
      <x v="26"/>
    </i>
    <i r="1">
      <x v="70"/>
      <x v="2"/>
    </i>
    <i t="default" r="1">
      <x v="70"/>
    </i>
    <i r="1">
      <x v="48"/>
      <x v="22"/>
    </i>
    <i t="default" r="1">
      <x v="48"/>
    </i>
    <i t="default">
      <x v="3"/>
    </i>
    <i>
      <x v="4"/>
      <x v="27"/>
      <x v="106"/>
    </i>
    <i t="default" r="1">
      <x v="27"/>
    </i>
    <i r="1">
      <x v="32"/>
      <x v="11"/>
    </i>
    <i r="2">
      <x v="12"/>
    </i>
    <i t="default" r="1">
      <x v="32"/>
    </i>
    <i r="1">
      <x v="36"/>
      <x v="19"/>
    </i>
    <i t="default" r="1">
      <x v="36"/>
    </i>
    <i r="1">
      <x v="21"/>
      <x v="102"/>
    </i>
    <i t="default" r="1">
      <x v="21"/>
    </i>
    <i t="default">
      <x v="4"/>
    </i>
    <i>
      <x v="5"/>
      <x v="69"/>
      <x v="5"/>
    </i>
    <i t="default" r="1">
      <x v="69"/>
    </i>
    <i t="default">
      <x v="5"/>
    </i>
    <i>
      <x v="6"/>
      <x v="47"/>
      <x v="7"/>
    </i>
    <i r="2">
      <x v="9"/>
    </i>
    <i r="2">
      <x v="21"/>
    </i>
    <i t="default" r="1">
      <x v="47"/>
    </i>
    <i r="1">
      <x v="14"/>
      <x v="4"/>
    </i>
    <i r="2">
      <x v="68"/>
    </i>
    <i t="default" r="1">
      <x v="14"/>
    </i>
    <i r="1">
      <x v="30"/>
      <x v="39"/>
    </i>
    <i r="2">
      <x v="75"/>
    </i>
    <i t="default" r="1">
      <x v="30"/>
    </i>
    <i r="1">
      <x v="22"/>
      <x v="40"/>
    </i>
    <i t="default" r="1">
      <x v="22"/>
    </i>
    <i r="1">
      <x v="58"/>
      <x v="111"/>
    </i>
    <i t="default" r="1">
      <x v="58"/>
    </i>
    <i r="1">
      <x v="55"/>
      <x v="87"/>
    </i>
    <i t="default" r="1">
      <x v="55"/>
    </i>
    <i t="default">
      <x v="6"/>
    </i>
    <i>
      <x v="7"/>
      <x v="35"/>
      <x v="21"/>
    </i>
    <i r="2">
      <x v="61"/>
    </i>
    <i r="2">
      <x v="62"/>
    </i>
    <i t="default" r="1">
      <x v="35"/>
    </i>
    <i r="1">
      <x v="49"/>
      <x v="50"/>
    </i>
    <i r="2">
      <x v="89"/>
    </i>
    <i r="2">
      <x v="91"/>
    </i>
    <i t="default" r="1">
      <x v="49"/>
    </i>
    <i r="1">
      <x v="54"/>
      <x v="65"/>
    </i>
    <i r="2">
      <x v="96"/>
    </i>
    <i t="default" r="1">
      <x v="54"/>
    </i>
    <i r="1">
      <x v="57"/>
      <x v="35"/>
    </i>
    <i t="default" r="1">
      <x v="57"/>
    </i>
    <i r="1">
      <x v="53"/>
      <x v="94"/>
    </i>
    <i t="default" r="1">
      <x v="53"/>
    </i>
    <i t="default">
      <x v="7"/>
    </i>
    <i>
      <x v="8"/>
      <x v="52"/>
      <x v="14"/>
    </i>
    <i t="default" r="1">
      <x v="52"/>
    </i>
    <i r="1">
      <x v="50"/>
      <x v="10"/>
    </i>
    <i t="default" r="1">
      <x v="50"/>
    </i>
    <i t="default">
      <x v="8"/>
    </i>
    <i>
      <x v="9"/>
      <x/>
    </i>
    <i t="default">
      <x v="9"/>
    </i>
    <i>
      <x v="10"/>
      <x v="15"/>
      <x v="85"/>
    </i>
    <i t="default" r="1">
      <x v="15"/>
    </i>
    <i r="1">
      <x v="33"/>
      <x v="110"/>
    </i>
    <i t="default" r="1">
      <x v="33"/>
    </i>
    <i r="1">
      <x v="18"/>
      <x v="74"/>
    </i>
    <i t="default" r="1">
      <x v="18"/>
    </i>
    <i t="default">
      <x v="10"/>
    </i>
    <i>
      <x v="11"/>
      <x v="1"/>
      <x v="56"/>
    </i>
    <i r="2">
      <x v="59"/>
    </i>
    <i r="2">
      <x v="60"/>
    </i>
    <i r="2">
      <x v="64"/>
    </i>
    <i r="2">
      <x v="95"/>
    </i>
    <i t="default" r="1">
      <x v="1"/>
    </i>
    <i r="1">
      <x v="3"/>
      <x v="28"/>
    </i>
    <i r="2">
      <x v="31"/>
    </i>
    <i r="2">
      <x v="32"/>
    </i>
    <i r="2">
      <x v="36"/>
    </i>
    <i r="2">
      <x v="73"/>
    </i>
    <i t="default" r="1">
      <x v="3"/>
    </i>
    <i r="1">
      <x v="2"/>
      <x v="25"/>
    </i>
    <i t="default" r="1">
      <x v="2"/>
    </i>
    <i r="1">
      <x v="4"/>
      <x v="81"/>
    </i>
    <i t="default" r="1">
      <x v="4"/>
    </i>
    <i r="1">
      <x v="5"/>
      <x v="93"/>
    </i>
    <i r="2">
      <x v="104"/>
    </i>
    <i t="default" r="1">
      <x v="5"/>
    </i>
    <i r="1">
      <x v="6"/>
      <x v="86"/>
    </i>
    <i t="default" r="1">
      <x v="6"/>
    </i>
    <i r="1">
      <x v="8"/>
      <x v="55"/>
    </i>
    <i t="default" r="1">
      <x v="8"/>
    </i>
    <i r="1">
      <x v="7"/>
      <x v="51"/>
    </i>
    <i r="2">
      <x v="72"/>
    </i>
    <i t="default" r="1">
      <x v="7"/>
    </i>
    <i r="1">
      <x v="9"/>
      <x v="37"/>
    </i>
    <i t="default" r="1">
      <x v="9"/>
    </i>
    <i t="default">
      <x v="11"/>
    </i>
    <i>
      <x v="12"/>
      <x v="56"/>
      <x v="52"/>
    </i>
    <i t="default" r="1">
      <x v="56"/>
    </i>
    <i r="1">
      <x v="23"/>
      <x/>
    </i>
    <i t="default" r="1">
      <x v="23"/>
    </i>
    <i t="default">
      <x v="12"/>
    </i>
    <i>
      <x v="13"/>
      <x v="25"/>
      <x v="47"/>
    </i>
    <i r="2">
      <x v="90"/>
    </i>
    <i t="default" r="1">
      <x v="25"/>
    </i>
    <i r="1">
      <x v="67"/>
      <x v="29"/>
    </i>
    <i t="default" r="1">
      <x v="67"/>
    </i>
    <i r="1">
      <x v="16"/>
      <x v="23"/>
    </i>
    <i t="default" r="1">
      <x v="16"/>
    </i>
    <i t="default">
      <x v="13"/>
    </i>
    <i>
      <x v="14"/>
      <x v="45"/>
      <x v="30"/>
    </i>
    <i r="2">
      <x v="42"/>
    </i>
    <i r="2">
      <x v="77"/>
    </i>
    <i t="default" r="1">
      <x v="45"/>
    </i>
    <i r="1">
      <x v="46"/>
      <x v="71"/>
    </i>
    <i t="default" r="1">
      <x v="46"/>
    </i>
    <i r="1">
      <x v="44"/>
      <x v="92"/>
    </i>
    <i t="default" r="1">
      <x v="44"/>
    </i>
    <i r="1">
      <x v="62"/>
      <x v="33"/>
    </i>
    <i t="default" r="1">
      <x v="62"/>
    </i>
    <i r="1">
      <x v="34"/>
      <x v="58"/>
    </i>
    <i t="default" r="1">
      <x v="34"/>
    </i>
    <i r="1">
      <x v="65"/>
      <x v="105"/>
    </i>
    <i t="default" r="1">
      <x v="65"/>
    </i>
    <i r="1">
      <x v="40"/>
      <x v="6"/>
    </i>
    <i t="default" r="1">
      <x v="40"/>
    </i>
    <i r="1">
      <x v="42"/>
      <x v="92"/>
    </i>
    <i t="default" r="1">
      <x v="42"/>
    </i>
    <i t="default">
      <x v="14"/>
    </i>
    <i>
      <x v="15"/>
      <x v="37"/>
      <x v="44"/>
    </i>
    <i r="2">
      <x v="78"/>
    </i>
    <i t="default" r="1">
      <x v="37"/>
    </i>
    <i r="1">
      <x v="71"/>
      <x v="45"/>
    </i>
    <i t="default" r="1">
      <x v="71"/>
    </i>
    <i r="1">
      <x v="68"/>
      <x v="8"/>
    </i>
    <i t="default" r="1">
      <x v="68"/>
    </i>
    <i t="default">
      <x v="15"/>
    </i>
    <i>
      <x v="16"/>
      <x v="11"/>
      <x v="1"/>
    </i>
    <i r="2">
      <x v="18"/>
    </i>
    <i r="2">
      <x v="20"/>
    </i>
    <i r="2">
      <x v="27"/>
    </i>
    <i r="2">
      <x v="48"/>
    </i>
    <i r="2">
      <x v="79"/>
    </i>
    <i r="2">
      <x v="97"/>
    </i>
    <i t="default" r="1">
      <x v="11"/>
    </i>
    <i r="1">
      <x v="13"/>
      <x v="3"/>
    </i>
    <i r="2">
      <x v="83"/>
    </i>
    <i r="2">
      <x v="100"/>
    </i>
    <i r="2">
      <x v="108"/>
    </i>
    <i t="default" r="1">
      <x v="13"/>
    </i>
    <i r="1">
      <x v="51"/>
      <x v="26"/>
    </i>
    <i t="default" r="1">
      <x v="51"/>
    </i>
    <i t="default">
      <x v="16"/>
    </i>
    <i>
      <x v="17"/>
      <x v="66"/>
      <x v="13"/>
    </i>
    <i t="default" r="1">
      <x v="66"/>
    </i>
    <i r="1">
      <x v="43"/>
      <x v="66"/>
    </i>
    <i t="default" r="1">
      <x v="43"/>
    </i>
    <i r="1">
      <x v="22"/>
      <x v="46"/>
    </i>
    <i t="default" r="1">
      <x v="22"/>
    </i>
    <i r="1">
      <x v="24"/>
      <x v="99"/>
    </i>
    <i t="default" r="1">
      <x v="24"/>
    </i>
    <i t="default">
      <x v="17"/>
    </i>
    <i t="grand">
      <x/>
    </i>
  </rowItems>
  <colFields count="1">
    <field x="18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4" t="s">
        <v>371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62"/>
    </row>
    <row r="2" spans="1:30" ht="23.25">
      <c r="A2" s="164"/>
      <c r="B2" s="164"/>
      <c r="C2" s="82" t="s">
        <v>519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161</v>
      </c>
      <c r="H13" s="135">
        <v>58</v>
      </c>
      <c r="I13" s="269"/>
      <c r="J13" s="269"/>
      <c r="K13" s="269"/>
      <c r="L13" s="269"/>
      <c r="M13" s="269"/>
      <c r="N13" s="135">
        <f t="shared" si="0"/>
        <v>281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223</v>
      </c>
      <c r="H14" s="136">
        <f>SUM(B13:H13)</f>
        <v>281</v>
      </c>
      <c r="I14" s="136">
        <f>SUM(B13:I13)</f>
        <v>281</v>
      </c>
      <c r="J14" s="136">
        <f>SUM(B13:J13)</f>
        <v>281</v>
      </c>
      <c r="K14" s="136">
        <f>SUM(B13:K13)</f>
        <v>281</v>
      </c>
      <c r="L14" s="136">
        <f>SUM(B13:L13)</f>
        <v>281</v>
      </c>
      <c r="M14" s="136">
        <f>SUM(B13:M13)</f>
        <v>281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5"/>
      <c r="E31" s="365"/>
      <c r="F31" s="365"/>
      <c r="G31" s="365"/>
      <c r="H31" s="365"/>
      <c r="I31" s="365"/>
      <c r="J31" s="365"/>
      <c r="K31" s="365"/>
    </row>
    <row r="32" spans="1:19">
      <c r="D32" s="365"/>
      <c r="E32" s="365"/>
      <c r="F32" s="365"/>
      <c r="G32" s="365"/>
      <c r="H32" s="365"/>
      <c r="I32" s="365"/>
      <c r="J32" s="365"/>
      <c r="K32" s="36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69" t="s">
        <v>352</v>
      </c>
      <c r="S1" s="369"/>
      <c r="T1" s="369"/>
      <c r="U1" s="369"/>
      <c r="V1" s="369"/>
      <c r="W1" s="369"/>
    </row>
    <row r="2" spans="1:26" ht="24">
      <c r="B2" s="82" t="s">
        <v>520</v>
      </c>
      <c r="R2" s="43"/>
      <c r="S2" s="43"/>
      <c r="T2" s="370" t="s">
        <v>361</v>
      </c>
      <c r="U2" s="371"/>
      <c r="V2" s="371"/>
      <c r="W2" s="372"/>
    </row>
    <row r="3" spans="1:26" ht="24">
      <c r="A3" s="19" t="s">
        <v>9</v>
      </c>
      <c r="B3" s="366" t="s">
        <v>43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28</v>
      </c>
      <c r="H5" s="148">
        <v>10</v>
      </c>
      <c r="I5" s="148"/>
      <c r="J5" s="148"/>
      <c r="K5" s="148"/>
      <c r="L5" s="329"/>
      <c r="M5" s="148"/>
      <c r="N5" s="149">
        <f t="shared" ref="N5:N27" si="0">SUM(B5:M5)</f>
        <v>45</v>
      </c>
      <c r="O5" s="150">
        <f t="shared" ref="O5:O27" si="1">V5</f>
        <v>28.821581600302306</v>
      </c>
      <c r="R5" s="26" t="s">
        <v>21</v>
      </c>
      <c r="S5" s="5">
        <f>S6+S7</f>
        <v>156133</v>
      </c>
      <c r="T5" s="119">
        <f>T6+T7</f>
        <v>45</v>
      </c>
      <c r="U5" s="47">
        <v>0</v>
      </c>
      <c r="V5" s="48">
        <f>T5*100000/S5</f>
        <v>28.821581600302306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9</v>
      </c>
      <c r="H6" s="246">
        <v>2</v>
      </c>
      <c r="I6" s="247"/>
      <c r="J6" s="152"/>
      <c r="K6" s="152"/>
      <c r="L6" s="152"/>
      <c r="M6" s="152"/>
      <c r="N6" s="153">
        <f t="shared" si="0"/>
        <v>15</v>
      </c>
      <c r="O6" s="154">
        <f t="shared" si="1"/>
        <v>43.410314290675466</v>
      </c>
      <c r="R6" s="28" t="s">
        <v>57</v>
      </c>
      <c r="S6" s="7">
        <v>34554</v>
      </c>
      <c r="T6" s="27">
        <f>N6</f>
        <v>15</v>
      </c>
      <c r="U6" s="120">
        <v>0</v>
      </c>
      <c r="V6" s="51">
        <f>T6*100000/S6</f>
        <v>43.410314290675466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19</v>
      </c>
      <c r="H7" s="246">
        <v>8</v>
      </c>
      <c r="I7" s="247"/>
      <c r="J7" s="152"/>
      <c r="K7" s="152"/>
      <c r="L7" s="152"/>
      <c r="M7" s="152"/>
      <c r="N7" s="153">
        <f t="shared" si="0"/>
        <v>30</v>
      </c>
      <c r="O7" s="154">
        <f t="shared" si="1"/>
        <v>24.675313993370565</v>
      </c>
      <c r="R7" s="28" t="s">
        <v>22</v>
      </c>
      <c r="S7" s="7">
        <v>121579</v>
      </c>
      <c r="T7" s="27">
        <f t="shared" ref="T7:T26" si="2">N7</f>
        <v>30</v>
      </c>
      <c r="U7" s="50">
        <v>0</v>
      </c>
      <c r="V7" s="51">
        <f t="shared" ref="V7:V26" si="3">T7*100000/S7</f>
        <v>24.675313993370565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4</v>
      </c>
      <c r="H8" s="246">
        <v>0</v>
      </c>
      <c r="I8" s="247"/>
      <c r="J8" s="152"/>
      <c r="K8" s="152"/>
      <c r="L8" s="152"/>
      <c r="M8" s="152"/>
      <c r="N8" s="153">
        <f t="shared" si="0"/>
        <v>8</v>
      </c>
      <c r="O8" s="154">
        <f t="shared" si="1"/>
        <v>8.1346280949717826</v>
      </c>
      <c r="R8" s="29" t="s">
        <v>23</v>
      </c>
      <c r="S8" s="12">
        <v>98345</v>
      </c>
      <c r="T8" s="27">
        <f t="shared" si="2"/>
        <v>8</v>
      </c>
      <c r="U8" s="52">
        <v>0</v>
      </c>
      <c r="V8" s="51">
        <f t="shared" si="3"/>
        <v>8.1346280949717826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0</v>
      </c>
      <c r="I9" s="247"/>
      <c r="J9" s="152"/>
      <c r="K9" s="152"/>
      <c r="L9" s="152"/>
      <c r="M9" s="152"/>
      <c r="N9" s="153">
        <f t="shared" si="0"/>
        <v>11</v>
      </c>
      <c r="O9" s="154">
        <f t="shared" si="1"/>
        <v>20.491421545798328</v>
      </c>
      <c r="R9" s="29" t="s">
        <v>31</v>
      </c>
      <c r="S9" s="12">
        <v>53681</v>
      </c>
      <c r="T9" s="27">
        <f t="shared" si="2"/>
        <v>11</v>
      </c>
      <c r="U9" s="52">
        <v>0</v>
      </c>
      <c r="V9" s="51">
        <f t="shared" si="3"/>
        <v>20.491421545798328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8</v>
      </c>
      <c r="I10" s="247"/>
      <c r="J10" s="152"/>
      <c r="K10" s="152"/>
      <c r="L10" s="152"/>
      <c r="M10" s="152"/>
      <c r="N10" s="153">
        <f t="shared" si="0"/>
        <v>16</v>
      </c>
      <c r="O10" s="154">
        <f t="shared" si="1"/>
        <v>19.841761948461023</v>
      </c>
      <c r="R10" s="29" t="s">
        <v>24</v>
      </c>
      <c r="S10" s="12">
        <v>80638</v>
      </c>
      <c r="T10" s="27">
        <f t="shared" si="2"/>
        <v>16</v>
      </c>
      <c r="U10" s="52">
        <v>0</v>
      </c>
      <c r="V10" s="51">
        <f t="shared" si="3"/>
        <v>19.841761948461023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0</v>
      </c>
      <c r="I11" s="247"/>
      <c r="J11" s="152"/>
      <c r="K11" s="152"/>
      <c r="L11" s="152"/>
      <c r="M11" s="152"/>
      <c r="N11" s="153">
        <f t="shared" si="0"/>
        <v>1</v>
      </c>
      <c r="O11" s="154">
        <f t="shared" si="1"/>
        <v>1.4625656326327643</v>
      </c>
      <c r="R11" s="29" t="s">
        <v>25</v>
      </c>
      <c r="S11" s="12">
        <v>68373</v>
      </c>
      <c r="T11" s="27">
        <f t="shared" si="2"/>
        <v>1</v>
      </c>
      <c r="U11" s="52">
        <v>0</v>
      </c>
      <c r="V11" s="51">
        <f t="shared" si="3"/>
        <v>1.4625656326327643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1</v>
      </c>
      <c r="I12" s="247"/>
      <c r="J12" s="152"/>
      <c r="K12" s="152"/>
      <c r="L12" s="152"/>
      <c r="M12" s="152"/>
      <c r="N12" s="153">
        <f t="shared" si="0"/>
        <v>11</v>
      </c>
      <c r="O12" s="154">
        <f t="shared" si="1"/>
        <v>14.987601166307872</v>
      </c>
      <c r="R12" s="29" t="s">
        <v>26</v>
      </c>
      <c r="S12" s="12">
        <v>73394</v>
      </c>
      <c r="T12" s="27">
        <f t="shared" si="2"/>
        <v>11</v>
      </c>
      <c r="U12" s="52">
        <v>0</v>
      </c>
      <c r="V12" s="51">
        <f t="shared" si="3"/>
        <v>14.987601166307872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/>
      <c r="J13" s="152"/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4</v>
      </c>
      <c r="H14" s="248">
        <v>0</v>
      </c>
      <c r="I14" s="247"/>
      <c r="J14" s="152"/>
      <c r="K14" s="152"/>
      <c r="L14" s="152"/>
      <c r="M14" s="152"/>
      <c r="N14" s="153">
        <f t="shared" si="0"/>
        <v>4</v>
      </c>
      <c r="O14" s="154">
        <f t="shared" si="1"/>
        <v>6.9204152249134951</v>
      </c>
      <c r="R14" s="29" t="s">
        <v>34</v>
      </c>
      <c r="S14" s="12">
        <v>57800</v>
      </c>
      <c r="T14" s="27">
        <f t="shared" si="2"/>
        <v>4</v>
      </c>
      <c r="U14" s="52">
        <v>0</v>
      </c>
      <c r="V14" s="51">
        <f t="shared" si="3"/>
        <v>6.9204152249134951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4</v>
      </c>
      <c r="I15" s="247"/>
      <c r="J15" s="152"/>
      <c r="K15" s="152"/>
      <c r="L15" s="152"/>
      <c r="M15" s="152"/>
      <c r="N15" s="153">
        <f t="shared" si="0"/>
        <v>4</v>
      </c>
      <c r="O15" s="154">
        <f t="shared" si="1"/>
        <v>6.0898558226633988</v>
      </c>
      <c r="R15" s="29" t="s">
        <v>32</v>
      </c>
      <c r="S15" s="12">
        <v>65683</v>
      </c>
      <c r="T15" s="27">
        <f t="shared" si="2"/>
        <v>4</v>
      </c>
      <c r="U15" s="52">
        <v>0</v>
      </c>
      <c r="V15" s="51">
        <f t="shared" si="3"/>
        <v>6.0898558226633988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5</v>
      </c>
      <c r="I16" s="247"/>
      <c r="J16" s="152"/>
      <c r="K16" s="152"/>
      <c r="L16" s="152"/>
      <c r="M16" s="152"/>
      <c r="N16" s="153">
        <f t="shared" si="0"/>
        <v>15</v>
      </c>
      <c r="O16" s="154">
        <f t="shared" si="1"/>
        <v>12.344155042587335</v>
      </c>
      <c r="R16" s="29" t="s">
        <v>28</v>
      </c>
      <c r="S16" s="12">
        <v>121515</v>
      </c>
      <c r="T16" s="27">
        <f t="shared" si="2"/>
        <v>15</v>
      </c>
      <c r="U16" s="52">
        <v>0</v>
      </c>
      <c r="V16" s="51">
        <f t="shared" si="3"/>
        <v>12.344155042587335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1</v>
      </c>
      <c r="H17" s="248">
        <v>0</v>
      </c>
      <c r="I17" s="247"/>
      <c r="J17" s="152"/>
      <c r="K17" s="152"/>
      <c r="L17" s="152"/>
      <c r="M17" s="152"/>
      <c r="N17" s="153">
        <f t="shared" si="0"/>
        <v>9</v>
      </c>
      <c r="O17" s="154">
        <f t="shared" si="1"/>
        <v>7.7302984754133561</v>
      </c>
      <c r="R17" s="29" t="s">
        <v>29</v>
      </c>
      <c r="S17" s="12">
        <v>116425</v>
      </c>
      <c r="T17" s="27">
        <f t="shared" si="2"/>
        <v>9</v>
      </c>
      <c r="U17" s="52">
        <v>0</v>
      </c>
      <c r="V17" s="51">
        <f t="shared" si="3"/>
        <v>7.7302984754133561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2</v>
      </c>
      <c r="H19" s="246">
        <v>3</v>
      </c>
      <c r="I19" s="247"/>
      <c r="J19" s="152"/>
      <c r="K19" s="152"/>
      <c r="L19" s="152"/>
      <c r="M19" s="152"/>
      <c r="N19" s="153">
        <f t="shared" si="0"/>
        <v>5</v>
      </c>
      <c r="O19" s="154">
        <f t="shared" si="1"/>
        <v>17.853954650955188</v>
      </c>
      <c r="R19" s="29" t="s">
        <v>58</v>
      </c>
      <c r="S19" s="12">
        <v>28005</v>
      </c>
      <c r="T19" s="27">
        <f t="shared" si="2"/>
        <v>5</v>
      </c>
      <c r="U19" s="52">
        <v>0</v>
      </c>
      <c r="V19" s="51">
        <f t="shared" si="3"/>
        <v>17.853954650955188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3</v>
      </c>
      <c r="H20" s="248">
        <v>0</v>
      </c>
      <c r="I20" s="247"/>
      <c r="J20" s="152"/>
      <c r="K20" s="152"/>
      <c r="L20" s="152"/>
      <c r="M20" s="152"/>
      <c r="N20" s="153">
        <f t="shared" si="0"/>
        <v>4</v>
      </c>
      <c r="O20" s="154">
        <f t="shared" si="1"/>
        <v>5.3688392569526471</v>
      </c>
      <c r="R20" s="29" t="s">
        <v>30</v>
      </c>
      <c r="S20" s="12">
        <v>74504</v>
      </c>
      <c r="T20" s="27">
        <f t="shared" si="2"/>
        <v>4</v>
      </c>
      <c r="U20" s="52">
        <v>0</v>
      </c>
      <c r="V20" s="51">
        <f t="shared" si="3"/>
        <v>5.3688392569526471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0</v>
      </c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3</v>
      </c>
      <c r="I23" s="247"/>
      <c r="J23" s="152"/>
      <c r="K23" s="152"/>
      <c r="L23" s="152"/>
      <c r="M23" s="152"/>
      <c r="N23" s="153">
        <f t="shared" si="0"/>
        <v>4</v>
      </c>
      <c r="O23" s="154">
        <f t="shared" si="1"/>
        <v>8.4952745035573969</v>
      </c>
      <c r="R23" s="11" t="s">
        <v>60</v>
      </c>
      <c r="S23" s="12">
        <v>47085</v>
      </c>
      <c r="T23" s="27">
        <f t="shared" si="2"/>
        <v>4</v>
      </c>
      <c r="U23" s="52">
        <v>0</v>
      </c>
      <c r="V23" s="51">
        <f t="shared" si="3"/>
        <v>8.4952745035573969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17</v>
      </c>
      <c r="H24" s="248">
        <v>3</v>
      </c>
      <c r="I24" s="247"/>
      <c r="J24" s="152"/>
      <c r="K24" s="152"/>
      <c r="L24" s="152"/>
      <c r="M24" s="152"/>
      <c r="N24" s="153">
        <f t="shared" si="0"/>
        <v>20</v>
      </c>
      <c r="O24" s="154">
        <f t="shared" si="1"/>
        <v>71.93727069994965</v>
      </c>
      <c r="R24" s="11" t="s">
        <v>61</v>
      </c>
      <c r="S24" s="12">
        <v>27802</v>
      </c>
      <c r="T24" s="27">
        <f t="shared" si="2"/>
        <v>20</v>
      </c>
      <c r="U24" s="52">
        <v>0</v>
      </c>
      <c r="V24" s="51">
        <f t="shared" si="3"/>
        <v>71.93727069994965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75</v>
      </c>
      <c r="H25" s="248">
        <v>15</v>
      </c>
      <c r="I25" s="247"/>
      <c r="J25" s="152"/>
      <c r="K25" s="152"/>
      <c r="L25" s="152"/>
      <c r="M25" s="152"/>
      <c r="N25" s="153">
        <f t="shared" si="0"/>
        <v>107</v>
      </c>
      <c r="O25" s="154">
        <f t="shared" si="1"/>
        <v>429.63260389480024</v>
      </c>
      <c r="R25" s="11" t="s">
        <v>62</v>
      </c>
      <c r="S25" s="12">
        <v>24905</v>
      </c>
      <c r="T25" s="27">
        <f t="shared" si="2"/>
        <v>107</v>
      </c>
      <c r="U25" s="52">
        <v>0</v>
      </c>
      <c r="V25" s="51">
        <f t="shared" si="3"/>
        <v>429.63260389480024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6</v>
      </c>
      <c r="I26" s="247"/>
      <c r="J26" s="156"/>
      <c r="K26" s="156"/>
      <c r="L26" s="156"/>
      <c r="M26" s="156"/>
      <c r="N26" s="153">
        <f t="shared" si="0"/>
        <v>12</v>
      </c>
      <c r="O26" s="157">
        <f t="shared" si="1"/>
        <v>50.754980332445122</v>
      </c>
      <c r="R26" s="14" t="s">
        <v>63</v>
      </c>
      <c r="S26" s="12">
        <v>23643</v>
      </c>
      <c r="T26" s="27">
        <f t="shared" si="2"/>
        <v>12</v>
      </c>
      <c r="U26" s="53">
        <v>0</v>
      </c>
      <c r="V26" s="51">
        <f t="shared" si="3"/>
        <v>50.754980332445122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161</v>
      </c>
      <c r="H27" s="95">
        <f t="shared" si="4"/>
        <v>58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281</v>
      </c>
      <c r="O27" s="96">
        <f t="shared" si="1"/>
        <v>21.473822569675296</v>
      </c>
      <c r="R27" s="94" t="s">
        <v>64</v>
      </c>
      <c r="S27" s="98">
        <f>SUM(S6:S26)</f>
        <v>1308570</v>
      </c>
      <c r="T27" s="98">
        <f>SUM(T6:T26)</f>
        <v>281</v>
      </c>
      <c r="U27" s="98">
        <f>SUM(U6:U26)</f>
        <v>0</v>
      </c>
      <c r="V27" s="99">
        <f>T27*100000/S27</f>
        <v>21.473822569675296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520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29</v>
      </c>
      <c r="P4" s="36">
        <f t="shared" ref="P4:P10" si="0">O4*100000/N4</f>
        <v>41.191790287238426</v>
      </c>
      <c r="Q4" s="2"/>
      <c r="R4" s="70">
        <f>O4*100/O10</f>
        <v>10.320284697508896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83</v>
      </c>
      <c r="P5" s="36">
        <f t="shared" si="0"/>
        <v>110.60407898389725</v>
      </c>
      <c r="R5" s="70">
        <f>O5*100/O10</f>
        <v>29.537366548042705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11</v>
      </c>
      <c r="D6" s="6">
        <v>0</v>
      </c>
      <c r="E6" s="58">
        <f>C6+D6</f>
        <v>11</v>
      </c>
      <c r="F6" s="59">
        <f>E6*100000/B6</f>
        <v>7.0452755022961195</v>
      </c>
      <c r="G6" s="6">
        <v>34</v>
      </c>
      <c r="H6" s="60">
        <f>C6+D6+G6</f>
        <v>45</v>
      </c>
      <c r="I6" s="61">
        <f>H6*100000/B6</f>
        <v>28.821581600302306</v>
      </c>
      <c r="L6" s="107"/>
      <c r="M6" s="17" t="s">
        <v>36</v>
      </c>
      <c r="N6" s="35">
        <v>84248.338076132117</v>
      </c>
      <c r="O6" s="17">
        <v>74</v>
      </c>
      <c r="P6" s="36">
        <f t="shared" si="0"/>
        <v>87.83556054616642</v>
      </c>
      <c r="R6" s="70">
        <f>O6*100/O10</f>
        <v>26.334519572953738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11</v>
      </c>
      <c r="H7" s="64">
        <f>C7+D7+G7</f>
        <v>15</v>
      </c>
      <c r="I7" s="65">
        <f>H7*100000/B7</f>
        <v>43.410314290675466</v>
      </c>
      <c r="M7" s="17" t="s">
        <v>37</v>
      </c>
      <c r="N7" s="35">
        <v>199998.93546853634</v>
      </c>
      <c r="O7" s="17">
        <v>46</v>
      </c>
      <c r="P7" s="36">
        <f t="shared" si="0"/>
        <v>23.00012242176993</v>
      </c>
      <c r="R7" s="70">
        <f>O7*100/O10</f>
        <v>16.370106761565836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7</v>
      </c>
      <c r="D8" s="9">
        <v>0</v>
      </c>
      <c r="E8" s="62">
        <f t="shared" ref="E8:E27" si="1">C8+D8</f>
        <v>7</v>
      </c>
      <c r="F8" s="63">
        <f t="shared" ref="F8:F27" si="2">E8*100000/B8</f>
        <v>5.7575732651197988</v>
      </c>
      <c r="G8" s="10">
        <v>23</v>
      </c>
      <c r="H8" s="64">
        <f t="shared" ref="H8:H27" si="3">C8+D8+G8</f>
        <v>30</v>
      </c>
      <c r="I8" s="65">
        <f t="shared" ref="I8:I27" si="4">H8*100000/B8</f>
        <v>24.675313993370565</v>
      </c>
      <c r="M8" s="17" t="s">
        <v>38</v>
      </c>
      <c r="N8" s="35">
        <v>444932</v>
      </c>
      <c r="O8" s="17">
        <v>32</v>
      </c>
      <c r="P8" s="36">
        <f t="shared" si="0"/>
        <v>7.1921102550502098</v>
      </c>
      <c r="R8" s="70">
        <f>O8*100/O10</f>
        <v>11.387900355871887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6</v>
      </c>
      <c r="H9" s="64">
        <f t="shared" si="3"/>
        <v>8</v>
      </c>
      <c r="I9" s="65">
        <f t="shared" si="4"/>
        <v>8.1346280949717826</v>
      </c>
      <c r="M9" s="17" t="s">
        <v>39</v>
      </c>
      <c r="N9" s="35">
        <v>433946</v>
      </c>
      <c r="O9" s="17">
        <v>17</v>
      </c>
      <c r="P9" s="36">
        <f t="shared" si="0"/>
        <v>3.9175381268637111</v>
      </c>
      <c r="R9" s="70">
        <f>O9*100/O10</f>
        <v>6.0498220640569391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8</v>
      </c>
      <c r="H10" s="64">
        <f t="shared" si="3"/>
        <v>11</v>
      </c>
      <c r="I10" s="65">
        <f t="shared" si="4"/>
        <v>20.491421545798328</v>
      </c>
      <c r="M10" s="31" t="s">
        <v>41</v>
      </c>
      <c r="N10" s="32">
        <f>SUM(N4:N9)</f>
        <v>1308570.0921336529</v>
      </c>
      <c r="O10" s="32">
        <f>SUM(O4:O9)</f>
        <v>281</v>
      </c>
      <c r="P10" s="33">
        <f t="shared" si="0"/>
        <v>21.473821057748861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2</v>
      </c>
      <c r="D11" s="9">
        <v>0</v>
      </c>
      <c r="E11" s="62">
        <f t="shared" si="1"/>
        <v>2</v>
      </c>
      <c r="F11" s="63">
        <f t="shared" si="2"/>
        <v>2.4802202435576279</v>
      </c>
      <c r="G11" s="10">
        <v>14</v>
      </c>
      <c r="H11" s="64">
        <f t="shared" si="3"/>
        <v>16</v>
      </c>
      <c r="I11" s="65">
        <f t="shared" si="4"/>
        <v>19.841761948461023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1</v>
      </c>
      <c r="H12" s="64">
        <f t="shared" si="3"/>
        <v>1</v>
      </c>
      <c r="I12" s="65">
        <f t="shared" si="4"/>
        <v>1.4625656326327643</v>
      </c>
    </row>
    <row r="13" spans="1:23">
      <c r="A13" s="29" t="s">
        <v>26</v>
      </c>
      <c r="B13" s="12">
        <v>73394</v>
      </c>
      <c r="C13" s="8">
        <v>2</v>
      </c>
      <c r="D13" s="9">
        <v>0</v>
      </c>
      <c r="E13" s="62">
        <f t="shared" si="1"/>
        <v>2</v>
      </c>
      <c r="F13" s="63">
        <f t="shared" si="2"/>
        <v>2.7250183938741586</v>
      </c>
      <c r="G13" s="10">
        <v>9</v>
      </c>
      <c r="H13" s="64">
        <f t="shared" si="3"/>
        <v>11</v>
      </c>
      <c r="I13" s="65">
        <f t="shared" si="4"/>
        <v>14.987601166307872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133</v>
      </c>
      <c r="P14" s="36">
        <f>O14*100000/N14</f>
        <v>20.383204239706483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4</v>
      </c>
      <c r="H15" s="64">
        <f t="shared" si="3"/>
        <v>4</v>
      </c>
      <c r="I15" s="65">
        <f t="shared" si="4"/>
        <v>6.9204152249134951</v>
      </c>
      <c r="M15" s="77" t="s">
        <v>71</v>
      </c>
      <c r="N15" s="78">
        <v>656072</v>
      </c>
      <c r="O15" s="78">
        <f>O10-O14</f>
        <v>148</v>
      </c>
      <c r="P15" s="36">
        <f>O15*100000/N15</f>
        <v>22.558499676864734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1</v>
      </c>
      <c r="D16" s="9">
        <v>0</v>
      </c>
      <c r="E16" s="62">
        <f t="shared" si="1"/>
        <v>1</v>
      </c>
      <c r="F16" s="63">
        <f t="shared" si="2"/>
        <v>1.5224639556658497</v>
      </c>
      <c r="G16" s="10">
        <v>3</v>
      </c>
      <c r="H16" s="64">
        <f t="shared" si="3"/>
        <v>4</v>
      </c>
      <c r="I16" s="65">
        <f t="shared" si="4"/>
        <v>6.0898558226633988</v>
      </c>
      <c r="M16" s="80" t="s">
        <v>41</v>
      </c>
      <c r="N16" s="81">
        <f>N14+N15</f>
        <v>1308570</v>
      </c>
      <c r="O16" s="245">
        <f>O14+O15</f>
        <v>281</v>
      </c>
      <c r="P16" s="69">
        <f>O16*100000/N16</f>
        <v>21.473822569675296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14</v>
      </c>
      <c r="H17" s="64">
        <f t="shared" si="3"/>
        <v>15</v>
      </c>
      <c r="I17" s="65">
        <f t="shared" si="4"/>
        <v>12.344155042587335</v>
      </c>
      <c r="T17"/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7</v>
      </c>
      <c r="H18" s="64">
        <f t="shared" si="3"/>
        <v>9</v>
      </c>
      <c r="I18" s="65">
        <f t="shared" si="4"/>
        <v>7.7302984754133561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5</v>
      </c>
      <c r="D20" s="9">
        <v>0</v>
      </c>
      <c r="E20" s="62">
        <f t="shared" si="1"/>
        <v>5</v>
      </c>
      <c r="F20" s="63">
        <f t="shared" si="2"/>
        <v>17.853954650955188</v>
      </c>
      <c r="G20" s="10">
        <v>0</v>
      </c>
      <c r="H20" s="64">
        <f t="shared" si="3"/>
        <v>5</v>
      </c>
      <c r="I20" s="65">
        <f t="shared" si="4"/>
        <v>17.853954650955188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2</v>
      </c>
      <c r="D21" s="9">
        <v>0</v>
      </c>
      <c r="E21" s="62">
        <f t="shared" si="1"/>
        <v>2</v>
      </c>
      <c r="F21" s="63">
        <f t="shared" si="2"/>
        <v>2.6844196284763235</v>
      </c>
      <c r="G21" s="10">
        <v>2</v>
      </c>
      <c r="H21" s="64">
        <f t="shared" si="3"/>
        <v>4</v>
      </c>
      <c r="I21" s="65">
        <f t="shared" si="4"/>
        <v>5.3688392569526471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3</v>
      </c>
      <c r="D24" s="9">
        <v>0</v>
      </c>
      <c r="E24" s="62">
        <f t="shared" si="1"/>
        <v>3</v>
      </c>
      <c r="F24" s="63">
        <f t="shared" si="2"/>
        <v>6.3714558776680468</v>
      </c>
      <c r="G24" s="10">
        <v>1</v>
      </c>
      <c r="H24" s="64">
        <f t="shared" si="3"/>
        <v>4</v>
      </c>
      <c r="I24" s="65">
        <f t="shared" si="4"/>
        <v>8.4952745035573969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8</v>
      </c>
      <c r="D25" s="9">
        <v>0</v>
      </c>
      <c r="E25" s="62">
        <f t="shared" si="1"/>
        <v>8</v>
      </c>
      <c r="F25" s="63">
        <f t="shared" si="2"/>
        <v>28.774908279979858</v>
      </c>
      <c r="G25" s="10">
        <v>12</v>
      </c>
      <c r="H25" s="64">
        <f t="shared" si="3"/>
        <v>20</v>
      </c>
      <c r="I25" s="65">
        <f t="shared" si="4"/>
        <v>71.93727069994965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11</v>
      </c>
      <c r="D26" s="9">
        <v>0</v>
      </c>
      <c r="E26" s="62">
        <f t="shared" si="1"/>
        <v>11</v>
      </c>
      <c r="F26" s="63">
        <f t="shared" si="2"/>
        <v>44.167837783577596</v>
      </c>
      <c r="G26" s="10">
        <v>96</v>
      </c>
      <c r="H26" s="64">
        <f t="shared" si="3"/>
        <v>107</v>
      </c>
      <c r="I26" s="65">
        <f t="shared" si="4"/>
        <v>429.63260389480024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5</v>
      </c>
      <c r="D27" s="10">
        <v>0</v>
      </c>
      <c r="E27" s="62">
        <f t="shared" si="1"/>
        <v>5</v>
      </c>
      <c r="F27" s="63">
        <f t="shared" si="2"/>
        <v>21.147908471852134</v>
      </c>
      <c r="G27" s="10">
        <v>7</v>
      </c>
      <c r="H27" s="64">
        <f t="shared" si="3"/>
        <v>12</v>
      </c>
      <c r="I27" s="65">
        <f t="shared" si="4"/>
        <v>50.754980332445122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62</v>
      </c>
      <c r="D28" s="103">
        <f>SUM(D7:D27)</f>
        <v>0</v>
      </c>
      <c r="E28" s="103">
        <f>SUM(E7:E27)</f>
        <v>62</v>
      </c>
      <c r="F28" s="104">
        <f>E28*100000/B28</f>
        <v>4.7379964388607414</v>
      </c>
      <c r="G28" s="103">
        <f>SUM(G7:G27)</f>
        <v>219</v>
      </c>
      <c r="H28" s="103">
        <f>C28+D28+G28</f>
        <v>281</v>
      </c>
      <c r="I28" s="104">
        <f>H28*100000/B28</f>
        <v>21.473822569675296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B3" sqref="B3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520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45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10</v>
      </c>
      <c r="AC5" s="66">
        <v>8</v>
      </c>
      <c r="AD5" s="66">
        <v>3</v>
      </c>
      <c r="AE5" s="66">
        <v>0</v>
      </c>
      <c r="AF5" s="66">
        <v>0</v>
      </c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8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1</v>
      </c>
      <c r="AD6" s="66">
        <v>0</v>
      </c>
      <c r="AE6" s="66">
        <v>0</v>
      </c>
      <c r="AF6" s="66">
        <v>0</v>
      </c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11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>
        <v>0</v>
      </c>
      <c r="AE7" s="66">
        <v>0</v>
      </c>
      <c r="AF7" s="66">
        <v>0</v>
      </c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16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3</v>
      </c>
      <c r="AD8" s="66">
        <v>0</v>
      </c>
      <c r="AE8" s="66">
        <v>2</v>
      </c>
      <c r="AF8" s="66">
        <v>2</v>
      </c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1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11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>
        <v>0</v>
      </c>
      <c r="AE10" s="66">
        <v>0</v>
      </c>
      <c r="AF10" s="66">
        <v>0</v>
      </c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4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1</v>
      </c>
      <c r="AC12" s="66">
        <v>1</v>
      </c>
      <c r="AD12" s="66">
        <v>0</v>
      </c>
      <c r="AE12" s="66">
        <v>0</v>
      </c>
      <c r="AF12" s="66">
        <v>0</v>
      </c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4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>
        <v>2</v>
      </c>
      <c r="AE13" s="66">
        <v>1</v>
      </c>
      <c r="AF13" s="66">
        <v>0</v>
      </c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15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1</v>
      </c>
      <c r="AD14" s="66">
        <v>1</v>
      </c>
      <c r="AE14" s="66">
        <v>2</v>
      </c>
      <c r="AF14" s="66">
        <v>1</v>
      </c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9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5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0</v>
      </c>
      <c r="AC17" s="66">
        <v>1</v>
      </c>
      <c r="AD17" s="66">
        <v>0</v>
      </c>
      <c r="AE17" s="66">
        <v>2</v>
      </c>
      <c r="AF17" s="66">
        <v>0</v>
      </c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4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1</v>
      </c>
      <c r="Z18" s="66">
        <v>1</v>
      </c>
      <c r="AA18" s="66">
        <v>0</v>
      </c>
      <c r="AB18" s="66">
        <v>1</v>
      </c>
      <c r="AC18" s="66">
        <v>0</v>
      </c>
      <c r="AD18" s="66">
        <v>0</v>
      </c>
      <c r="AE18" s="66">
        <v>0</v>
      </c>
      <c r="AF18" s="66">
        <v>0</v>
      </c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4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>
        <v>1</v>
      </c>
      <c r="AE21" s="66">
        <v>0</v>
      </c>
      <c r="AF21" s="66">
        <v>2</v>
      </c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6</v>
      </c>
      <c r="AC22" s="66">
        <v>3</v>
      </c>
      <c r="AD22" s="66">
        <v>0</v>
      </c>
      <c r="AE22" s="66">
        <v>1</v>
      </c>
      <c r="AF22" s="66">
        <v>0</v>
      </c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107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23</v>
      </c>
      <c r="AA23" s="66">
        <v>9</v>
      </c>
      <c r="AB23" s="66">
        <v>10</v>
      </c>
      <c r="AC23" s="66">
        <v>7</v>
      </c>
      <c r="AD23" s="66">
        <v>2</v>
      </c>
      <c r="AE23" s="66">
        <v>1</v>
      </c>
      <c r="AF23" s="66">
        <v>1</v>
      </c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12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>
        <v>0</v>
      </c>
      <c r="AE24" s="66">
        <v>2</v>
      </c>
      <c r="AF24" s="66">
        <v>0</v>
      </c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281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45</v>
      </c>
      <c r="Z25" s="144">
        <f t="shared" si="2"/>
        <v>36</v>
      </c>
      <c r="AA25" s="144">
        <f t="shared" si="2"/>
        <v>32</v>
      </c>
      <c r="AB25" s="144">
        <f t="shared" si="2"/>
        <v>37</v>
      </c>
      <c r="AC25" s="144">
        <f t="shared" si="2"/>
        <v>32</v>
      </c>
      <c r="AD25" s="144">
        <f t="shared" si="2"/>
        <v>9</v>
      </c>
      <c r="AE25" s="144">
        <f t="shared" si="2"/>
        <v>11</v>
      </c>
      <c r="AF25" s="144">
        <f t="shared" si="2"/>
        <v>6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521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281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45</v>
      </c>
      <c r="Z31" s="302">
        <f t="shared" si="3"/>
        <v>36</v>
      </c>
      <c r="AA31" s="302">
        <f t="shared" si="3"/>
        <v>32</v>
      </c>
      <c r="AB31" s="302">
        <f t="shared" si="3"/>
        <v>37</v>
      </c>
      <c r="AC31" s="302">
        <f t="shared" si="3"/>
        <v>32</v>
      </c>
      <c r="AD31" s="302">
        <f t="shared" si="3"/>
        <v>9</v>
      </c>
      <c r="AE31" s="302">
        <f t="shared" si="3"/>
        <v>11</v>
      </c>
      <c r="AF31" s="302">
        <f t="shared" si="3"/>
        <v>6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525</v>
      </c>
    </row>
    <row r="2" spans="1:17">
      <c r="A2" s="225" t="s">
        <v>193</v>
      </c>
      <c r="B2" s="225" t="s">
        <v>194</v>
      </c>
      <c r="C2" s="226" t="s">
        <v>522</v>
      </c>
      <c r="D2" s="227" t="s">
        <v>523</v>
      </c>
      <c r="E2" s="227" t="s">
        <v>481</v>
      </c>
      <c r="F2" s="227" t="s">
        <v>495</v>
      </c>
      <c r="G2" s="227" t="s">
        <v>509</v>
      </c>
      <c r="H2" s="227" t="s">
        <v>524</v>
      </c>
      <c r="I2" s="242" t="s">
        <v>195</v>
      </c>
    </row>
    <row r="3" spans="1:17">
      <c r="A3" s="265" t="s">
        <v>21</v>
      </c>
      <c r="B3" s="265" t="s">
        <v>155</v>
      </c>
      <c r="C3" s="263">
        <v>14</v>
      </c>
      <c r="D3" s="264">
        <v>1</v>
      </c>
      <c r="E3" s="262">
        <v>0</v>
      </c>
      <c r="F3" s="262">
        <v>1</v>
      </c>
      <c r="G3" s="262">
        <v>0</v>
      </c>
      <c r="H3" s="262">
        <v>0</v>
      </c>
      <c r="I3" s="376">
        <v>2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2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363">
        <v>1</v>
      </c>
      <c r="J4" s="250"/>
      <c r="K4" s="373" t="s">
        <v>197</v>
      </c>
      <c r="L4" s="373"/>
      <c r="M4" s="373"/>
      <c r="N4" s="373"/>
      <c r="O4" s="373"/>
      <c r="P4" s="373"/>
      <c r="Q4" s="373"/>
    </row>
    <row r="5" spans="1:17">
      <c r="A5" s="265" t="s">
        <v>21</v>
      </c>
      <c r="B5" s="265" t="s">
        <v>146</v>
      </c>
      <c r="C5" s="263">
        <v>7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363">
        <v>1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2</v>
      </c>
      <c r="D7" s="264">
        <v>2</v>
      </c>
      <c r="E7" s="262">
        <v>1</v>
      </c>
      <c r="F7" s="262">
        <v>1</v>
      </c>
      <c r="G7" s="262">
        <v>0</v>
      </c>
      <c r="H7" s="262">
        <v>0</v>
      </c>
      <c r="I7" s="377">
        <v>2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1</v>
      </c>
      <c r="D8" s="264">
        <v>1</v>
      </c>
      <c r="E8" s="262">
        <v>1</v>
      </c>
      <c r="F8" s="262">
        <v>0</v>
      </c>
      <c r="G8" s="262">
        <v>0</v>
      </c>
      <c r="H8" s="262">
        <v>0</v>
      </c>
      <c r="I8" s="377">
        <v>2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1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363">
        <v>1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363">
        <v>1</v>
      </c>
      <c r="J12" s="250"/>
    </row>
    <row r="13" spans="1:17">
      <c r="A13" s="265" t="s">
        <v>21</v>
      </c>
      <c r="B13" s="265" t="s">
        <v>171</v>
      </c>
      <c r="C13" s="263">
        <v>5</v>
      </c>
      <c r="D13" s="264">
        <v>2</v>
      </c>
      <c r="E13" s="262">
        <v>2</v>
      </c>
      <c r="F13" s="262">
        <v>0</v>
      </c>
      <c r="G13" s="262">
        <v>0</v>
      </c>
      <c r="H13" s="262">
        <v>0</v>
      </c>
      <c r="I13" s="377">
        <v>2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3</v>
      </c>
      <c r="D15" s="264">
        <v>1</v>
      </c>
      <c r="E15" s="262">
        <v>1</v>
      </c>
      <c r="F15" s="262">
        <v>0</v>
      </c>
      <c r="G15" s="262">
        <v>0</v>
      </c>
      <c r="H15" s="262">
        <v>0</v>
      </c>
      <c r="I15" s="377">
        <v>2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63">
        <v>1</v>
      </c>
      <c r="J18" s="250"/>
    </row>
    <row r="19" spans="1:10">
      <c r="A19" s="265" t="s">
        <v>23</v>
      </c>
      <c r="B19" s="265" t="s">
        <v>173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363">
        <v>1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363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63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4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363">
        <v>1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63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63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363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63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63">
        <v>1</v>
      </c>
      <c r="J38" s="250"/>
    </row>
    <row r="39" spans="1:10">
      <c r="A39" s="265" t="s">
        <v>24</v>
      </c>
      <c r="B39" s="265" t="s">
        <v>224</v>
      </c>
      <c r="C39" s="263">
        <v>1</v>
      </c>
      <c r="D39" s="264">
        <v>1</v>
      </c>
      <c r="E39" s="262">
        <v>0</v>
      </c>
      <c r="F39" s="262">
        <v>0</v>
      </c>
      <c r="G39" s="262">
        <v>1</v>
      </c>
      <c r="H39" s="262">
        <v>0</v>
      </c>
      <c r="I39" s="362">
        <v>3</v>
      </c>
      <c r="J39" s="250"/>
    </row>
    <row r="40" spans="1:10">
      <c r="A40" s="265" t="s">
        <v>24</v>
      </c>
      <c r="B40" s="265" t="s">
        <v>148</v>
      </c>
      <c r="C40" s="263">
        <v>1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363">
        <v>1</v>
      </c>
      <c r="J40" s="250"/>
    </row>
    <row r="41" spans="1:10">
      <c r="A41" s="265" t="s">
        <v>24</v>
      </c>
      <c r="B41" s="265" t="s">
        <v>159</v>
      </c>
      <c r="C41" s="263">
        <v>2</v>
      </c>
      <c r="D41" s="264">
        <v>1</v>
      </c>
      <c r="E41" s="262">
        <v>0</v>
      </c>
      <c r="F41" s="262">
        <v>0</v>
      </c>
      <c r="G41" s="262">
        <v>0</v>
      </c>
      <c r="H41" s="262">
        <v>1</v>
      </c>
      <c r="I41" s="362">
        <v>3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1</v>
      </c>
      <c r="E42" s="262">
        <v>0</v>
      </c>
      <c r="F42" s="262">
        <v>0</v>
      </c>
      <c r="G42" s="262">
        <v>1</v>
      </c>
      <c r="H42" s="262">
        <v>0</v>
      </c>
      <c r="I42" s="362">
        <v>3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63">
        <v>1</v>
      </c>
      <c r="J43" s="250"/>
    </row>
    <row r="44" spans="1:10">
      <c r="A44" s="265" t="s">
        <v>24</v>
      </c>
      <c r="B44" s="265" t="s">
        <v>166</v>
      </c>
      <c r="C44" s="263">
        <v>2</v>
      </c>
      <c r="D44" s="264">
        <v>1</v>
      </c>
      <c r="E44" s="262">
        <v>0</v>
      </c>
      <c r="F44" s="262">
        <v>0</v>
      </c>
      <c r="G44" s="262">
        <v>1</v>
      </c>
      <c r="H44" s="262">
        <v>0</v>
      </c>
      <c r="I44" s="362">
        <v>3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63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3</v>
      </c>
      <c r="E49" s="262">
        <v>3</v>
      </c>
      <c r="F49" s="262">
        <v>0</v>
      </c>
      <c r="G49" s="262">
        <v>0</v>
      </c>
      <c r="H49" s="262">
        <v>0</v>
      </c>
      <c r="I49" s="377">
        <v>2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1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363">
        <v>1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1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363">
        <v>1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1</v>
      </c>
      <c r="E68" s="262">
        <v>1</v>
      </c>
      <c r="F68" s="262">
        <v>0</v>
      </c>
      <c r="G68" s="262">
        <v>0</v>
      </c>
      <c r="H68" s="262">
        <v>0</v>
      </c>
      <c r="I68" s="377">
        <v>2</v>
      </c>
      <c r="J68" s="250"/>
    </row>
    <row r="69" spans="1:10">
      <c r="A69" s="265" t="s">
        <v>26</v>
      </c>
      <c r="B69" s="265" t="s">
        <v>243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363">
        <v>1</v>
      </c>
      <c r="J69" s="250"/>
    </row>
    <row r="70" spans="1:10">
      <c r="A70" s="265" t="s">
        <v>26</v>
      </c>
      <c r="B70" s="265" t="s">
        <v>34</v>
      </c>
      <c r="C70" s="263">
        <v>3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63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363">
        <v>1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363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63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1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363">
        <v>1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3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363">
        <v>1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363">
        <v>1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1</v>
      </c>
      <c r="E99" s="262">
        <v>0</v>
      </c>
      <c r="F99" s="262">
        <v>1</v>
      </c>
      <c r="G99" s="262">
        <v>0</v>
      </c>
      <c r="H99" s="262">
        <v>0</v>
      </c>
      <c r="I99" s="377">
        <v>2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1</v>
      </c>
      <c r="D101" s="264">
        <v>1</v>
      </c>
      <c r="E101" s="262">
        <v>1</v>
      </c>
      <c r="F101" s="262">
        <v>0</v>
      </c>
      <c r="G101" s="262">
        <v>0</v>
      </c>
      <c r="H101" s="262">
        <v>0</v>
      </c>
      <c r="I101" s="377">
        <v>2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1</v>
      </c>
      <c r="E106" s="262">
        <v>0</v>
      </c>
      <c r="F106" s="262">
        <v>0</v>
      </c>
      <c r="G106" s="262">
        <v>1</v>
      </c>
      <c r="H106" s="262">
        <v>0</v>
      </c>
      <c r="I106" s="362">
        <v>3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1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363">
        <v>1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63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1</v>
      </c>
      <c r="E112" s="262">
        <v>0</v>
      </c>
      <c r="F112" s="262">
        <v>1</v>
      </c>
      <c r="G112" s="262">
        <v>0</v>
      </c>
      <c r="H112" s="262">
        <v>0</v>
      </c>
      <c r="I112" s="377">
        <v>2</v>
      </c>
      <c r="J112" s="250"/>
    </row>
    <row r="113" spans="1:10">
      <c r="A113" s="265" t="s">
        <v>28</v>
      </c>
      <c r="B113" s="265" t="s">
        <v>277</v>
      </c>
      <c r="C113" s="263">
        <v>4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363">
        <v>1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3</v>
      </c>
      <c r="E116" s="262">
        <v>0</v>
      </c>
      <c r="F116" s="262">
        <v>2</v>
      </c>
      <c r="G116" s="262">
        <v>1</v>
      </c>
      <c r="H116" s="262">
        <v>0</v>
      </c>
      <c r="I116" s="362">
        <v>3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363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2</v>
      </c>
      <c r="D123" s="264">
        <v>1</v>
      </c>
      <c r="E123" s="262">
        <v>1</v>
      </c>
      <c r="F123" s="262">
        <v>0</v>
      </c>
      <c r="G123" s="262">
        <v>0</v>
      </c>
      <c r="H123" s="262">
        <v>0</v>
      </c>
      <c r="I123" s="377">
        <v>2</v>
      </c>
      <c r="J123" s="250"/>
    </row>
    <row r="124" spans="1:10">
      <c r="A124" s="265" t="s">
        <v>28</v>
      </c>
      <c r="B124" s="265" t="s">
        <v>157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363">
        <v>1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1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363">
        <v>1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63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63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2</v>
      </c>
      <c r="D148" s="264">
        <v>3</v>
      </c>
      <c r="E148" s="262">
        <v>1</v>
      </c>
      <c r="F148" s="262">
        <v>2</v>
      </c>
      <c r="G148" s="262">
        <v>0</v>
      </c>
      <c r="H148" s="262">
        <v>0</v>
      </c>
      <c r="I148" s="377">
        <v>2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1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363">
        <v>1</v>
      </c>
      <c r="J151" s="250"/>
    </row>
    <row r="152" spans="1:10">
      <c r="A152" s="265" t="s">
        <v>30</v>
      </c>
      <c r="B152" s="265" t="s">
        <v>298</v>
      </c>
      <c r="C152" s="263">
        <v>1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363">
        <v>1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63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1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363">
        <v>1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63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363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1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363">
        <v>1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2</v>
      </c>
      <c r="E178" s="262">
        <v>0</v>
      </c>
      <c r="F178" s="262">
        <v>1</v>
      </c>
      <c r="G178" s="262">
        <v>0</v>
      </c>
      <c r="H178" s="262">
        <v>1</v>
      </c>
      <c r="I178" s="362">
        <v>3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1</v>
      </c>
      <c r="E180" s="262">
        <v>0</v>
      </c>
      <c r="F180" s="262">
        <v>0</v>
      </c>
      <c r="G180" s="262">
        <v>0</v>
      </c>
      <c r="H180" s="262">
        <v>1</v>
      </c>
      <c r="I180" s="362">
        <v>3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363">
        <v>1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1</v>
      </c>
      <c r="E182" s="262">
        <v>0</v>
      </c>
      <c r="F182" s="262">
        <v>0</v>
      </c>
      <c r="G182" s="262">
        <v>1</v>
      </c>
      <c r="H182" s="262">
        <v>0</v>
      </c>
      <c r="I182" s="362">
        <v>3</v>
      </c>
      <c r="J182" s="250"/>
    </row>
    <row r="183" spans="1:10">
      <c r="A183" s="265" t="s">
        <v>61</v>
      </c>
      <c r="B183" s="265" t="s">
        <v>177</v>
      </c>
      <c r="C183" s="263">
        <v>2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363">
        <v>1</v>
      </c>
      <c r="J183" s="250"/>
    </row>
    <row r="184" spans="1:10">
      <c r="A184" s="265" t="s">
        <v>61</v>
      </c>
      <c r="B184" s="265" t="s">
        <v>316</v>
      </c>
      <c r="C184" s="263">
        <v>8</v>
      </c>
      <c r="D184" s="264">
        <v>2</v>
      </c>
      <c r="E184" s="262">
        <v>2</v>
      </c>
      <c r="F184" s="262">
        <v>0</v>
      </c>
      <c r="G184" s="262">
        <v>0</v>
      </c>
      <c r="H184" s="262">
        <v>0</v>
      </c>
      <c r="I184" s="377">
        <v>2</v>
      </c>
      <c r="J184" s="250"/>
    </row>
    <row r="185" spans="1:10">
      <c r="A185" s="265" t="s">
        <v>61</v>
      </c>
      <c r="B185" s="265" t="s">
        <v>317</v>
      </c>
      <c r="C185" s="263">
        <v>6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363">
        <v>1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2</v>
      </c>
      <c r="D187" s="264">
        <v>2</v>
      </c>
      <c r="E187" s="262">
        <v>0</v>
      </c>
      <c r="F187" s="262">
        <v>0</v>
      </c>
      <c r="G187" s="262">
        <v>2</v>
      </c>
      <c r="H187" s="262">
        <v>0</v>
      </c>
      <c r="I187" s="362">
        <v>3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1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363">
        <v>1</v>
      </c>
      <c r="J189" s="250"/>
    </row>
    <row r="190" spans="1:10">
      <c r="A190" s="265" t="s">
        <v>62</v>
      </c>
      <c r="B190" s="265" t="s">
        <v>321</v>
      </c>
      <c r="C190" s="263">
        <v>93</v>
      </c>
      <c r="D190" s="264">
        <v>9</v>
      </c>
      <c r="E190" s="262">
        <v>7</v>
      </c>
      <c r="F190" s="262">
        <v>2</v>
      </c>
      <c r="G190" s="262">
        <v>0</v>
      </c>
      <c r="H190" s="262">
        <v>0</v>
      </c>
      <c r="I190" s="377">
        <v>2</v>
      </c>
      <c r="J190" s="250"/>
    </row>
    <row r="191" spans="1:10">
      <c r="A191" s="265" t="s">
        <v>63</v>
      </c>
      <c r="B191" s="265" t="s">
        <v>63</v>
      </c>
      <c r="C191" s="263">
        <v>2</v>
      </c>
      <c r="D191" s="264">
        <v>2</v>
      </c>
      <c r="E191" s="262">
        <v>2</v>
      </c>
      <c r="F191" s="262">
        <v>0</v>
      </c>
      <c r="G191" s="262">
        <v>0</v>
      </c>
      <c r="H191" s="262">
        <v>0</v>
      </c>
      <c r="I191" s="377">
        <v>2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1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363">
        <v>1</v>
      </c>
      <c r="J193" s="250"/>
    </row>
    <row r="194" spans="1:10">
      <c r="A194" s="265" t="s">
        <v>63</v>
      </c>
      <c r="B194" s="265" t="s">
        <v>323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363">
        <v>1</v>
      </c>
      <c r="J194" s="250"/>
    </row>
    <row r="195" spans="1:10">
      <c r="A195" s="265" t="s">
        <v>63</v>
      </c>
      <c r="B195" s="265" t="s">
        <v>324</v>
      </c>
      <c r="C195" s="263">
        <v>4</v>
      </c>
      <c r="D195" s="264">
        <v>2</v>
      </c>
      <c r="E195" s="262">
        <v>0</v>
      </c>
      <c r="F195" s="262">
        <v>0</v>
      </c>
      <c r="G195" s="262">
        <v>2</v>
      </c>
      <c r="H195" s="262">
        <v>0</v>
      </c>
      <c r="I195" s="362">
        <v>3</v>
      </c>
      <c r="J195" s="250"/>
    </row>
    <row r="196" spans="1:10" ht="22.5">
      <c r="A196" s="230" t="s">
        <v>325</v>
      </c>
      <c r="B196" s="231"/>
      <c r="C196" s="232">
        <f>SUM(C3:C195)</f>
        <v>234</v>
      </c>
      <c r="D196" s="261">
        <f>E196+F196+G196+H196</f>
        <v>47</v>
      </c>
      <c r="E196" s="233">
        <f>SUM(E3:E195)</f>
        <v>23</v>
      </c>
      <c r="F196" s="233">
        <f>SUM(F3:F195)</f>
        <v>11</v>
      </c>
      <c r="G196" s="233">
        <f>SUM(G3:G195)</f>
        <v>10</v>
      </c>
      <c r="H196" s="233">
        <f>SUM(H3:H195)</f>
        <v>3</v>
      </c>
      <c r="I196" s="328"/>
      <c r="J196" s="234"/>
    </row>
    <row r="197" spans="1:10">
      <c r="A197" s="235" t="s">
        <v>526</v>
      </c>
      <c r="B197" s="236"/>
      <c r="C197" s="374">
        <f>C196+D196</f>
        <v>281</v>
      </c>
      <c r="D197" s="37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B213"/>
  <sheetViews>
    <sheetView zoomScale="90" zoomScaleNormal="90" workbookViewId="0">
      <selection activeCell="A2" sqref="A2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7" width="6.28515625" style="327" customWidth="1"/>
    <col min="28" max="28" width="14.85546875" style="327" bestFit="1" customWidth="1"/>
    <col min="29" max="47" width="5" style="327" customWidth="1"/>
    <col min="48" max="48" width="14.28515625" style="327" customWidth="1"/>
    <col min="49" max="16384" width="9.140625" style="327"/>
  </cols>
  <sheetData>
    <row r="1" spans="1:28">
      <c r="A1" s="267" t="s">
        <v>374</v>
      </c>
      <c r="B1" s="267"/>
    </row>
    <row r="2" spans="1:28" ht="25.5">
      <c r="A2"/>
      <c r="B2" s="268" t="s">
        <v>527</v>
      </c>
    </row>
    <row r="3" spans="1:28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</row>
    <row r="4" spans="1:28">
      <c r="A4" s="347" t="s">
        <v>327</v>
      </c>
      <c r="B4" s="348"/>
      <c r="C4" s="348"/>
      <c r="D4" s="347" t="s">
        <v>328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9"/>
    </row>
    <row r="5" spans="1:28">
      <c r="A5" s="347" t="s">
        <v>9</v>
      </c>
      <c r="B5" s="347" t="s">
        <v>42</v>
      </c>
      <c r="C5" s="347" t="s">
        <v>326</v>
      </c>
      <c r="D5" s="347">
        <v>1</v>
      </c>
      <c r="E5" s="350">
        <v>2</v>
      </c>
      <c r="F5" s="350">
        <v>3</v>
      </c>
      <c r="G5" s="350">
        <v>4</v>
      </c>
      <c r="H5" s="350">
        <v>5</v>
      </c>
      <c r="I5" s="350">
        <v>6</v>
      </c>
      <c r="J5" s="350">
        <v>8</v>
      </c>
      <c r="K5" s="350">
        <v>9</v>
      </c>
      <c r="L5" s="350">
        <v>13</v>
      </c>
      <c r="M5" s="350">
        <v>14</v>
      </c>
      <c r="N5" s="350">
        <v>16</v>
      </c>
      <c r="O5" s="350">
        <v>18</v>
      </c>
      <c r="P5" s="350">
        <v>19</v>
      </c>
      <c r="Q5" s="350">
        <v>20</v>
      </c>
      <c r="R5" s="350">
        <v>21</v>
      </c>
      <c r="S5" s="350">
        <v>22</v>
      </c>
      <c r="T5" s="350">
        <v>23</v>
      </c>
      <c r="U5" s="350">
        <v>24</v>
      </c>
      <c r="V5" s="350">
        <v>25</v>
      </c>
      <c r="W5" s="350">
        <v>26</v>
      </c>
      <c r="X5" s="350">
        <v>27</v>
      </c>
      <c r="Y5" s="350">
        <v>28</v>
      </c>
      <c r="Z5" s="350">
        <v>29</v>
      </c>
      <c r="AA5" s="350">
        <v>30</v>
      </c>
      <c r="AB5" s="351" t="s">
        <v>329</v>
      </c>
    </row>
    <row r="6" spans="1:28">
      <c r="A6" s="336" t="s">
        <v>23</v>
      </c>
      <c r="B6" s="336" t="s">
        <v>214</v>
      </c>
      <c r="C6" s="336" t="s">
        <v>375</v>
      </c>
      <c r="D6" s="337"/>
      <c r="E6" s="338"/>
      <c r="F6" s="338">
        <v>1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9">
        <v>1</v>
      </c>
    </row>
    <row r="7" spans="1:28">
      <c r="A7" s="340"/>
      <c r="B7" s="340"/>
      <c r="C7" s="341" t="s">
        <v>376</v>
      </c>
      <c r="D7" s="342"/>
      <c r="E7" s="343"/>
      <c r="F7" s="343"/>
      <c r="G7" s="343"/>
      <c r="H7" s="343"/>
      <c r="I7" s="343"/>
      <c r="J7" s="343"/>
      <c r="K7" s="343">
        <v>2</v>
      </c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4">
        <v>2</v>
      </c>
    </row>
    <row r="8" spans="1:28">
      <c r="A8" s="340"/>
      <c r="B8" s="352" t="s">
        <v>377</v>
      </c>
      <c r="C8" s="353"/>
      <c r="D8" s="354"/>
      <c r="E8" s="355"/>
      <c r="F8" s="355">
        <v>1</v>
      </c>
      <c r="G8" s="355"/>
      <c r="H8" s="355"/>
      <c r="I8" s="355"/>
      <c r="J8" s="355"/>
      <c r="K8" s="355">
        <v>2</v>
      </c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6">
        <v>3</v>
      </c>
    </row>
    <row r="9" spans="1:28">
      <c r="A9" s="340"/>
      <c r="B9" s="336" t="s">
        <v>173</v>
      </c>
      <c r="C9" s="336" t="s">
        <v>442</v>
      </c>
      <c r="D9" s="337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>
        <v>1</v>
      </c>
      <c r="V9" s="338"/>
      <c r="W9" s="338"/>
      <c r="X9" s="338"/>
      <c r="Y9" s="338"/>
      <c r="Z9" s="338"/>
      <c r="AA9" s="338"/>
      <c r="AB9" s="339">
        <v>1</v>
      </c>
    </row>
    <row r="10" spans="1:28">
      <c r="A10" s="340"/>
      <c r="B10" s="340"/>
      <c r="C10" s="341" t="s">
        <v>496</v>
      </c>
      <c r="D10" s="342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>
        <v>1</v>
      </c>
      <c r="Y10" s="343"/>
      <c r="Z10" s="343"/>
      <c r="AA10" s="343"/>
      <c r="AB10" s="344">
        <v>1</v>
      </c>
    </row>
    <row r="11" spans="1:28">
      <c r="A11" s="340"/>
      <c r="B11" s="352" t="s">
        <v>443</v>
      </c>
      <c r="C11" s="353"/>
      <c r="D11" s="354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>
        <v>1</v>
      </c>
      <c r="V11" s="355"/>
      <c r="W11" s="355"/>
      <c r="X11" s="355">
        <v>1</v>
      </c>
      <c r="Y11" s="355"/>
      <c r="Z11" s="355"/>
      <c r="AA11" s="355"/>
      <c r="AB11" s="356">
        <v>2</v>
      </c>
    </row>
    <row r="12" spans="1:28">
      <c r="A12" s="340"/>
      <c r="B12" s="336" t="s">
        <v>23</v>
      </c>
      <c r="C12" s="336" t="s">
        <v>345</v>
      </c>
      <c r="D12" s="337"/>
      <c r="E12" s="338">
        <v>1</v>
      </c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9">
        <v>1</v>
      </c>
    </row>
    <row r="13" spans="1:28">
      <c r="A13" s="340"/>
      <c r="B13" s="340"/>
      <c r="C13" s="341" t="s">
        <v>441</v>
      </c>
      <c r="D13" s="342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>
        <v>1</v>
      </c>
      <c r="U13" s="343"/>
      <c r="V13" s="343"/>
      <c r="W13" s="343"/>
      <c r="X13" s="343"/>
      <c r="Y13" s="343"/>
      <c r="Z13" s="343"/>
      <c r="AA13" s="343"/>
      <c r="AB13" s="344">
        <v>1</v>
      </c>
    </row>
    <row r="14" spans="1:28">
      <c r="A14" s="340"/>
      <c r="B14" s="352" t="s">
        <v>330</v>
      </c>
      <c r="C14" s="353"/>
      <c r="D14" s="354"/>
      <c r="E14" s="355">
        <v>1</v>
      </c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>
        <v>1</v>
      </c>
      <c r="U14" s="355"/>
      <c r="V14" s="355"/>
      <c r="W14" s="355"/>
      <c r="X14" s="355"/>
      <c r="Y14" s="355"/>
      <c r="Z14" s="355"/>
      <c r="AA14" s="355"/>
      <c r="AB14" s="356">
        <v>2</v>
      </c>
    </row>
    <row r="15" spans="1:28">
      <c r="A15" s="340"/>
      <c r="B15" s="336" t="s">
        <v>171</v>
      </c>
      <c r="C15" s="336" t="s">
        <v>416</v>
      </c>
      <c r="D15" s="337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>
        <v>1</v>
      </c>
      <c r="U15" s="338"/>
      <c r="V15" s="338"/>
      <c r="W15" s="338"/>
      <c r="X15" s="338"/>
      <c r="Y15" s="338"/>
      <c r="Z15" s="338"/>
      <c r="AA15" s="338"/>
      <c r="AB15" s="339">
        <v>1</v>
      </c>
    </row>
    <row r="16" spans="1:28">
      <c r="A16" s="340"/>
      <c r="B16" s="352" t="s">
        <v>417</v>
      </c>
      <c r="C16" s="353"/>
      <c r="D16" s="354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>
        <v>1</v>
      </c>
      <c r="U16" s="355"/>
      <c r="V16" s="355"/>
      <c r="W16" s="355"/>
      <c r="X16" s="355"/>
      <c r="Y16" s="355"/>
      <c r="Z16" s="355"/>
      <c r="AA16" s="355"/>
      <c r="AB16" s="356">
        <v>1</v>
      </c>
    </row>
    <row r="17" spans="1:28">
      <c r="A17" s="357" t="s">
        <v>330</v>
      </c>
      <c r="B17" s="358"/>
      <c r="C17" s="358"/>
      <c r="D17" s="359"/>
      <c r="E17" s="360">
        <v>1</v>
      </c>
      <c r="F17" s="360">
        <v>1</v>
      </c>
      <c r="G17" s="360"/>
      <c r="H17" s="360"/>
      <c r="I17" s="360"/>
      <c r="J17" s="360"/>
      <c r="K17" s="360">
        <v>2</v>
      </c>
      <c r="L17" s="360"/>
      <c r="M17" s="360"/>
      <c r="N17" s="360"/>
      <c r="O17" s="360"/>
      <c r="P17" s="360"/>
      <c r="Q17" s="360"/>
      <c r="R17" s="360"/>
      <c r="S17" s="360"/>
      <c r="T17" s="360">
        <v>2</v>
      </c>
      <c r="U17" s="360">
        <v>1</v>
      </c>
      <c r="V17" s="360"/>
      <c r="W17" s="360"/>
      <c r="X17" s="360">
        <v>1</v>
      </c>
      <c r="Y17" s="360"/>
      <c r="Z17" s="360"/>
      <c r="AA17" s="360"/>
      <c r="AB17" s="361">
        <v>8</v>
      </c>
    </row>
    <row r="18" spans="1:28">
      <c r="A18" s="336" t="s">
        <v>24</v>
      </c>
      <c r="B18" s="336" t="s">
        <v>229</v>
      </c>
      <c r="C18" s="336" t="s">
        <v>482</v>
      </c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>
        <v>3</v>
      </c>
      <c r="Y18" s="338"/>
      <c r="Z18" s="338"/>
      <c r="AA18" s="338"/>
      <c r="AB18" s="339">
        <v>3</v>
      </c>
    </row>
    <row r="19" spans="1:28">
      <c r="A19" s="340"/>
      <c r="B19" s="352" t="s">
        <v>483</v>
      </c>
      <c r="C19" s="353"/>
      <c r="D19" s="354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>
        <v>3</v>
      </c>
      <c r="Y19" s="355"/>
      <c r="Z19" s="355"/>
      <c r="AA19" s="355"/>
      <c r="AB19" s="356">
        <v>3</v>
      </c>
    </row>
    <row r="20" spans="1:28">
      <c r="A20" s="340"/>
      <c r="B20" s="336" t="s">
        <v>166</v>
      </c>
      <c r="C20" s="336" t="s">
        <v>166</v>
      </c>
      <c r="D20" s="337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>
        <v>1</v>
      </c>
      <c r="X20" s="338"/>
      <c r="Y20" s="338"/>
      <c r="Z20" s="338">
        <v>1</v>
      </c>
      <c r="AA20" s="338"/>
      <c r="AB20" s="339">
        <v>2</v>
      </c>
    </row>
    <row r="21" spans="1:28">
      <c r="A21" s="340"/>
      <c r="B21" s="340"/>
      <c r="C21" s="341" t="s">
        <v>387</v>
      </c>
      <c r="D21" s="342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>
        <v>1</v>
      </c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4">
        <v>1</v>
      </c>
    </row>
    <row r="22" spans="1:28">
      <c r="A22" s="340"/>
      <c r="B22" s="352" t="s">
        <v>388</v>
      </c>
      <c r="C22" s="353"/>
      <c r="D22" s="354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>
        <v>1</v>
      </c>
      <c r="P22" s="355"/>
      <c r="Q22" s="355"/>
      <c r="R22" s="355"/>
      <c r="S22" s="355"/>
      <c r="T22" s="355"/>
      <c r="U22" s="355"/>
      <c r="V22" s="355"/>
      <c r="W22" s="355">
        <v>1</v>
      </c>
      <c r="X22" s="355"/>
      <c r="Y22" s="355"/>
      <c r="Z22" s="355">
        <v>1</v>
      </c>
      <c r="AA22" s="355"/>
      <c r="AB22" s="356">
        <v>3</v>
      </c>
    </row>
    <row r="23" spans="1:28">
      <c r="A23" s="340"/>
      <c r="B23" s="336" t="s">
        <v>159</v>
      </c>
      <c r="C23" s="336" t="s">
        <v>444</v>
      </c>
      <c r="D23" s="337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>
        <v>1</v>
      </c>
      <c r="W23" s="338"/>
      <c r="X23" s="338"/>
      <c r="Y23" s="338"/>
      <c r="Z23" s="338"/>
      <c r="AA23" s="338"/>
      <c r="AB23" s="339">
        <v>1</v>
      </c>
    </row>
    <row r="24" spans="1:28">
      <c r="A24" s="340"/>
      <c r="B24" s="340"/>
      <c r="C24" s="341" t="s">
        <v>159</v>
      </c>
      <c r="D24" s="342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>
        <v>1</v>
      </c>
      <c r="V24" s="343"/>
      <c r="W24" s="343"/>
      <c r="X24" s="343"/>
      <c r="Y24" s="343"/>
      <c r="Z24" s="343"/>
      <c r="AA24" s="343">
        <v>1</v>
      </c>
      <c r="AB24" s="344">
        <v>2</v>
      </c>
    </row>
    <row r="25" spans="1:28">
      <c r="A25" s="340"/>
      <c r="B25" s="352" t="s">
        <v>427</v>
      </c>
      <c r="C25" s="353"/>
      <c r="D25" s="354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>
        <v>1</v>
      </c>
      <c r="V25" s="355">
        <v>1</v>
      </c>
      <c r="W25" s="355"/>
      <c r="X25" s="355"/>
      <c r="Y25" s="355"/>
      <c r="Z25" s="355"/>
      <c r="AA25" s="355">
        <v>1</v>
      </c>
      <c r="AB25" s="356">
        <v>3</v>
      </c>
    </row>
    <row r="26" spans="1:28">
      <c r="A26" s="340"/>
      <c r="B26" s="336" t="s">
        <v>225</v>
      </c>
      <c r="C26" s="336" t="s">
        <v>362</v>
      </c>
      <c r="D26" s="337"/>
      <c r="E26" s="338"/>
      <c r="F26" s="338"/>
      <c r="G26" s="338">
        <v>1</v>
      </c>
      <c r="H26" s="338"/>
      <c r="I26" s="338"/>
      <c r="J26" s="338"/>
      <c r="K26" s="338"/>
      <c r="L26" s="338">
        <v>1</v>
      </c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9">
        <v>2</v>
      </c>
    </row>
    <row r="27" spans="1:28">
      <c r="A27" s="340"/>
      <c r="B27" s="352" t="s">
        <v>341</v>
      </c>
      <c r="C27" s="353"/>
      <c r="D27" s="354"/>
      <c r="E27" s="355"/>
      <c r="F27" s="355"/>
      <c r="G27" s="355">
        <v>1</v>
      </c>
      <c r="H27" s="355"/>
      <c r="I27" s="355"/>
      <c r="J27" s="355"/>
      <c r="K27" s="355"/>
      <c r="L27" s="355">
        <v>1</v>
      </c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6">
        <v>2</v>
      </c>
    </row>
    <row r="28" spans="1:28">
      <c r="A28" s="340"/>
      <c r="B28" s="336" t="s">
        <v>224</v>
      </c>
      <c r="C28" s="336" t="s">
        <v>445</v>
      </c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>
        <v>1</v>
      </c>
      <c r="W28" s="338"/>
      <c r="X28" s="338"/>
      <c r="Y28" s="338"/>
      <c r="Z28" s="338"/>
      <c r="AA28" s="338"/>
      <c r="AB28" s="339">
        <v>1</v>
      </c>
    </row>
    <row r="29" spans="1:28">
      <c r="A29" s="340"/>
      <c r="B29" s="340"/>
      <c r="C29" s="341" t="s">
        <v>528</v>
      </c>
      <c r="D29" s="342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>
        <v>1</v>
      </c>
      <c r="AB29" s="344">
        <v>1</v>
      </c>
    </row>
    <row r="30" spans="1:28">
      <c r="A30" s="340"/>
      <c r="B30" s="352" t="s">
        <v>446</v>
      </c>
      <c r="C30" s="353"/>
      <c r="D30" s="354"/>
      <c r="E30" s="355"/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355"/>
      <c r="V30" s="355">
        <v>1</v>
      </c>
      <c r="W30" s="355"/>
      <c r="X30" s="355"/>
      <c r="Y30" s="355"/>
      <c r="Z30" s="355"/>
      <c r="AA30" s="355">
        <v>1</v>
      </c>
      <c r="AB30" s="356">
        <v>2</v>
      </c>
    </row>
    <row r="31" spans="1:28">
      <c r="A31" s="340"/>
      <c r="B31" s="336" t="s">
        <v>165</v>
      </c>
      <c r="C31" s="336" t="s">
        <v>510</v>
      </c>
      <c r="D31" s="337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>
        <v>1</v>
      </c>
      <c r="AA31" s="338"/>
      <c r="AB31" s="339">
        <v>1</v>
      </c>
    </row>
    <row r="32" spans="1:28">
      <c r="A32" s="340"/>
      <c r="B32" s="352" t="s">
        <v>511</v>
      </c>
      <c r="C32" s="353"/>
      <c r="D32" s="354"/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55">
        <v>1</v>
      </c>
      <c r="AA32" s="355"/>
      <c r="AB32" s="356">
        <v>1</v>
      </c>
    </row>
    <row r="33" spans="1:28">
      <c r="A33" s="340"/>
      <c r="B33" s="336" t="s">
        <v>227</v>
      </c>
      <c r="C33" s="336" t="s">
        <v>385</v>
      </c>
      <c r="D33" s="337"/>
      <c r="E33" s="338"/>
      <c r="F33" s="338"/>
      <c r="G33" s="338"/>
      <c r="H33" s="338"/>
      <c r="I33" s="338"/>
      <c r="J33" s="338"/>
      <c r="K33" s="338"/>
      <c r="L33" s="338"/>
      <c r="M33" s="338"/>
      <c r="N33" s="338">
        <v>1</v>
      </c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9">
        <v>1</v>
      </c>
    </row>
    <row r="34" spans="1:28">
      <c r="A34" s="340"/>
      <c r="B34" s="352" t="s">
        <v>386</v>
      </c>
      <c r="C34" s="353"/>
      <c r="D34" s="354"/>
      <c r="E34" s="355"/>
      <c r="F34" s="355"/>
      <c r="G34" s="355"/>
      <c r="H34" s="355"/>
      <c r="I34" s="355"/>
      <c r="J34" s="355"/>
      <c r="K34" s="355"/>
      <c r="L34" s="355"/>
      <c r="M34" s="355"/>
      <c r="N34" s="355">
        <v>1</v>
      </c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6">
        <v>1</v>
      </c>
    </row>
    <row r="35" spans="1:28">
      <c r="A35" s="340"/>
      <c r="B35" s="336" t="s">
        <v>148</v>
      </c>
      <c r="C35" s="336" t="s">
        <v>148</v>
      </c>
      <c r="D35" s="337"/>
      <c r="E35" s="338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>
        <v>1</v>
      </c>
      <c r="T35" s="338"/>
      <c r="U35" s="338"/>
      <c r="V35" s="338"/>
      <c r="W35" s="338"/>
      <c r="X35" s="338"/>
      <c r="Y35" s="338"/>
      <c r="Z35" s="338"/>
      <c r="AA35" s="338"/>
      <c r="AB35" s="339">
        <v>1</v>
      </c>
    </row>
    <row r="36" spans="1:28">
      <c r="A36" s="340"/>
      <c r="B36" s="352" t="s">
        <v>418</v>
      </c>
      <c r="C36" s="353"/>
      <c r="D36" s="354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>
        <v>1</v>
      </c>
      <c r="T36" s="355"/>
      <c r="U36" s="355"/>
      <c r="V36" s="355"/>
      <c r="W36" s="355"/>
      <c r="X36" s="355"/>
      <c r="Y36" s="355"/>
      <c r="Z36" s="355"/>
      <c r="AA36" s="355"/>
      <c r="AB36" s="356">
        <v>1</v>
      </c>
    </row>
    <row r="37" spans="1:28">
      <c r="A37" s="357" t="s">
        <v>331</v>
      </c>
      <c r="B37" s="358"/>
      <c r="C37" s="358"/>
      <c r="D37" s="359"/>
      <c r="E37" s="360"/>
      <c r="F37" s="360"/>
      <c r="G37" s="360">
        <v>1</v>
      </c>
      <c r="H37" s="360"/>
      <c r="I37" s="360"/>
      <c r="J37" s="360"/>
      <c r="K37" s="360"/>
      <c r="L37" s="360">
        <v>1</v>
      </c>
      <c r="M37" s="360"/>
      <c r="N37" s="360">
        <v>1</v>
      </c>
      <c r="O37" s="360">
        <v>1</v>
      </c>
      <c r="P37" s="360"/>
      <c r="Q37" s="360"/>
      <c r="R37" s="360"/>
      <c r="S37" s="360">
        <v>1</v>
      </c>
      <c r="T37" s="360"/>
      <c r="U37" s="360">
        <v>1</v>
      </c>
      <c r="V37" s="360">
        <v>2</v>
      </c>
      <c r="W37" s="360">
        <v>1</v>
      </c>
      <c r="X37" s="360">
        <v>3</v>
      </c>
      <c r="Y37" s="360"/>
      <c r="Z37" s="360">
        <v>2</v>
      </c>
      <c r="AA37" s="360">
        <v>2</v>
      </c>
      <c r="AB37" s="361">
        <v>16</v>
      </c>
    </row>
    <row r="38" spans="1:28">
      <c r="A38" s="336" t="s">
        <v>60</v>
      </c>
      <c r="B38" s="336" t="s">
        <v>312</v>
      </c>
      <c r="C38" s="336" t="s">
        <v>312</v>
      </c>
      <c r="D38" s="337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>
        <v>1</v>
      </c>
      <c r="Z38" s="338"/>
      <c r="AA38" s="338"/>
      <c r="AB38" s="339">
        <v>1</v>
      </c>
    </row>
    <row r="39" spans="1:28">
      <c r="A39" s="340"/>
      <c r="B39" s="340"/>
      <c r="C39" s="341" t="s">
        <v>529</v>
      </c>
      <c r="D39" s="342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>
        <v>1</v>
      </c>
      <c r="AB39" s="344">
        <v>1</v>
      </c>
    </row>
    <row r="40" spans="1:28">
      <c r="A40" s="340"/>
      <c r="B40" s="352" t="s">
        <v>512</v>
      </c>
      <c r="C40" s="353"/>
      <c r="D40" s="354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5"/>
      <c r="T40" s="355"/>
      <c r="U40" s="355"/>
      <c r="V40" s="355"/>
      <c r="W40" s="355"/>
      <c r="X40" s="355"/>
      <c r="Y40" s="355">
        <v>1</v>
      </c>
      <c r="Z40" s="355"/>
      <c r="AA40" s="355">
        <v>1</v>
      </c>
      <c r="AB40" s="356">
        <v>2</v>
      </c>
    </row>
    <row r="41" spans="1:28">
      <c r="A41" s="340"/>
      <c r="B41" s="336" t="s">
        <v>308</v>
      </c>
      <c r="C41" s="336" t="s">
        <v>447</v>
      </c>
      <c r="D41" s="337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>
        <v>1</v>
      </c>
      <c r="W41" s="338"/>
      <c r="X41" s="338"/>
      <c r="Y41" s="338"/>
      <c r="Z41" s="338"/>
      <c r="AA41" s="338"/>
      <c r="AB41" s="339">
        <v>1</v>
      </c>
    </row>
    <row r="42" spans="1:28">
      <c r="A42" s="340"/>
      <c r="B42" s="352" t="s">
        <v>448</v>
      </c>
      <c r="C42" s="353"/>
      <c r="D42" s="354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>
        <v>1</v>
      </c>
      <c r="W42" s="355"/>
      <c r="X42" s="355"/>
      <c r="Y42" s="355"/>
      <c r="Z42" s="355"/>
      <c r="AA42" s="355"/>
      <c r="AB42" s="356">
        <v>1</v>
      </c>
    </row>
    <row r="43" spans="1:28">
      <c r="A43" s="340"/>
      <c r="B43" s="336" t="s">
        <v>314</v>
      </c>
      <c r="C43" s="336" t="s">
        <v>530</v>
      </c>
      <c r="D43" s="337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>
        <v>1</v>
      </c>
      <c r="AB43" s="339">
        <v>1</v>
      </c>
    </row>
    <row r="44" spans="1:28">
      <c r="A44" s="340"/>
      <c r="B44" s="352" t="s">
        <v>531</v>
      </c>
      <c r="C44" s="353"/>
      <c r="D44" s="354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>
        <v>1</v>
      </c>
      <c r="AB44" s="356">
        <v>1</v>
      </c>
    </row>
    <row r="45" spans="1:28">
      <c r="A45" s="357" t="s">
        <v>449</v>
      </c>
      <c r="B45" s="358"/>
      <c r="C45" s="358"/>
      <c r="D45" s="359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>
        <v>1</v>
      </c>
      <c r="W45" s="360"/>
      <c r="X45" s="360"/>
      <c r="Y45" s="360">
        <v>1</v>
      </c>
      <c r="Z45" s="360"/>
      <c r="AA45" s="360">
        <v>2</v>
      </c>
      <c r="AB45" s="361">
        <v>4</v>
      </c>
    </row>
    <row r="46" spans="1:28">
      <c r="A46" s="336" t="s">
        <v>61</v>
      </c>
      <c r="B46" s="336" t="s">
        <v>316</v>
      </c>
      <c r="C46" s="336" t="s">
        <v>450</v>
      </c>
      <c r="D46" s="337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>
        <v>3</v>
      </c>
      <c r="W46" s="338">
        <v>4</v>
      </c>
      <c r="X46" s="338">
        <v>2</v>
      </c>
      <c r="Y46" s="338"/>
      <c r="Z46" s="338"/>
      <c r="AA46" s="338"/>
      <c r="AB46" s="339">
        <v>9</v>
      </c>
    </row>
    <row r="47" spans="1:28">
      <c r="A47" s="340"/>
      <c r="B47" s="340"/>
      <c r="C47" s="341" t="s">
        <v>497</v>
      </c>
      <c r="D47" s="342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>
        <v>1</v>
      </c>
      <c r="Y47" s="343"/>
      <c r="Z47" s="343"/>
      <c r="AA47" s="343"/>
      <c r="AB47" s="344">
        <v>1</v>
      </c>
    </row>
    <row r="48" spans="1:28">
      <c r="A48" s="340"/>
      <c r="B48" s="352" t="s">
        <v>451</v>
      </c>
      <c r="C48" s="353"/>
      <c r="D48" s="354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>
        <v>3</v>
      </c>
      <c r="W48" s="355">
        <v>4</v>
      </c>
      <c r="X48" s="355">
        <v>3</v>
      </c>
      <c r="Y48" s="355"/>
      <c r="Z48" s="355"/>
      <c r="AA48" s="355"/>
      <c r="AB48" s="356">
        <v>10</v>
      </c>
    </row>
    <row r="49" spans="1:28">
      <c r="A49" s="340"/>
      <c r="B49" s="336" t="s">
        <v>317</v>
      </c>
      <c r="C49" s="336" t="s">
        <v>428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>
        <v>4</v>
      </c>
      <c r="U49" s="338">
        <v>1</v>
      </c>
      <c r="V49" s="338"/>
      <c r="W49" s="338">
        <v>1</v>
      </c>
      <c r="X49" s="338"/>
      <c r="Y49" s="338"/>
      <c r="Z49" s="338"/>
      <c r="AA49" s="338"/>
      <c r="AB49" s="339">
        <v>6</v>
      </c>
    </row>
    <row r="50" spans="1:28">
      <c r="A50" s="340"/>
      <c r="B50" s="352" t="s">
        <v>429</v>
      </c>
      <c r="C50" s="353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>
        <v>4</v>
      </c>
      <c r="U50" s="355">
        <v>1</v>
      </c>
      <c r="V50" s="355"/>
      <c r="W50" s="355">
        <v>1</v>
      </c>
      <c r="X50" s="355"/>
      <c r="Y50" s="355"/>
      <c r="Z50" s="355"/>
      <c r="AA50" s="355"/>
      <c r="AB50" s="356">
        <v>6</v>
      </c>
    </row>
    <row r="51" spans="1:28">
      <c r="A51" s="340"/>
      <c r="B51" s="336" t="s">
        <v>177</v>
      </c>
      <c r="C51" s="336" t="s">
        <v>462</v>
      </c>
      <c r="D51" s="337"/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>
        <v>1</v>
      </c>
      <c r="W51" s="338"/>
      <c r="X51" s="338"/>
      <c r="Y51" s="338"/>
      <c r="Z51" s="338"/>
      <c r="AA51" s="338"/>
      <c r="AB51" s="339">
        <v>1</v>
      </c>
    </row>
    <row r="52" spans="1:28">
      <c r="A52" s="340"/>
      <c r="B52" s="340"/>
      <c r="C52" s="341" t="s">
        <v>484</v>
      </c>
      <c r="D52" s="342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>
        <v>1</v>
      </c>
      <c r="X52" s="343"/>
      <c r="Y52" s="343"/>
      <c r="Z52" s="343"/>
      <c r="AA52" s="343"/>
      <c r="AB52" s="344">
        <v>1</v>
      </c>
    </row>
    <row r="53" spans="1:28">
      <c r="A53" s="340"/>
      <c r="B53" s="352" t="s">
        <v>468</v>
      </c>
      <c r="C53" s="353"/>
      <c r="D53" s="354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>
        <v>1</v>
      </c>
      <c r="W53" s="355">
        <v>1</v>
      </c>
      <c r="X53" s="355"/>
      <c r="Y53" s="355"/>
      <c r="Z53" s="355"/>
      <c r="AA53" s="355"/>
      <c r="AB53" s="356">
        <v>2</v>
      </c>
    </row>
    <row r="54" spans="1:28">
      <c r="A54" s="340"/>
      <c r="B54" s="336" t="s">
        <v>315</v>
      </c>
      <c r="C54" s="336" t="s">
        <v>532</v>
      </c>
      <c r="D54" s="337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>
        <v>1</v>
      </c>
      <c r="AA54" s="338"/>
      <c r="AB54" s="339">
        <v>1</v>
      </c>
    </row>
    <row r="55" spans="1:28">
      <c r="A55" s="340"/>
      <c r="B55" s="352" t="s">
        <v>533</v>
      </c>
      <c r="C55" s="353"/>
      <c r="D55" s="354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>
        <v>1</v>
      </c>
      <c r="AA55" s="355"/>
      <c r="AB55" s="356">
        <v>1</v>
      </c>
    </row>
    <row r="56" spans="1:28">
      <c r="A56" s="340"/>
      <c r="B56" s="336" t="s">
        <v>61</v>
      </c>
      <c r="C56" s="336" t="s">
        <v>430</v>
      </c>
      <c r="D56" s="337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>
        <v>1</v>
      </c>
      <c r="V56" s="338"/>
      <c r="W56" s="338"/>
      <c r="X56" s="338"/>
      <c r="Y56" s="338"/>
      <c r="Z56" s="338"/>
      <c r="AA56" s="338"/>
      <c r="AB56" s="339">
        <v>1</v>
      </c>
    </row>
    <row r="57" spans="1:28">
      <c r="A57" s="340"/>
      <c r="B57" s="352" t="s">
        <v>431</v>
      </c>
      <c r="C57" s="353"/>
      <c r="D57" s="354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>
        <v>1</v>
      </c>
      <c r="V57" s="355"/>
      <c r="W57" s="355"/>
      <c r="X57" s="355"/>
      <c r="Y57" s="355"/>
      <c r="Z57" s="355"/>
      <c r="AA57" s="355"/>
      <c r="AB57" s="356">
        <v>1</v>
      </c>
    </row>
    <row r="58" spans="1:28">
      <c r="A58" s="357" t="s">
        <v>431</v>
      </c>
      <c r="B58" s="358"/>
      <c r="C58" s="358"/>
      <c r="D58" s="359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>
        <v>4</v>
      </c>
      <c r="U58" s="360">
        <v>2</v>
      </c>
      <c r="V58" s="360">
        <v>4</v>
      </c>
      <c r="W58" s="360">
        <v>6</v>
      </c>
      <c r="X58" s="360">
        <v>3</v>
      </c>
      <c r="Y58" s="360"/>
      <c r="Z58" s="360">
        <v>1</v>
      </c>
      <c r="AA58" s="360"/>
      <c r="AB58" s="361">
        <v>20</v>
      </c>
    </row>
    <row r="59" spans="1:28">
      <c r="A59" s="336" t="s">
        <v>63</v>
      </c>
      <c r="B59" s="336" t="s">
        <v>324</v>
      </c>
      <c r="C59" s="336" t="s">
        <v>324</v>
      </c>
      <c r="D59" s="337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>
        <v>1</v>
      </c>
      <c r="W59" s="338">
        <v>2</v>
      </c>
      <c r="X59" s="338">
        <v>1</v>
      </c>
      <c r="Y59" s="338"/>
      <c r="Z59" s="338">
        <v>2</v>
      </c>
      <c r="AA59" s="338"/>
      <c r="AB59" s="339">
        <v>6</v>
      </c>
    </row>
    <row r="60" spans="1:28">
      <c r="A60" s="340"/>
      <c r="B60" s="352" t="s">
        <v>469</v>
      </c>
      <c r="C60" s="353"/>
      <c r="D60" s="354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>
        <v>1</v>
      </c>
      <c r="W60" s="355">
        <v>2</v>
      </c>
      <c r="X60" s="355">
        <v>1</v>
      </c>
      <c r="Y60" s="355"/>
      <c r="Z60" s="355">
        <v>2</v>
      </c>
      <c r="AA60" s="355"/>
      <c r="AB60" s="356">
        <v>6</v>
      </c>
    </row>
    <row r="61" spans="1:28">
      <c r="A61" s="340"/>
      <c r="B61" s="336" t="s">
        <v>63</v>
      </c>
      <c r="C61" s="336" t="s">
        <v>485</v>
      </c>
      <c r="D61" s="337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>
        <v>2</v>
      </c>
      <c r="Y61" s="338"/>
      <c r="Z61" s="338"/>
      <c r="AA61" s="338"/>
      <c r="AB61" s="339">
        <v>2</v>
      </c>
    </row>
    <row r="62" spans="1:28">
      <c r="A62" s="340"/>
      <c r="B62" s="340"/>
      <c r="C62" s="341" t="s">
        <v>432</v>
      </c>
      <c r="D62" s="342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>
        <v>1</v>
      </c>
      <c r="V62" s="343"/>
      <c r="W62" s="343"/>
      <c r="X62" s="343">
        <v>1</v>
      </c>
      <c r="Y62" s="343"/>
      <c r="Z62" s="343"/>
      <c r="AA62" s="343"/>
      <c r="AB62" s="344">
        <v>2</v>
      </c>
    </row>
    <row r="63" spans="1:28">
      <c r="A63" s="340"/>
      <c r="B63" s="352" t="s">
        <v>433</v>
      </c>
      <c r="C63" s="353"/>
      <c r="D63" s="354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>
        <v>1</v>
      </c>
      <c r="V63" s="355"/>
      <c r="W63" s="355"/>
      <c r="X63" s="355">
        <v>3</v>
      </c>
      <c r="Y63" s="355"/>
      <c r="Z63" s="355"/>
      <c r="AA63" s="355"/>
      <c r="AB63" s="356">
        <v>4</v>
      </c>
    </row>
    <row r="64" spans="1:28">
      <c r="A64" s="340"/>
      <c r="B64" s="336" t="s">
        <v>267</v>
      </c>
      <c r="C64" s="336" t="s">
        <v>486</v>
      </c>
      <c r="D64" s="337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338"/>
      <c r="X64" s="338">
        <v>1</v>
      </c>
      <c r="Y64" s="338"/>
      <c r="Z64" s="338"/>
      <c r="AA64" s="338"/>
      <c r="AB64" s="339">
        <v>1</v>
      </c>
    </row>
    <row r="65" spans="1:28">
      <c r="A65" s="340"/>
      <c r="B65" s="352" t="s">
        <v>487</v>
      </c>
      <c r="C65" s="353"/>
      <c r="D65" s="354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>
        <v>1</v>
      </c>
      <c r="Y65" s="355"/>
      <c r="Z65" s="355"/>
      <c r="AA65" s="355"/>
      <c r="AB65" s="356">
        <v>1</v>
      </c>
    </row>
    <row r="66" spans="1:28">
      <c r="A66" s="340"/>
      <c r="B66" s="336" t="s">
        <v>323</v>
      </c>
      <c r="C66" s="336" t="s">
        <v>452</v>
      </c>
      <c r="D66" s="337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8"/>
      <c r="Q66" s="338"/>
      <c r="R66" s="338"/>
      <c r="S66" s="338"/>
      <c r="T66" s="338"/>
      <c r="U66" s="338"/>
      <c r="V66" s="338">
        <v>1</v>
      </c>
      <c r="W66" s="338"/>
      <c r="X66" s="338"/>
      <c r="Y66" s="338"/>
      <c r="Z66" s="338"/>
      <c r="AA66" s="338"/>
      <c r="AB66" s="339">
        <v>1</v>
      </c>
    </row>
    <row r="67" spans="1:28">
      <c r="A67" s="340"/>
      <c r="B67" s="352" t="s">
        <v>453</v>
      </c>
      <c r="C67" s="353"/>
      <c r="D67" s="354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>
        <v>1</v>
      </c>
      <c r="W67" s="355"/>
      <c r="X67" s="355"/>
      <c r="Y67" s="355"/>
      <c r="Z67" s="355"/>
      <c r="AA67" s="355"/>
      <c r="AB67" s="356">
        <v>1</v>
      </c>
    </row>
    <row r="68" spans="1:28">
      <c r="A68" s="357" t="s">
        <v>433</v>
      </c>
      <c r="B68" s="358"/>
      <c r="C68" s="358"/>
      <c r="D68" s="359"/>
      <c r="E68" s="360"/>
      <c r="F68" s="360"/>
      <c r="G68" s="360"/>
      <c r="H68" s="360"/>
      <c r="I68" s="360"/>
      <c r="J68" s="360"/>
      <c r="K68" s="360"/>
      <c r="L68" s="360"/>
      <c r="M68" s="360"/>
      <c r="N68" s="360"/>
      <c r="O68" s="360"/>
      <c r="P68" s="360"/>
      <c r="Q68" s="360"/>
      <c r="R68" s="360"/>
      <c r="S68" s="360"/>
      <c r="T68" s="360"/>
      <c r="U68" s="360">
        <v>1</v>
      </c>
      <c r="V68" s="360">
        <v>2</v>
      </c>
      <c r="W68" s="360">
        <v>2</v>
      </c>
      <c r="X68" s="360">
        <v>5</v>
      </c>
      <c r="Y68" s="360"/>
      <c r="Z68" s="360">
        <v>2</v>
      </c>
      <c r="AA68" s="360"/>
      <c r="AB68" s="361">
        <v>12</v>
      </c>
    </row>
    <row r="69" spans="1:28">
      <c r="A69" s="336" t="s">
        <v>25</v>
      </c>
      <c r="B69" s="336" t="s">
        <v>25</v>
      </c>
      <c r="C69" s="336" t="s">
        <v>470</v>
      </c>
      <c r="D69" s="337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>
        <v>1</v>
      </c>
      <c r="W69" s="338"/>
      <c r="X69" s="338"/>
      <c r="Y69" s="338"/>
      <c r="Z69" s="338"/>
      <c r="AA69" s="338"/>
      <c r="AB69" s="339">
        <v>1</v>
      </c>
    </row>
    <row r="70" spans="1:28">
      <c r="A70" s="340"/>
      <c r="B70" s="352" t="s">
        <v>471</v>
      </c>
      <c r="C70" s="353"/>
      <c r="D70" s="354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>
        <v>1</v>
      </c>
      <c r="W70" s="355"/>
      <c r="X70" s="355"/>
      <c r="Y70" s="355"/>
      <c r="Z70" s="355"/>
      <c r="AA70" s="355"/>
      <c r="AB70" s="356">
        <v>1</v>
      </c>
    </row>
    <row r="71" spans="1:28">
      <c r="A71" s="357" t="s">
        <v>471</v>
      </c>
      <c r="B71" s="358"/>
      <c r="C71" s="358"/>
      <c r="D71" s="359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>
        <v>1</v>
      </c>
      <c r="W71" s="360"/>
      <c r="X71" s="360"/>
      <c r="Y71" s="360"/>
      <c r="Z71" s="360"/>
      <c r="AA71" s="360"/>
      <c r="AB71" s="361">
        <v>1</v>
      </c>
    </row>
    <row r="72" spans="1:28">
      <c r="A72" s="336" t="s">
        <v>31</v>
      </c>
      <c r="B72" s="336" t="s">
        <v>218</v>
      </c>
      <c r="C72" s="336" t="s">
        <v>454</v>
      </c>
      <c r="D72" s="337"/>
      <c r="E72" s="338"/>
      <c r="F72" s="338"/>
      <c r="G72" s="338"/>
      <c r="H72" s="338"/>
      <c r="I72" s="338"/>
      <c r="J72" s="338"/>
      <c r="K72" s="338"/>
      <c r="L72" s="338"/>
      <c r="M72" s="338"/>
      <c r="N72" s="338"/>
      <c r="O72" s="338"/>
      <c r="P72" s="338"/>
      <c r="Q72" s="338"/>
      <c r="R72" s="338"/>
      <c r="S72" s="338"/>
      <c r="T72" s="338"/>
      <c r="U72" s="338">
        <v>1</v>
      </c>
      <c r="V72" s="338"/>
      <c r="W72" s="338"/>
      <c r="X72" s="338"/>
      <c r="Y72" s="338"/>
      <c r="Z72" s="338"/>
      <c r="AA72" s="338"/>
      <c r="AB72" s="339">
        <v>1</v>
      </c>
    </row>
    <row r="73" spans="1:28">
      <c r="A73" s="340"/>
      <c r="B73" s="340"/>
      <c r="C73" s="341" t="s">
        <v>403</v>
      </c>
      <c r="D73" s="342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343"/>
      <c r="Q73" s="343"/>
      <c r="R73" s="343"/>
      <c r="S73" s="343">
        <v>2</v>
      </c>
      <c r="T73" s="343"/>
      <c r="U73" s="343"/>
      <c r="V73" s="343"/>
      <c r="W73" s="343"/>
      <c r="X73" s="343"/>
      <c r="Y73" s="343"/>
      <c r="Z73" s="343"/>
      <c r="AA73" s="343"/>
      <c r="AB73" s="344">
        <v>2</v>
      </c>
    </row>
    <row r="74" spans="1:28">
      <c r="A74" s="340"/>
      <c r="B74" s="340"/>
      <c r="C74" s="341" t="s">
        <v>347</v>
      </c>
      <c r="D74" s="342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>
        <v>1</v>
      </c>
      <c r="X74" s="343"/>
      <c r="Y74" s="343"/>
      <c r="Z74" s="343"/>
      <c r="AA74" s="343"/>
      <c r="AB74" s="344">
        <v>1</v>
      </c>
    </row>
    <row r="75" spans="1:28">
      <c r="A75" s="340"/>
      <c r="B75" s="352" t="s">
        <v>404</v>
      </c>
      <c r="C75" s="353"/>
      <c r="D75" s="354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>
        <v>2</v>
      </c>
      <c r="T75" s="355"/>
      <c r="U75" s="355">
        <v>1</v>
      </c>
      <c r="V75" s="355"/>
      <c r="W75" s="355">
        <v>1</v>
      </c>
      <c r="X75" s="355"/>
      <c r="Y75" s="355"/>
      <c r="Z75" s="355"/>
      <c r="AA75" s="355"/>
      <c r="AB75" s="356">
        <v>4</v>
      </c>
    </row>
    <row r="76" spans="1:28">
      <c r="A76" s="340"/>
      <c r="B76" s="336" t="s">
        <v>185</v>
      </c>
      <c r="C76" s="336" t="s">
        <v>379</v>
      </c>
      <c r="D76" s="337"/>
      <c r="E76" s="338"/>
      <c r="F76" s="338"/>
      <c r="G76" s="338"/>
      <c r="H76" s="338"/>
      <c r="I76" s="338"/>
      <c r="J76" s="338"/>
      <c r="K76" s="338"/>
      <c r="L76" s="338"/>
      <c r="M76" s="338">
        <v>1</v>
      </c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9">
        <v>1</v>
      </c>
    </row>
    <row r="77" spans="1:28">
      <c r="A77" s="340"/>
      <c r="B77" s="340"/>
      <c r="C77" s="341" t="s">
        <v>185</v>
      </c>
      <c r="D77" s="342"/>
      <c r="E77" s="343"/>
      <c r="F77" s="343"/>
      <c r="G77" s="343"/>
      <c r="H77" s="343"/>
      <c r="I77" s="343"/>
      <c r="J77" s="343"/>
      <c r="K77" s="343"/>
      <c r="L77" s="343"/>
      <c r="M77" s="343">
        <v>1</v>
      </c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3"/>
      <c r="AA77" s="343"/>
      <c r="AB77" s="344">
        <v>1</v>
      </c>
    </row>
    <row r="78" spans="1:28">
      <c r="A78" s="340"/>
      <c r="B78" s="352" t="s">
        <v>380</v>
      </c>
      <c r="C78" s="353"/>
      <c r="D78" s="354"/>
      <c r="E78" s="355"/>
      <c r="F78" s="355"/>
      <c r="G78" s="355"/>
      <c r="H78" s="355"/>
      <c r="I78" s="355"/>
      <c r="J78" s="355"/>
      <c r="K78" s="355"/>
      <c r="L78" s="355"/>
      <c r="M78" s="355">
        <v>2</v>
      </c>
      <c r="N78" s="355"/>
      <c r="O78" s="355"/>
      <c r="P78" s="355"/>
      <c r="Q78" s="355"/>
      <c r="R78" s="355"/>
      <c r="S78" s="355"/>
      <c r="T78" s="355"/>
      <c r="U78" s="355"/>
      <c r="V78" s="355"/>
      <c r="W78" s="355"/>
      <c r="X78" s="355"/>
      <c r="Y78" s="355"/>
      <c r="Z78" s="355"/>
      <c r="AA78" s="355"/>
      <c r="AB78" s="356">
        <v>2</v>
      </c>
    </row>
    <row r="79" spans="1:28">
      <c r="A79" s="340"/>
      <c r="B79" s="336" t="s">
        <v>219</v>
      </c>
      <c r="C79" s="336" t="s">
        <v>363</v>
      </c>
      <c r="D79" s="337"/>
      <c r="E79" s="338"/>
      <c r="F79" s="338">
        <v>1</v>
      </c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9">
        <v>1</v>
      </c>
    </row>
    <row r="80" spans="1:28">
      <c r="A80" s="340"/>
      <c r="B80" s="340"/>
      <c r="C80" s="341" t="s">
        <v>364</v>
      </c>
      <c r="D80" s="342"/>
      <c r="E80" s="343"/>
      <c r="F80" s="343"/>
      <c r="G80" s="343">
        <v>1</v>
      </c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4">
        <v>1</v>
      </c>
    </row>
    <row r="81" spans="1:28">
      <c r="A81" s="340"/>
      <c r="B81" s="352" t="s">
        <v>342</v>
      </c>
      <c r="C81" s="353"/>
      <c r="D81" s="354"/>
      <c r="E81" s="355"/>
      <c r="F81" s="355">
        <v>1</v>
      </c>
      <c r="G81" s="355">
        <v>1</v>
      </c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6">
        <v>2</v>
      </c>
    </row>
    <row r="82" spans="1:28">
      <c r="A82" s="340"/>
      <c r="B82" s="336" t="s">
        <v>223</v>
      </c>
      <c r="C82" s="336" t="s">
        <v>365</v>
      </c>
      <c r="D82" s="337"/>
      <c r="E82" s="338"/>
      <c r="F82" s="338">
        <v>1</v>
      </c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9">
        <v>1</v>
      </c>
    </row>
    <row r="83" spans="1:28">
      <c r="A83" s="340"/>
      <c r="B83" s="352" t="s">
        <v>343</v>
      </c>
      <c r="C83" s="353"/>
      <c r="D83" s="354"/>
      <c r="E83" s="355"/>
      <c r="F83" s="355">
        <v>1</v>
      </c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6">
        <v>1</v>
      </c>
    </row>
    <row r="84" spans="1:28">
      <c r="A84" s="340"/>
      <c r="B84" s="336" t="s">
        <v>221</v>
      </c>
      <c r="C84" s="336" t="s">
        <v>391</v>
      </c>
      <c r="D84" s="337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>
        <v>1</v>
      </c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9">
        <v>1</v>
      </c>
    </row>
    <row r="85" spans="1:28">
      <c r="A85" s="340"/>
      <c r="B85" s="352" t="s">
        <v>395</v>
      </c>
      <c r="C85" s="353"/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>
        <v>1</v>
      </c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6">
        <v>1</v>
      </c>
    </row>
    <row r="86" spans="1:28">
      <c r="A86" s="340"/>
      <c r="B86" s="336" t="s">
        <v>190</v>
      </c>
      <c r="C86" s="336" t="s">
        <v>405</v>
      </c>
      <c r="D86" s="337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>
        <v>1</v>
      </c>
      <c r="T86" s="338"/>
      <c r="U86" s="338"/>
      <c r="V86" s="338"/>
      <c r="W86" s="338"/>
      <c r="X86" s="338"/>
      <c r="Y86" s="338"/>
      <c r="Z86" s="338"/>
      <c r="AA86" s="338"/>
      <c r="AB86" s="339">
        <v>1</v>
      </c>
    </row>
    <row r="87" spans="1:28">
      <c r="A87" s="340"/>
      <c r="B87" s="352" t="s">
        <v>406</v>
      </c>
      <c r="C87" s="353"/>
      <c r="D87" s="354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>
        <v>1</v>
      </c>
      <c r="T87" s="355"/>
      <c r="U87" s="355"/>
      <c r="V87" s="355"/>
      <c r="W87" s="355"/>
      <c r="X87" s="355"/>
      <c r="Y87" s="355"/>
      <c r="Z87" s="355"/>
      <c r="AA87" s="355"/>
      <c r="AB87" s="356">
        <v>1</v>
      </c>
    </row>
    <row r="88" spans="1:28">
      <c r="A88" s="357" t="s">
        <v>332</v>
      </c>
      <c r="B88" s="358"/>
      <c r="C88" s="358"/>
      <c r="D88" s="359"/>
      <c r="E88" s="360"/>
      <c r="F88" s="360">
        <v>2</v>
      </c>
      <c r="G88" s="360">
        <v>1</v>
      </c>
      <c r="H88" s="360"/>
      <c r="I88" s="360"/>
      <c r="J88" s="360"/>
      <c r="K88" s="360"/>
      <c r="L88" s="360"/>
      <c r="M88" s="360">
        <v>2</v>
      </c>
      <c r="N88" s="360"/>
      <c r="O88" s="360"/>
      <c r="P88" s="360"/>
      <c r="Q88" s="360">
        <v>1</v>
      </c>
      <c r="R88" s="360"/>
      <c r="S88" s="360">
        <v>3</v>
      </c>
      <c r="T88" s="360"/>
      <c r="U88" s="360">
        <v>1</v>
      </c>
      <c r="V88" s="360"/>
      <c r="W88" s="360">
        <v>1</v>
      </c>
      <c r="X88" s="360"/>
      <c r="Y88" s="360"/>
      <c r="Z88" s="360"/>
      <c r="AA88" s="360"/>
      <c r="AB88" s="361">
        <v>11</v>
      </c>
    </row>
    <row r="89" spans="1:28">
      <c r="A89" s="336" t="s">
        <v>26</v>
      </c>
      <c r="B89" s="336" t="s">
        <v>242</v>
      </c>
      <c r="C89" s="336" t="s">
        <v>347</v>
      </c>
      <c r="D89" s="337"/>
      <c r="E89" s="338"/>
      <c r="F89" s="338"/>
      <c r="G89" s="338"/>
      <c r="H89" s="338">
        <v>1</v>
      </c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>
        <v>1</v>
      </c>
      <c r="Y89" s="338"/>
      <c r="Z89" s="338"/>
      <c r="AA89" s="338"/>
      <c r="AB89" s="339">
        <v>2</v>
      </c>
    </row>
    <row r="90" spans="1:28">
      <c r="A90" s="340"/>
      <c r="B90" s="340"/>
      <c r="C90" s="341" t="s">
        <v>392</v>
      </c>
      <c r="D90" s="342"/>
      <c r="E90" s="343"/>
      <c r="F90" s="343"/>
      <c r="G90" s="343"/>
      <c r="H90" s="343"/>
      <c r="I90" s="343"/>
      <c r="J90" s="343"/>
      <c r="K90" s="343"/>
      <c r="L90" s="343"/>
      <c r="M90" s="343"/>
      <c r="N90" s="343"/>
      <c r="O90" s="343">
        <v>1</v>
      </c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4">
        <v>1</v>
      </c>
    </row>
    <row r="91" spans="1:28">
      <c r="A91" s="340"/>
      <c r="B91" s="340"/>
      <c r="C91" s="341" t="s">
        <v>367</v>
      </c>
      <c r="D91" s="342"/>
      <c r="E91" s="343"/>
      <c r="F91" s="343"/>
      <c r="G91" s="343">
        <v>1</v>
      </c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4">
        <v>1</v>
      </c>
    </row>
    <row r="92" spans="1:28">
      <c r="A92" s="340"/>
      <c r="B92" s="352" t="s">
        <v>368</v>
      </c>
      <c r="C92" s="353"/>
      <c r="D92" s="354"/>
      <c r="E92" s="355"/>
      <c r="F92" s="355"/>
      <c r="G92" s="355">
        <v>1</v>
      </c>
      <c r="H92" s="355">
        <v>1</v>
      </c>
      <c r="I92" s="355"/>
      <c r="J92" s="355"/>
      <c r="K92" s="355"/>
      <c r="L92" s="355"/>
      <c r="M92" s="355"/>
      <c r="N92" s="355"/>
      <c r="O92" s="355">
        <v>1</v>
      </c>
      <c r="P92" s="355"/>
      <c r="Q92" s="355"/>
      <c r="R92" s="355"/>
      <c r="S92" s="355"/>
      <c r="T92" s="355"/>
      <c r="U92" s="355"/>
      <c r="V92" s="355"/>
      <c r="W92" s="355"/>
      <c r="X92" s="355">
        <v>1</v>
      </c>
      <c r="Y92" s="355"/>
      <c r="Z92" s="355"/>
      <c r="AA92" s="355"/>
      <c r="AB92" s="356">
        <v>4</v>
      </c>
    </row>
    <row r="93" spans="1:28">
      <c r="A93" s="340"/>
      <c r="B93" s="336" t="s">
        <v>34</v>
      </c>
      <c r="C93" s="336" t="s">
        <v>34</v>
      </c>
      <c r="D93" s="337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38"/>
      <c r="U93" s="338"/>
      <c r="V93" s="338"/>
      <c r="W93" s="338">
        <v>1</v>
      </c>
      <c r="X93" s="338"/>
      <c r="Y93" s="338"/>
      <c r="Z93" s="338"/>
      <c r="AA93" s="338"/>
      <c r="AB93" s="339">
        <v>1</v>
      </c>
    </row>
    <row r="94" spans="1:28">
      <c r="A94" s="340"/>
      <c r="B94" s="340"/>
      <c r="C94" s="341" t="s">
        <v>148</v>
      </c>
      <c r="D94" s="342">
        <v>1</v>
      </c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4">
        <v>1</v>
      </c>
    </row>
    <row r="95" spans="1:28">
      <c r="A95" s="340"/>
      <c r="B95" s="340"/>
      <c r="C95" s="341" t="s">
        <v>366</v>
      </c>
      <c r="D95" s="342"/>
      <c r="E95" s="343"/>
      <c r="F95" s="343">
        <v>1</v>
      </c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4">
        <v>1</v>
      </c>
    </row>
    <row r="96" spans="1:28">
      <c r="A96" s="340"/>
      <c r="B96" s="352" t="s">
        <v>344</v>
      </c>
      <c r="C96" s="353"/>
      <c r="D96" s="354">
        <v>1</v>
      </c>
      <c r="E96" s="355"/>
      <c r="F96" s="355">
        <v>1</v>
      </c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>
        <v>1</v>
      </c>
      <c r="X96" s="355"/>
      <c r="Y96" s="355"/>
      <c r="Z96" s="355"/>
      <c r="AA96" s="355"/>
      <c r="AB96" s="356">
        <v>3</v>
      </c>
    </row>
    <row r="97" spans="1:28">
      <c r="A97" s="340"/>
      <c r="B97" s="336" t="s">
        <v>248</v>
      </c>
      <c r="C97" s="336" t="s">
        <v>407</v>
      </c>
      <c r="D97" s="337"/>
      <c r="E97" s="338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338"/>
      <c r="Q97" s="338"/>
      <c r="R97" s="338"/>
      <c r="S97" s="338">
        <v>1</v>
      </c>
      <c r="T97" s="338"/>
      <c r="U97" s="338"/>
      <c r="V97" s="338"/>
      <c r="W97" s="338"/>
      <c r="X97" s="338"/>
      <c r="Y97" s="338"/>
      <c r="Z97" s="338"/>
      <c r="AA97" s="338"/>
      <c r="AB97" s="339">
        <v>1</v>
      </c>
    </row>
    <row r="98" spans="1:28">
      <c r="A98" s="340"/>
      <c r="B98" s="340"/>
      <c r="C98" s="341" t="s">
        <v>160</v>
      </c>
      <c r="D98" s="342"/>
      <c r="E98" s="343"/>
      <c r="F98" s="343"/>
      <c r="G98" s="343"/>
      <c r="H98" s="343"/>
      <c r="I98" s="343"/>
      <c r="J98" s="343"/>
      <c r="K98" s="343"/>
      <c r="L98" s="343"/>
      <c r="M98" s="343"/>
      <c r="N98" s="343"/>
      <c r="O98" s="343"/>
      <c r="P98" s="343"/>
      <c r="Q98" s="343"/>
      <c r="R98" s="343"/>
      <c r="S98" s="343"/>
      <c r="T98" s="343">
        <v>1</v>
      </c>
      <c r="U98" s="343"/>
      <c r="V98" s="343"/>
      <c r="W98" s="343"/>
      <c r="X98" s="343"/>
      <c r="Y98" s="343"/>
      <c r="Z98" s="343"/>
      <c r="AA98" s="343"/>
      <c r="AB98" s="344">
        <v>1</v>
      </c>
    </row>
    <row r="99" spans="1:28">
      <c r="A99" s="340"/>
      <c r="B99" s="352" t="s">
        <v>408</v>
      </c>
      <c r="C99" s="353"/>
      <c r="D99" s="354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>
        <v>1</v>
      </c>
      <c r="T99" s="355">
        <v>1</v>
      </c>
      <c r="U99" s="355"/>
      <c r="V99" s="355"/>
      <c r="W99" s="355"/>
      <c r="X99" s="355"/>
      <c r="Y99" s="355"/>
      <c r="Z99" s="355"/>
      <c r="AA99" s="355"/>
      <c r="AB99" s="356">
        <v>2</v>
      </c>
    </row>
    <row r="100" spans="1:28">
      <c r="A100" s="340"/>
      <c r="B100" s="336" t="s">
        <v>241</v>
      </c>
      <c r="C100" s="336" t="s">
        <v>252</v>
      </c>
      <c r="D100" s="337"/>
      <c r="E100" s="338"/>
      <c r="F100" s="338"/>
      <c r="G100" s="338"/>
      <c r="H100" s="338"/>
      <c r="I100" s="338"/>
      <c r="J100" s="338"/>
      <c r="K100" s="338"/>
      <c r="L100" s="338"/>
      <c r="M100" s="338"/>
      <c r="N100" s="338"/>
      <c r="O100" s="338"/>
      <c r="P100" s="338"/>
      <c r="Q100" s="338">
        <v>1</v>
      </c>
      <c r="R100" s="338"/>
      <c r="S100" s="338"/>
      <c r="T100" s="338"/>
      <c r="U100" s="338"/>
      <c r="V100" s="338"/>
      <c r="W100" s="338"/>
      <c r="X100" s="338"/>
      <c r="Y100" s="338"/>
      <c r="Z100" s="338"/>
      <c r="AA100" s="338"/>
      <c r="AB100" s="339">
        <v>1</v>
      </c>
    </row>
    <row r="101" spans="1:28">
      <c r="A101" s="340"/>
      <c r="B101" s="352" t="s">
        <v>457</v>
      </c>
      <c r="C101" s="353"/>
      <c r="D101" s="354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>
        <v>1</v>
      </c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6">
        <v>1</v>
      </c>
    </row>
    <row r="102" spans="1:28">
      <c r="A102" s="340"/>
      <c r="B102" s="336" t="s">
        <v>243</v>
      </c>
      <c r="C102" s="336" t="s">
        <v>455</v>
      </c>
      <c r="D102" s="337"/>
      <c r="E102" s="338"/>
      <c r="F102" s="338"/>
      <c r="G102" s="338"/>
      <c r="H102" s="338"/>
      <c r="I102" s="338"/>
      <c r="J102" s="338"/>
      <c r="K102" s="338"/>
      <c r="L102" s="338"/>
      <c r="M102" s="338"/>
      <c r="N102" s="338"/>
      <c r="O102" s="338"/>
      <c r="P102" s="338"/>
      <c r="Q102" s="338"/>
      <c r="R102" s="338"/>
      <c r="S102" s="338"/>
      <c r="T102" s="338"/>
      <c r="U102" s="338"/>
      <c r="V102" s="338">
        <v>1</v>
      </c>
      <c r="W102" s="338"/>
      <c r="X102" s="338"/>
      <c r="Y102" s="338"/>
      <c r="Z102" s="338"/>
      <c r="AA102" s="338"/>
      <c r="AB102" s="339">
        <v>1</v>
      </c>
    </row>
    <row r="103" spans="1:28">
      <c r="A103" s="340"/>
      <c r="B103" s="352" t="s">
        <v>456</v>
      </c>
      <c r="C103" s="353"/>
      <c r="D103" s="354"/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>
        <v>1</v>
      </c>
      <c r="W103" s="355"/>
      <c r="X103" s="355"/>
      <c r="Y103" s="355"/>
      <c r="Z103" s="355"/>
      <c r="AA103" s="355"/>
      <c r="AB103" s="356">
        <v>1</v>
      </c>
    </row>
    <row r="104" spans="1:28">
      <c r="A104" s="357" t="s">
        <v>338</v>
      </c>
      <c r="B104" s="358"/>
      <c r="C104" s="358"/>
      <c r="D104" s="359">
        <v>1</v>
      </c>
      <c r="E104" s="360"/>
      <c r="F104" s="360">
        <v>1</v>
      </c>
      <c r="G104" s="360">
        <v>1</v>
      </c>
      <c r="H104" s="360">
        <v>1</v>
      </c>
      <c r="I104" s="360"/>
      <c r="J104" s="360"/>
      <c r="K104" s="360"/>
      <c r="L104" s="360"/>
      <c r="M104" s="360"/>
      <c r="N104" s="360"/>
      <c r="O104" s="360">
        <v>1</v>
      </c>
      <c r="P104" s="360"/>
      <c r="Q104" s="360">
        <v>1</v>
      </c>
      <c r="R104" s="360"/>
      <c r="S104" s="360">
        <v>1</v>
      </c>
      <c r="T104" s="360">
        <v>1</v>
      </c>
      <c r="U104" s="360"/>
      <c r="V104" s="360">
        <v>1</v>
      </c>
      <c r="W104" s="360">
        <v>1</v>
      </c>
      <c r="X104" s="360">
        <v>1</v>
      </c>
      <c r="Y104" s="360"/>
      <c r="Z104" s="360"/>
      <c r="AA104" s="360"/>
      <c r="AB104" s="361">
        <v>11</v>
      </c>
    </row>
    <row r="105" spans="1:28">
      <c r="A105" s="336" t="s">
        <v>34</v>
      </c>
      <c r="B105" s="336" t="s">
        <v>259</v>
      </c>
      <c r="C105" s="336" t="s">
        <v>259</v>
      </c>
      <c r="D105" s="337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>
        <v>1</v>
      </c>
      <c r="V105" s="338">
        <v>1</v>
      </c>
      <c r="W105" s="338">
        <v>1</v>
      </c>
      <c r="X105" s="338"/>
      <c r="Y105" s="338"/>
      <c r="Z105" s="338"/>
      <c r="AA105" s="338"/>
      <c r="AB105" s="339">
        <v>3</v>
      </c>
    </row>
    <row r="106" spans="1:28">
      <c r="A106" s="340"/>
      <c r="B106" s="352" t="s">
        <v>434</v>
      </c>
      <c r="C106" s="353"/>
      <c r="D106" s="354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>
        <v>1</v>
      </c>
      <c r="V106" s="355">
        <v>1</v>
      </c>
      <c r="W106" s="355">
        <v>1</v>
      </c>
      <c r="X106" s="355"/>
      <c r="Y106" s="355"/>
      <c r="Z106" s="355"/>
      <c r="AA106" s="355"/>
      <c r="AB106" s="356">
        <v>3</v>
      </c>
    </row>
    <row r="107" spans="1:28">
      <c r="A107" s="340"/>
      <c r="B107" s="336" t="s">
        <v>263</v>
      </c>
      <c r="C107" s="336" t="s">
        <v>498</v>
      </c>
      <c r="D107" s="337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>
        <v>1</v>
      </c>
      <c r="Y107" s="338"/>
      <c r="Z107" s="338"/>
      <c r="AA107" s="338"/>
      <c r="AB107" s="339">
        <v>1</v>
      </c>
    </row>
    <row r="108" spans="1:28">
      <c r="A108" s="340"/>
      <c r="B108" s="352" t="s">
        <v>499</v>
      </c>
      <c r="C108" s="353"/>
      <c r="D108" s="354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5"/>
      <c r="P108" s="355"/>
      <c r="Q108" s="355"/>
      <c r="R108" s="355"/>
      <c r="S108" s="355"/>
      <c r="T108" s="355"/>
      <c r="U108" s="355"/>
      <c r="V108" s="355"/>
      <c r="W108" s="355"/>
      <c r="X108" s="355">
        <v>1</v>
      </c>
      <c r="Y108" s="355"/>
      <c r="Z108" s="355"/>
      <c r="AA108" s="355"/>
      <c r="AB108" s="356">
        <v>1</v>
      </c>
    </row>
    <row r="109" spans="1:28">
      <c r="A109" s="357" t="s">
        <v>344</v>
      </c>
      <c r="B109" s="358"/>
      <c r="C109" s="358"/>
      <c r="D109" s="359"/>
      <c r="E109" s="360"/>
      <c r="F109" s="360"/>
      <c r="G109" s="360"/>
      <c r="H109" s="360"/>
      <c r="I109" s="360"/>
      <c r="J109" s="360"/>
      <c r="K109" s="360"/>
      <c r="L109" s="360"/>
      <c r="M109" s="360"/>
      <c r="N109" s="360"/>
      <c r="O109" s="360"/>
      <c r="P109" s="360"/>
      <c r="Q109" s="360"/>
      <c r="R109" s="360"/>
      <c r="S109" s="360"/>
      <c r="T109" s="360"/>
      <c r="U109" s="360">
        <v>1</v>
      </c>
      <c r="V109" s="360">
        <v>1</v>
      </c>
      <c r="W109" s="360">
        <v>1</v>
      </c>
      <c r="X109" s="360">
        <v>1</v>
      </c>
      <c r="Y109" s="360"/>
      <c r="Z109" s="360"/>
      <c r="AA109" s="360"/>
      <c r="AB109" s="361">
        <v>4</v>
      </c>
    </row>
    <row r="110" spans="1:28">
      <c r="A110" s="336" t="s">
        <v>58</v>
      </c>
      <c r="B110" s="336" t="s">
        <v>296</v>
      </c>
      <c r="C110" s="378"/>
      <c r="D110" s="337"/>
      <c r="E110" s="338"/>
      <c r="F110" s="338"/>
      <c r="G110" s="338"/>
      <c r="H110" s="338"/>
      <c r="I110" s="338"/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>
        <v>2</v>
      </c>
      <c r="W110" s="338"/>
      <c r="X110" s="338">
        <v>1</v>
      </c>
      <c r="Y110" s="338"/>
      <c r="Z110" s="338">
        <v>2</v>
      </c>
      <c r="AA110" s="338"/>
      <c r="AB110" s="339">
        <v>5</v>
      </c>
    </row>
    <row r="111" spans="1:28">
      <c r="A111" s="357" t="s">
        <v>458</v>
      </c>
      <c r="B111" s="358"/>
      <c r="C111" s="358"/>
      <c r="D111" s="359"/>
      <c r="E111" s="360"/>
      <c r="F111" s="360"/>
      <c r="G111" s="360"/>
      <c r="H111" s="360"/>
      <c r="I111" s="360"/>
      <c r="J111" s="360"/>
      <c r="K111" s="36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>
        <v>2</v>
      </c>
      <c r="W111" s="360"/>
      <c r="X111" s="360">
        <v>1</v>
      </c>
      <c r="Y111" s="360"/>
      <c r="Z111" s="360">
        <v>2</v>
      </c>
      <c r="AA111" s="360"/>
      <c r="AB111" s="361">
        <v>5</v>
      </c>
    </row>
    <row r="112" spans="1:28">
      <c r="A112" s="336" t="s">
        <v>27</v>
      </c>
      <c r="B112" s="336" t="s">
        <v>256</v>
      </c>
      <c r="C112" s="336" t="s">
        <v>472</v>
      </c>
      <c r="D112" s="337"/>
      <c r="E112" s="338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>
        <v>1</v>
      </c>
      <c r="W112" s="338"/>
      <c r="X112" s="338"/>
      <c r="Y112" s="338"/>
      <c r="Z112" s="338"/>
      <c r="AA112" s="338"/>
      <c r="AB112" s="339">
        <v>1</v>
      </c>
    </row>
    <row r="113" spans="1:28">
      <c r="A113" s="340"/>
      <c r="B113" s="352" t="s">
        <v>473</v>
      </c>
      <c r="C113" s="353"/>
      <c r="D113" s="354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>
        <v>1</v>
      </c>
      <c r="W113" s="355"/>
      <c r="X113" s="355"/>
      <c r="Y113" s="355"/>
      <c r="Z113" s="355"/>
      <c r="AA113" s="355"/>
      <c r="AB113" s="356">
        <v>1</v>
      </c>
    </row>
    <row r="114" spans="1:28">
      <c r="A114" s="340"/>
      <c r="B114" s="336" t="s">
        <v>162</v>
      </c>
      <c r="C114" s="336" t="s">
        <v>419</v>
      </c>
      <c r="D114" s="337"/>
      <c r="E114" s="338"/>
      <c r="F114" s="338"/>
      <c r="G114" s="338"/>
      <c r="H114" s="338"/>
      <c r="I114" s="338"/>
      <c r="J114" s="338"/>
      <c r="K114" s="338"/>
      <c r="L114" s="338"/>
      <c r="M114" s="338"/>
      <c r="N114" s="338"/>
      <c r="O114" s="338"/>
      <c r="P114" s="338"/>
      <c r="Q114" s="338"/>
      <c r="R114" s="338"/>
      <c r="S114" s="338"/>
      <c r="T114" s="338">
        <v>1</v>
      </c>
      <c r="U114" s="338"/>
      <c r="V114" s="338"/>
      <c r="W114" s="338"/>
      <c r="X114" s="338"/>
      <c r="Y114" s="338"/>
      <c r="Z114" s="338"/>
      <c r="AA114" s="338"/>
      <c r="AB114" s="339">
        <v>1</v>
      </c>
    </row>
    <row r="115" spans="1:28">
      <c r="A115" s="340"/>
      <c r="B115" s="352" t="s">
        <v>420</v>
      </c>
      <c r="C115" s="353"/>
      <c r="D115" s="354"/>
      <c r="E115" s="355"/>
      <c r="F115" s="355"/>
      <c r="G115" s="355"/>
      <c r="H115" s="355"/>
      <c r="I115" s="355"/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>
        <v>1</v>
      </c>
      <c r="U115" s="355"/>
      <c r="V115" s="355"/>
      <c r="W115" s="355"/>
      <c r="X115" s="355"/>
      <c r="Y115" s="355"/>
      <c r="Z115" s="355"/>
      <c r="AA115" s="355"/>
      <c r="AB115" s="356">
        <v>1</v>
      </c>
    </row>
    <row r="116" spans="1:28">
      <c r="A116" s="340"/>
      <c r="B116" s="336" t="s">
        <v>254</v>
      </c>
      <c r="C116" s="336" t="s">
        <v>394</v>
      </c>
      <c r="D116" s="337"/>
      <c r="E116" s="338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>
        <v>1</v>
      </c>
      <c r="R116" s="338"/>
      <c r="S116" s="338"/>
      <c r="T116" s="338"/>
      <c r="U116" s="338"/>
      <c r="V116" s="338"/>
      <c r="W116" s="338"/>
      <c r="X116" s="338"/>
      <c r="Y116" s="338"/>
      <c r="Z116" s="338"/>
      <c r="AA116" s="338"/>
      <c r="AB116" s="339">
        <v>1</v>
      </c>
    </row>
    <row r="117" spans="1:28">
      <c r="A117" s="340"/>
      <c r="B117" s="352" t="s">
        <v>396</v>
      </c>
      <c r="C117" s="353"/>
      <c r="D117" s="354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5"/>
      <c r="P117" s="355"/>
      <c r="Q117" s="355">
        <v>1</v>
      </c>
      <c r="R117" s="355"/>
      <c r="S117" s="355"/>
      <c r="T117" s="355"/>
      <c r="U117" s="355"/>
      <c r="V117" s="355"/>
      <c r="W117" s="355"/>
      <c r="X117" s="355"/>
      <c r="Y117" s="355"/>
      <c r="Z117" s="355"/>
      <c r="AA117" s="355"/>
      <c r="AB117" s="356">
        <v>1</v>
      </c>
    </row>
    <row r="118" spans="1:28">
      <c r="A118" s="357" t="s">
        <v>397</v>
      </c>
      <c r="B118" s="358"/>
      <c r="C118" s="358"/>
      <c r="D118" s="359"/>
      <c r="E118" s="360"/>
      <c r="F118" s="360"/>
      <c r="G118" s="360"/>
      <c r="H118" s="360"/>
      <c r="I118" s="360"/>
      <c r="J118" s="360"/>
      <c r="K118" s="360"/>
      <c r="L118" s="360"/>
      <c r="M118" s="360"/>
      <c r="N118" s="360"/>
      <c r="O118" s="360"/>
      <c r="P118" s="360"/>
      <c r="Q118" s="360">
        <v>1</v>
      </c>
      <c r="R118" s="360"/>
      <c r="S118" s="360"/>
      <c r="T118" s="360">
        <v>1</v>
      </c>
      <c r="U118" s="360"/>
      <c r="V118" s="360">
        <v>1</v>
      </c>
      <c r="W118" s="360"/>
      <c r="X118" s="360"/>
      <c r="Y118" s="360"/>
      <c r="Z118" s="360"/>
      <c r="AA118" s="360"/>
      <c r="AB118" s="361">
        <v>3</v>
      </c>
    </row>
    <row r="119" spans="1:28">
      <c r="A119" s="336" t="s">
        <v>21</v>
      </c>
      <c r="B119" s="336" t="s">
        <v>155</v>
      </c>
      <c r="C119" s="336" t="s">
        <v>369</v>
      </c>
      <c r="D119" s="337"/>
      <c r="E119" s="338"/>
      <c r="F119" s="338">
        <v>1</v>
      </c>
      <c r="G119" s="338"/>
      <c r="H119" s="338"/>
      <c r="I119" s="338"/>
      <c r="J119" s="338"/>
      <c r="K119" s="338"/>
      <c r="L119" s="338"/>
      <c r="M119" s="338"/>
      <c r="N119" s="338">
        <v>2</v>
      </c>
      <c r="O119" s="338"/>
      <c r="P119" s="338"/>
      <c r="Q119" s="338">
        <v>1</v>
      </c>
      <c r="R119" s="338"/>
      <c r="S119" s="338"/>
      <c r="T119" s="338">
        <v>2</v>
      </c>
      <c r="U119" s="338">
        <v>1</v>
      </c>
      <c r="V119" s="338">
        <v>1</v>
      </c>
      <c r="W119" s="338">
        <v>1</v>
      </c>
      <c r="X119" s="338"/>
      <c r="Y119" s="338"/>
      <c r="Z119" s="338"/>
      <c r="AA119" s="338"/>
      <c r="AB119" s="339">
        <v>9</v>
      </c>
    </row>
    <row r="120" spans="1:28">
      <c r="A120" s="340"/>
      <c r="B120" s="340"/>
      <c r="C120" s="341" t="s">
        <v>459</v>
      </c>
      <c r="D120" s="342"/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3"/>
      <c r="R120" s="343"/>
      <c r="S120" s="343"/>
      <c r="T120" s="343"/>
      <c r="U120" s="343"/>
      <c r="V120" s="343">
        <v>1</v>
      </c>
      <c r="W120" s="343"/>
      <c r="X120" s="343"/>
      <c r="Y120" s="343"/>
      <c r="Z120" s="343"/>
      <c r="AA120" s="343"/>
      <c r="AB120" s="344">
        <v>1</v>
      </c>
    </row>
    <row r="121" spans="1:28">
      <c r="A121" s="340"/>
      <c r="B121" s="340"/>
      <c r="C121" s="341" t="s">
        <v>500</v>
      </c>
      <c r="D121" s="342"/>
      <c r="E121" s="343"/>
      <c r="F121" s="343"/>
      <c r="G121" s="343"/>
      <c r="H121" s="343"/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3"/>
      <c r="W121" s="343">
        <v>1</v>
      </c>
      <c r="X121" s="343"/>
      <c r="Y121" s="343">
        <v>1</v>
      </c>
      <c r="Z121" s="343"/>
      <c r="AA121" s="343"/>
      <c r="AB121" s="344">
        <v>2</v>
      </c>
    </row>
    <row r="122" spans="1:28">
      <c r="A122" s="340"/>
      <c r="B122" s="340"/>
      <c r="C122" s="341" t="s">
        <v>501</v>
      </c>
      <c r="D122" s="342"/>
      <c r="E122" s="343"/>
      <c r="F122" s="343"/>
      <c r="G122" s="343"/>
      <c r="H122" s="343"/>
      <c r="I122" s="343"/>
      <c r="J122" s="343"/>
      <c r="K122" s="343"/>
      <c r="L122" s="343"/>
      <c r="M122" s="343"/>
      <c r="N122" s="343"/>
      <c r="O122" s="343"/>
      <c r="P122" s="343"/>
      <c r="Q122" s="343"/>
      <c r="R122" s="343"/>
      <c r="S122" s="343"/>
      <c r="T122" s="343"/>
      <c r="U122" s="343"/>
      <c r="V122" s="343"/>
      <c r="W122" s="343">
        <v>2</v>
      </c>
      <c r="X122" s="343"/>
      <c r="Y122" s="343"/>
      <c r="Z122" s="343"/>
      <c r="AA122" s="343"/>
      <c r="AB122" s="344">
        <v>2</v>
      </c>
    </row>
    <row r="123" spans="1:28">
      <c r="A123" s="340"/>
      <c r="B123" s="340"/>
      <c r="C123" s="341" t="s">
        <v>421</v>
      </c>
      <c r="D123" s="342"/>
      <c r="E123" s="343"/>
      <c r="F123" s="343"/>
      <c r="G123" s="343"/>
      <c r="H123" s="343"/>
      <c r="I123" s="343"/>
      <c r="J123" s="343"/>
      <c r="K123" s="343"/>
      <c r="L123" s="343"/>
      <c r="M123" s="343"/>
      <c r="N123" s="343"/>
      <c r="O123" s="343"/>
      <c r="P123" s="343"/>
      <c r="Q123" s="343"/>
      <c r="R123" s="343"/>
      <c r="S123" s="343">
        <v>1</v>
      </c>
      <c r="T123" s="343"/>
      <c r="U123" s="343"/>
      <c r="V123" s="343"/>
      <c r="W123" s="343"/>
      <c r="X123" s="343"/>
      <c r="Y123" s="343"/>
      <c r="Z123" s="343"/>
      <c r="AA123" s="343"/>
      <c r="AB123" s="344">
        <v>1</v>
      </c>
    </row>
    <row r="124" spans="1:28">
      <c r="A124" s="340"/>
      <c r="B124" s="352" t="s">
        <v>336</v>
      </c>
      <c r="C124" s="353"/>
      <c r="D124" s="354"/>
      <c r="E124" s="355"/>
      <c r="F124" s="355">
        <v>1</v>
      </c>
      <c r="G124" s="355"/>
      <c r="H124" s="355"/>
      <c r="I124" s="355"/>
      <c r="J124" s="355"/>
      <c r="K124" s="355"/>
      <c r="L124" s="355"/>
      <c r="M124" s="355"/>
      <c r="N124" s="355">
        <v>2</v>
      </c>
      <c r="O124" s="355"/>
      <c r="P124" s="355"/>
      <c r="Q124" s="355">
        <v>1</v>
      </c>
      <c r="R124" s="355"/>
      <c r="S124" s="355">
        <v>1</v>
      </c>
      <c r="T124" s="355">
        <v>2</v>
      </c>
      <c r="U124" s="355">
        <v>1</v>
      </c>
      <c r="V124" s="355">
        <v>2</v>
      </c>
      <c r="W124" s="355">
        <v>4</v>
      </c>
      <c r="X124" s="355"/>
      <c r="Y124" s="355">
        <v>1</v>
      </c>
      <c r="Z124" s="355"/>
      <c r="AA124" s="355"/>
      <c r="AB124" s="356">
        <v>15</v>
      </c>
    </row>
    <row r="125" spans="1:28">
      <c r="A125" s="340"/>
      <c r="B125" s="336" t="s">
        <v>146</v>
      </c>
      <c r="C125" s="336" t="s">
        <v>474</v>
      </c>
      <c r="D125" s="337"/>
      <c r="E125" s="338"/>
      <c r="F125" s="338"/>
      <c r="G125" s="338"/>
      <c r="H125" s="338"/>
      <c r="I125" s="338"/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>
        <v>1</v>
      </c>
      <c r="W125" s="338"/>
      <c r="X125" s="338"/>
      <c r="Y125" s="338"/>
      <c r="Z125" s="338"/>
      <c r="AA125" s="338"/>
      <c r="AB125" s="339">
        <v>1</v>
      </c>
    </row>
    <row r="126" spans="1:28">
      <c r="A126" s="340"/>
      <c r="B126" s="340"/>
      <c r="C126" s="341" t="s">
        <v>460</v>
      </c>
      <c r="D126" s="342"/>
      <c r="E126" s="343"/>
      <c r="F126" s="343"/>
      <c r="G126" s="343"/>
      <c r="H126" s="343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>
        <v>1</v>
      </c>
      <c r="V126" s="343"/>
      <c r="W126" s="343"/>
      <c r="X126" s="343"/>
      <c r="Y126" s="343"/>
      <c r="Z126" s="343"/>
      <c r="AA126" s="343"/>
      <c r="AB126" s="344">
        <v>1</v>
      </c>
    </row>
    <row r="127" spans="1:28">
      <c r="A127" s="340"/>
      <c r="B127" s="340"/>
      <c r="C127" s="341" t="s">
        <v>475</v>
      </c>
      <c r="D127" s="342"/>
      <c r="E127" s="343"/>
      <c r="F127" s="343"/>
      <c r="G127" s="343"/>
      <c r="H127" s="343"/>
      <c r="I127" s="343"/>
      <c r="J127" s="343"/>
      <c r="K127" s="343"/>
      <c r="L127" s="343"/>
      <c r="M127" s="343"/>
      <c r="N127" s="343"/>
      <c r="O127" s="343"/>
      <c r="P127" s="343"/>
      <c r="Q127" s="343"/>
      <c r="R127" s="343"/>
      <c r="S127" s="343"/>
      <c r="T127" s="343"/>
      <c r="U127" s="343"/>
      <c r="V127" s="343">
        <v>1</v>
      </c>
      <c r="W127" s="343">
        <v>1</v>
      </c>
      <c r="X127" s="343"/>
      <c r="Y127" s="343"/>
      <c r="Z127" s="343"/>
      <c r="AA127" s="343"/>
      <c r="AB127" s="344">
        <v>2</v>
      </c>
    </row>
    <row r="128" spans="1:28">
      <c r="A128" s="340"/>
      <c r="B128" s="340"/>
      <c r="C128" s="341" t="s">
        <v>400</v>
      </c>
      <c r="D128" s="342"/>
      <c r="E128" s="343"/>
      <c r="F128" s="343"/>
      <c r="G128" s="343"/>
      <c r="H128" s="343"/>
      <c r="I128" s="343"/>
      <c r="J128" s="343"/>
      <c r="K128" s="343"/>
      <c r="L128" s="343"/>
      <c r="M128" s="343"/>
      <c r="N128" s="343"/>
      <c r="O128" s="343"/>
      <c r="P128" s="343"/>
      <c r="Q128" s="343"/>
      <c r="R128" s="343">
        <v>1</v>
      </c>
      <c r="S128" s="343"/>
      <c r="T128" s="343">
        <v>1</v>
      </c>
      <c r="U128" s="343"/>
      <c r="V128" s="343"/>
      <c r="W128" s="343"/>
      <c r="X128" s="343"/>
      <c r="Y128" s="343"/>
      <c r="Z128" s="343"/>
      <c r="AA128" s="343"/>
      <c r="AB128" s="344">
        <v>2</v>
      </c>
    </row>
    <row r="129" spans="1:28">
      <c r="A129" s="340"/>
      <c r="B129" s="340"/>
      <c r="C129" s="341" t="s">
        <v>435</v>
      </c>
      <c r="D129" s="342"/>
      <c r="E129" s="343"/>
      <c r="F129" s="343"/>
      <c r="G129" s="343"/>
      <c r="H129" s="343"/>
      <c r="I129" s="343"/>
      <c r="J129" s="343"/>
      <c r="K129" s="343"/>
      <c r="L129" s="343"/>
      <c r="M129" s="343"/>
      <c r="N129" s="343"/>
      <c r="O129" s="343"/>
      <c r="P129" s="343"/>
      <c r="Q129" s="343"/>
      <c r="R129" s="343"/>
      <c r="S129" s="343"/>
      <c r="T129" s="343"/>
      <c r="U129" s="343">
        <v>1</v>
      </c>
      <c r="V129" s="343"/>
      <c r="W129" s="343"/>
      <c r="X129" s="343"/>
      <c r="Y129" s="343"/>
      <c r="Z129" s="343"/>
      <c r="AA129" s="343"/>
      <c r="AB129" s="344">
        <v>1</v>
      </c>
    </row>
    <row r="130" spans="1:28">
      <c r="A130" s="340"/>
      <c r="B130" s="352" t="s">
        <v>401</v>
      </c>
      <c r="C130" s="353"/>
      <c r="D130" s="354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>
        <v>1</v>
      </c>
      <c r="S130" s="355"/>
      <c r="T130" s="355">
        <v>1</v>
      </c>
      <c r="U130" s="355">
        <v>2</v>
      </c>
      <c r="V130" s="355">
        <v>2</v>
      </c>
      <c r="W130" s="355">
        <v>1</v>
      </c>
      <c r="X130" s="355"/>
      <c r="Y130" s="355"/>
      <c r="Z130" s="355"/>
      <c r="AA130" s="355"/>
      <c r="AB130" s="356">
        <v>7</v>
      </c>
    </row>
    <row r="131" spans="1:28">
      <c r="A131" s="340"/>
      <c r="B131" s="336" t="s">
        <v>171</v>
      </c>
      <c r="C131" s="336" t="s">
        <v>303</v>
      </c>
      <c r="D131" s="337"/>
      <c r="E131" s="338"/>
      <c r="F131" s="338"/>
      <c r="G131" s="338"/>
      <c r="H131" s="338"/>
      <c r="I131" s="338"/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>
        <v>1</v>
      </c>
      <c r="W131" s="338">
        <v>3</v>
      </c>
      <c r="X131" s="338">
        <v>2</v>
      </c>
      <c r="Y131" s="338">
        <v>1</v>
      </c>
      <c r="Z131" s="338"/>
      <c r="AA131" s="338"/>
      <c r="AB131" s="339">
        <v>7</v>
      </c>
    </row>
    <row r="132" spans="1:28">
      <c r="A132" s="340"/>
      <c r="B132" s="352" t="s">
        <v>417</v>
      </c>
      <c r="C132" s="353"/>
      <c r="D132" s="354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5"/>
      <c r="V132" s="355">
        <v>1</v>
      </c>
      <c r="W132" s="355">
        <v>3</v>
      </c>
      <c r="X132" s="355">
        <v>2</v>
      </c>
      <c r="Y132" s="355">
        <v>1</v>
      </c>
      <c r="Z132" s="355"/>
      <c r="AA132" s="355"/>
      <c r="AB132" s="356">
        <v>7</v>
      </c>
    </row>
    <row r="133" spans="1:28">
      <c r="A133" s="340"/>
      <c r="B133" s="336" t="s">
        <v>207</v>
      </c>
      <c r="C133" s="336" t="s">
        <v>502</v>
      </c>
      <c r="D133" s="337"/>
      <c r="E133" s="338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>
        <v>1</v>
      </c>
      <c r="X133" s="338">
        <v>3</v>
      </c>
      <c r="Y133" s="338"/>
      <c r="Z133" s="338"/>
      <c r="AA133" s="338"/>
      <c r="AB133" s="339">
        <v>4</v>
      </c>
    </row>
    <row r="134" spans="1:28">
      <c r="A134" s="340"/>
      <c r="B134" s="352" t="s">
        <v>503</v>
      </c>
      <c r="C134" s="353"/>
      <c r="D134" s="354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  <c r="W134" s="355">
        <v>1</v>
      </c>
      <c r="X134" s="355">
        <v>3</v>
      </c>
      <c r="Y134" s="355"/>
      <c r="Z134" s="355"/>
      <c r="AA134" s="355"/>
      <c r="AB134" s="356">
        <v>4</v>
      </c>
    </row>
    <row r="135" spans="1:28">
      <c r="A135" s="340"/>
      <c r="B135" s="336" t="s">
        <v>201</v>
      </c>
      <c r="C135" s="336" t="s">
        <v>504</v>
      </c>
      <c r="D135" s="337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338"/>
      <c r="P135" s="338"/>
      <c r="Q135" s="338"/>
      <c r="R135" s="338"/>
      <c r="S135" s="338"/>
      <c r="T135" s="338"/>
      <c r="U135" s="338"/>
      <c r="V135" s="338"/>
      <c r="W135" s="338"/>
      <c r="X135" s="338">
        <v>1</v>
      </c>
      <c r="Y135" s="338"/>
      <c r="Z135" s="338"/>
      <c r="AA135" s="338"/>
      <c r="AB135" s="339">
        <v>1</v>
      </c>
    </row>
    <row r="136" spans="1:28">
      <c r="A136" s="340"/>
      <c r="B136" s="340"/>
      <c r="C136" s="341" t="s">
        <v>402</v>
      </c>
      <c r="D136" s="342"/>
      <c r="E136" s="343"/>
      <c r="F136" s="343"/>
      <c r="G136" s="343"/>
      <c r="H136" s="343"/>
      <c r="I136" s="343"/>
      <c r="J136" s="343"/>
      <c r="K136" s="343"/>
      <c r="L136" s="343"/>
      <c r="M136" s="343"/>
      <c r="N136" s="343"/>
      <c r="O136" s="343"/>
      <c r="P136" s="343"/>
      <c r="Q136" s="343"/>
      <c r="R136" s="343">
        <v>1</v>
      </c>
      <c r="S136" s="343"/>
      <c r="T136" s="343">
        <v>1</v>
      </c>
      <c r="U136" s="343"/>
      <c r="V136" s="343"/>
      <c r="W136" s="343"/>
      <c r="X136" s="343"/>
      <c r="Y136" s="343">
        <v>1</v>
      </c>
      <c r="Z136" s="343"/>
      <c r="AA136" s="343"/>
      <c r="AB136" s="344">
        <v>3</v>
      </c>
    </row>
    <row r="137" spans="1:28">
      <c r="A137" s="340"/>
      <c r="B137" s="352" t="s">
        <v>422</v>
      </c>
      <c r="C137" s="353"/>
      <c r="D137" s="354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5">
        <v>1</v>
      </c>
      <c r="S137" s="355"/>
      <c r="T137" s="355">
        <v>1</v>
      </c>
      <c r="U137" s="355"/>
      <c r="V137" s="355"/>
      <c r="W137" s="355"/>
      <c r="X137" s="355">
        <v>1</v>
      </c>
      <c r="Y137" s="355">
        <v>1</v>
      </c>
      <c r="Z137" s="355"/>
      <c r="AA137" s="355"/>
      <c r="AB137" s="356">
        <v>4</v>
      </c>
    </row>
    <row r="138" spans="1:28">
      <c r="A138" s="340"/>
      <c r="B138" s="336" t="s">
        <v>206</v>
      </c>
      <c r="C138" s="336" t="s">
        <v>409</v>
      </c>
      <c r="D138" s="337"/>
      <c r="E138" s="338"/>
      <c r="F138" s="338"/>
      <c r="G138" s="338"/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>
        <v>1</v>
      </c>
      <c r="S138" s="338"/>
      <c r="T138" s="338">
        <v>2</v>
      </c>
      <c r="U138" s="338"/>
      <c r="V138" s="338"/>
      <c r="W138" s="338"/>
      <c r="X138" s="338"/>
      <c r="Y138" s="338"/>
      <c r="Z138" s="338"/>
      <c r="AA138" s="338"/>
      <c r="AB138" s="339">
        <v>3</v>
      </c>
    </row>
    <row r="139" spans="1:28">
      <c r="A139" s="340"/>
      <c r="B139" s="352" t="s">
        <v>480</v>
      </c>
      <c r="C139" s="353"/>
      <c r="D139" s="354"/>
      <c r="E139" s="355"/>
      <c r="F139" s="355"/>
      <c r="G139" s="355"/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5">
        <v>1</v>
      </c>
      <c r="S139" s="355"/>
      <c r="T139" s="355">
        <v>2</v>
      </c>
      <c r="U139" s="355"/>
      <c r="V139" s="355"/>
      <c r="W139" s="355"/>
      <c r="X139" s="355"/>
      <c r="Y139" s="355"/>
      <c r="Z139" s="355"/>
      <c r="AA139" s="355"/>
      <c r="AB139" s="356">
        <v>3</v>
      </c>
    </row>
    <row r="140" spans="1:28">
      <c r="A140" s="340"/>
      <c r="B140" s="336" t="s">
        <v>203</v>
      </c>
      <c r="C140" s="336" t="s">
        <v>505</v>
      </c>
      <c r="D140" s="337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8"/>
      <c r="U140" s="338"/>
      <c r="V140" s="338"/>
      <c r="W140" s="338"/>
      <c r="X140" s="338">
        <v>2</v>
      </c>
      <c r="Y140" s="338"/>
      <c r="Z140" s="338"/>
      <c r="AA140" s="338"/>
      <c r="AB140" s="339">
        <v>2</v>
      </c>
    </row>
    <row r="141" spans="1:28">
      <c r="A141" s="340"/>
      <c r="B141" s="352" t="s">
        <v>506</v>
      </c>
      <c r="C141" s="353"/>
      <c r="D141" s="354"/>
      <c r="E141" s="355"/>
      <c r="F141" s="355"/>
      <c r="G141" s="355"/>
      <c r="H141" s="355"/>
      <c r="I141" s="355"/>
      <c r="J141" s="355"/>
      <c r="K141" s="355"/>
      <c r="L141" s="355"/>
      <c r="M141" s="355"/>
      <c r="N141" s="355"/>
      <c r="O141" s="355"/>
      <c r="P141" s="355"/>
      <c r="Q141" s="355"/>
      <c r="R141" s="355"/>
      <c r="S141" s="355"/>
      <c r="T141" s="355"/>
      <c r="U141" s="355"/>
      <c r="V141" s="355"/>
      <c r="W141" s="355"/>
      <c r="X141" s="355">
        <v>2</v>
      </c>
      <c r="Y141" s="355"/>
      <c r="Z141" s="355"/>
      <c r="AA141" s="355"/>
      <c r="AB141" s="356">
        <v>2</v>
      </c>
    </row>
    <row r="142" spans="1:28">
      <c r="A142" s="340"/>
      <c r="B142" s="336" t="s">
        <v>170</v>
      </c>
      <c r="C142" s="336" t="s">
        <v>488</v>
      </c>
      <c r="D142" s="337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>
        <v>1</v>
      </c>
      <c r="X142" s="338"/>
      <c r="Y142" s="338"/>
      <c r="Z142" s="338"/>
      <c r="AA142" s="338"/>
      <c r="AB142" s="339">
        <v>1</v>
      </c>
    </row>
    <row r="143" spans="1:28">
      <c r="A143" s="340"/>
      <c r="B143" s="340"/>
      <c r="C143" s="341" t="s">
        <v>436</v>
      </c>
      <c r="D143" s="342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>
        <v>1</v>
      </c>
      <c r="U143" s="343"/>
      <c r="V143" s="343"/>
      <c r="W143" s="343"/>
      <c r="X143" s="343"/>
      <c r="Y143" s="343"/>
      <c r="Z143" s="343"/>
      <c r="AA143" s="343"/>
      <c r="AB143" s="344">
        <v>1</v>
      </c>
    </row>
    <row r="144" spans="1:28">
      <c r="A144" s="340"/>
      <c r="B144" s="352" t="s">
        <v>437</v>
      </c>
      <c r="C144" s="353"/>
      <c r="D144" s="354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>
        <v>1</v>
      </c>
      <c r="U144" s="355"/>
      <c r="V144" s="355"/>
      <c r="W144" s="355">
        <v>1</v>
      </c>
      <c r="X144" s="355"/>
      <c r="Y144" s="355"/>
      <c r="Z144" s="355"/>
      <c r="AA144" s="355"/>
      <c r="AB144" s="356">
        <v>2</v>
      </c>
    </row>
    <row r="145" spans="1:28">
      <c r="A145" s="340"/>
      <c r="B145" s="336" t="s">
        <v>168</v>
      </c>
      <c r="C145" s="336" t="s">
        <v>221</v>
      </c>
      <c r="D145" s="337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>
        <v>1</v>
      </c>
      <c r="W145" s="338"/>
      <c r="X145" s="338"/>
      <c r="Y145" s="338"/>
      <c r="Z145" s="338"/>
      <c r="AA145" s="338"/>
      <c r="AB145" s="339">
        <v>1</v>
      </c>
    </row>
    <row r="146" spans="1:28">
      <c r="A146" s="340"/>
      <c r="B146" s="352" t="s">
        <v>461</v>
      </c>
      <c r="C146" s="353"/>
      <c r="D146" s="354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>
        <v>1</v>
      </c>
      <c r="W146" s="355"/>
      <c r="X146" s="355"/>
      <c r="Y146" s="355"/>
      <c r="Z146" s="355"/>
      <c r="AA146" s="355"/>
      <c r="AB146" s="356">
        <v>1</v>
      </c>
    </row>
    <row r="147" spans="1:28">
      <c r="A147" s="357" t="s">
        <v>335</v>
      </c>
      <c r="B147" s="358"/>
      <c r="C147" s="358"/>
      <c r="D147" s="359"/>
      <c r="E147" s="360"/>
      <c r="F147" s="360">
        <v>1</v>
      </c>
      <c r="G147" s="360"/>
      <c r="H147" s="360"/>
      <c r="I147" s="360"/>
      <c r="J147" s="360"/>
      <c r="K147" s="360"/>
      <c r="L147" s="360"/>
      <c r="M147" s="360"/>
      <c r="N147" s="360">
        <v>2</v>
      </c>
      <c r="O147" s="360"/>
      <c r="P147" s="360"/>
      <c r="Q147" s="360">
        <v>1</v>
      </c>
      <c r="R147" s="360">
        <v>3</v>
      </c>
      <c r="S147" s="360">
        <v>1</v>
      </c>
      <c r="T147" s="360">
        <v>7</v>
      </c>
      <c r="U147" s="360">
        <v>3</v>
      </c>
      <c r="V147" s="360">
        <v>6</v>
      </c>
      <c r="W147" s="360">
        <v>10</v>
      </c>
      <c r="X147" s="360">
        <v>8</v>
      </c>
      <c r="Y147" s="360">
        <v>3</v>
      </c>
      <c r="Z147" s="360"/>
      <c r="AA147" s="360"/>
      <c r="AB147" s="361">
        <v>45</v>
      </c>
    </row>
    <row r="148" spans="1:28">
      <c r="A148" s="336" t="s">
        <v>59</v>
      </c>
      <c r="B148" s="336" t="s">
        <v>176</v>
      </c>
      <c r="C148" s="336" t="s">
        <v>438</v>
      </c>
      <c r="D148" s="337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>
        <v>1</v>
      </c>
      <c r="V148" s="338"/>
      <c r="W148" s="338"/>
      <c r="X148" s="338"/>
      <c r="Y148" s="338"/>
      <c r="Z148" s="338"/>
      <c r="AA148" s="338"/>
      <c r="AB148" s="339">
        <v>1</v>
      </c>
    </row>
    <row r="149" spans="1:28">
      <c r="A149" s="340"/>
      <c r="B149" s="352" t="s">
        <v>439</v>
      </c>
      <c r="C149" s="353"/>
      <c r="D149" s="354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>
        <v>1</v>
      </c>
      <c r="V149" s="355"/>
      <c r="W149" s="355"/>
      <c r="X149" s="355"/>
      <c r="Y149" s="355"/>
      <c r="Z149" s="355"/>
      <c r="AA149" s="355"/>
      <c r="AB149" s="356">
        <v>1</v>
      </c>
    </row>
    <row r="150" spans="1:28">
      <c r="A150" s="340"/>
      <c r="B150" s="336" t="s">
        <v>59</v>
      </c>
      <c r="C150" s="336" t="s">
        <v>393</v>
      </c>
      <c r="D150" s="337"/>
      <c r="E150" s="338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>
        <v>1</v>
      </c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9">
        <v>1</v>
      </c>
    </row>
    <row r="151" spans="1:28">
      <c r="A151" s="340"/>
      <c r="B151" s="352" t="s">
        <v>398</v>
      </c>
      <c r="C151" s="353"/>
      <c r="D151" s="354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>
        <v>1</v>
      </c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6">
        <v>1</v>
      </c>
    </row>
    <row r="152" spans="1:28">
      <c r="A152" s="357" t="s">
        <v>398</v>
      </c>
      <c r="B152" s="358"/>
      <c r="C152" s="358"/>
      <c r="D152" s="359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>
        <v>1</v>
      </c>
      <c r="Q152" s="360"/>
      <c r="R152" s="360"/>
      <c r="S152" s="360"/>
      <c r="T152" s="360"/>
      <c r="U152" s="360">
        <v>1</v>
      </c>
      <c r="V152" s="360"/>
      <c r="W152" s="360"/>
      <c r="X152" s="360"/>
      <c r="Y152" s="360"/>
      <c r="Z152" s="360"/>
      <c r="AA152" s="360"/>
      <c r="AB152" s="361">
        <v>2</v>
      </c>
    </row>
    <row r="153" spans="1:28">
      <c r="A153" s="336" t="s">
        <v>29</v>
      </c>
      <c r="B153" s="336" t="s">
        <v>288</v>
      </c>
      <c r="C153" s="336" t="s">
        <v>370</v>
      </c>
      <c r="D153" s="337"/>
      <c r="E153" s="338"/>
      <c r="F153" s="338"/>
      <c r="G153" s="338">
        <v>3</v>
      </c>
      <c r="H153" s="338">
        <v>1</v>
      </c>
      <c r="I153" s="338">
        <v>2</v>
      </c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9">
        <v>6</v>
      </c>
    </row>
    <row r="154" spans="1:28">
      <c r="A154" s="340"/>
      <c r="B154" s="340"/>
      <c r="C154" s="341" t="s">
        <v>381</v>
      </c>
      <c r="D154" s="342"/>
      <c r="E154" s="343"/>
      <c r="F154" s="343"/>
      <c r="G154" s="343"/>
      <c r="H154" s="343"/>
      <c r="I154" s="343"/>
      <c r="J154" s="343">
        <v>1</v>
      </c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43"/>
      <c r="AB154" s="344">
        <v>1</v>
      </c>
    </row>
    <row r="155" spans="1:28">
      <c r="A155" s="340"/>
      <c r="B155" s="352" t="s">
        <v>382</v>
      </c>
      <c r="C155" s="353"/>
      <c r="D155" s="354"/>
      <c r="E155" s="355"/>
      <c r="F155" s="355"/>
      <c r="G155" s="355">
        <v>3</v>
      </c>
      <c r="H155" s="355">
        <v>1</v>
      </c>
      <c r="I155" s="355">
        <v>2</v>
      </c>
      <c r="J155" s="355">
        <v>1</v>
      </c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6">
        <v>7</v>
      </c>
    </row>
    <row r="156" spans="1:28">
      <c r="A156" s="340"/>
      <c r="B156" s="336" t="s">
        <v>289</v>
      </c>
      <c r="C156" s="336" t="s">
        <v>378</v>
      </c>
      <c r="D156" s="337"/>
      <c r="E156" s="338"/>
      <c r="F156" s="338"/>
      <c r="G156" s="338"/>
      <c r="H156" s="338"/>
      <c r="I156" s="338"/>
      <c r="J156" s="338">
        <v>1</v>
      </c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/>
      <c r="AB156" s="339">
        <v>1</v>
      </c>
    </row>
    <row r="157" spans="1:28">
      <c r="A157" s="340"/>
      <c r="B157" s="352" t="s">
        <v>383</v>
      </c>
      <c r="C157" s="353"/>
      <c r="D157" s="354"/>
      <c r="E157" s="355"/>
      <c r="F157" s="355"/>
      <c r="G157" s="355"/>
      <c r="H157" s="355"/>
      <c r="I157" s="355"/>
      <c r="J157" s="355">
        <v>1</v>
      </c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6">
        <v>1</v>
      </c>
    </row>
    <row r="158" spans="1:28">
      <c r="A158" s="340"/>
      <c r="B158" s="336" t="s">
        <v>181</v>
      </c>
      <c r="C158" s="336" t="s">
        <v>462</v>
      </c>
      <c r="D158" s="337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>
        <v>1</v>
      </c>
      <c r="V158" s="338"/>
      <c r="W158" s="338"/>
      <c r="X158" s="338"/>
      <c r="Y158" s="338"/>
      <c r="Z158" s="338"/>
      <c r="AA158" s="338"/>
      <c r="AB158" s="339">
        <v>1</v>
      </c>
    </row>
    <row r="159" spans="1:28">
      <c r="A159" s="340"/>
      <c r="B159" s="352" t="s">
        <v>463</v>
      </c>
      <c r="C159" s="353"/>
      <c r="D159" s="354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>
        <v>1</v>
      </c>
      <c r="V159" s="355"/>
      <c r="W159" s="355"/>
      <c r="X159" s="355"/>
      <c r="Y159" s="355"/>
      <c r="Z159" s="355"/>
      <c r="AA159" s="355"/>
      <c r="AB159" s="356">
        <v>1</v>
      </c>
    </row>
    <row r="160" spans="1:28">
      <c r="A160" s="357" t="s">
        <v>337</v>
      </c>
      <c r="B160" s="358"/>
      <c r="C160" s="358"/>
      <c r="D160" s="359"/>
      <c r="E160" s="360"/>
      <c r="F160" s="360"/>
      <c r="G160" s="360">
        <v>3</v>
      </c>
      <c r="H160" s="360">
        <v>1</v>
      </c>
      <c r="I160" s="360">
        <v>2</v>
      </c>
      <c r="J160" s="360">
        <v>2</v>
      </c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>
        <v>1</v>
      </c>
      <c r="V160" s="360"/>
      <c r="W160" s="360"/>
      <c r="X160" s="360"/>
      <c r="Y160" s="360"/>
      <c r="Z160" s="360"/>
      <c r="AA160" s="360"/>
      <c r="AB160" s="361">
        <v>9</v>
      </c>
    </row>
    <row r="161" spans="1:28">
      <c r="A161" s="336" t="s">
        <v>28</v>
      </c>
      <c r="B161" s="336" t="s">
        <v>277</v>
      </c>
      <c r="C161" s="336" t="s">
        <v>389</v>
      </c>
      <c r="D161" s="337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>
        <v>2</v>
      </c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9">
        <v>2</v>
      </c>
    </row>
    <row r="162" spans="1:28">
      <c r="A162" s="340"/>
      <c r="B162" s="340"/>
      <c r="C162" s="341" t="s">
        <v>464</v>
      </c>
      <c r="D162" s="342"/>
      <c r="E162" s="343"/>
      <c r="F162" s="343"/>
      <c r="G162" s="343"/>
      <c r="H162" s="343"/>
      <c r="I162" s="343"/>
      <c r="J162" s="343"/>
      <c r="K162" s="343"/>
      <c r="L162" s="343"/>
      <c r="M162" s="343"/>
      <c r="N162" s="343"/>
      <c r="O162" s="343"/>
      <c r="P162" s="343"/>
      <c r="Q162" s="343"/>
      <c r="R162" s="343"/>
      <c r="S162" s="343"/>
      <c r="T162" s="343"/>
      <c r="U162" s="343"/>
      <c r="V162" s="343">
        <v>1</v>
      </c>
      <c r="W162" s="343"/>
      <c r="X162" s="343"/>
      <c r="Y162" s="343"/>
      <c r="Z162" s="343"/>
      <c r="AA162" s="343"/>
      <c r="AB162" s="344">
        <v>1</v>
      </c>
    </row>
    <row r="163" spans="1:28">
      <c r="A163" s="340"/>
      <c r="B163" s="340"/>
      <c r="C163" s="341" t="s">
        <v>476</v>
      </c>
      <c r="D163" s="342"/>
      <c r="E163" s="343"/>
      <c r="F163" s="343"/>
      <c r="G163" s="343"/>
      <c r="H163" s="343"/>
      <c r="I163" s="343"/>
      <c r="J163" s="343"/>
      <c r="K163" s="343"/>
      <c r="L163" s="343"/>
      <c r="M163" s="343"/>
      <c r="N163" s="343"/>
      <c r="O163" s="343"/>
      <c r="P163" s="343"/>
      <c r="Q163" s="343"/>
      <c r="R163" s="343"/>
      <c r="S163" s="343"/>
      <c r="T163" s="343"/>
      <c r="U163" s="343"/>
      <c r="V163" s="343"/>
      <c r="W163" s="343">
        <v>1</v>
      </c>
      <c r="X163" s="343"/>
      <c r="Y163" s="343"/>
      <c r="Z163" s="343"/>
      <c r="AA163" s="343"/>
      <c r="AB163" s="344">
        <v>1</v>
      </c>
    </row>
    <row r="164" spans="1:28">
      <c r="A164" s="340"/>
      <c r="B164" s="352" t="s">
        <v>390</v>
      </c>
      <c r="C164" s="353"/>
      <c r="D164" s="354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>
        <v>2</v>
      </c>
      <c r="P164" s="355"/>
      <c r="Q164" s="355"/>
      <c r="R164" s="355"/>
      <c r="S164" s="355"/>
      <c r="T164" s="355"/>
      <c r="U164" s="355"/>
      <c r="V164" s="355">
        <v>1</v>
      </c>
      <c r="W164" s="355">
        <v>1</v>
      </c>
      <c r="X164" s="355"/>
      <c r="Y164" s="355"/>
      <c r="Z164" s="355"/>
      <c r="AA164" s="355"/>
      <c r="AB164" s="356">
        <v>4</v>
      </c>
    </row>
    <row r="165" spans="1:28">
      <c r="A165" s="340"/>
      <c r="B165" s="336" t="s">
        <v>283</v>
      </c>
      <c r="C165" s="336" t="s">
        <v>465</v>
      </c>
      <c r="D165" s="337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>
        <v>1</v>
      </c>
      <c r="W165" s="338">
        <v>1</v>
      </c>
      <c r="X165" s="338">
        <v>1</v>
      </c>
      <c r="Y165" s="338"/>
      <c r="Z165" s="338"/>
      <c r="AA165" s="338"/>
      <c r="AB165" s="339">
        <v>3</v>
      </c>
    </row>
    <row r="166" spans="1:28">
      <c r="A166" s="340"/>
      <c r="B166" s="352" t="s">
        <v>466</v>
      </c>
      <c r="C166" s="353"/>
      <c r="D166" s="354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>
        <v>1</v>
      </c>
      <c r="W166" s="355">
        <v>1</v>
      </c>
      <c r="X166" s="355">
        <v>1</v>
      </c>
      <c r="Y166" s="355"/>
      <c r="Z166" s="355"/>
      <c r="AA166" s="355"/>
      <c r="AB166" s="356">
        <v>3</v>
      </c>
    </row>
    <row r="167" spans="1:28">
      <c r="A167" s="340"/>
      <c r="B167" s="336" t="s">
        <v>251</v>
      </c>
      <c r="C167" s="336" t="s">
        <v>346</v>
      </c>
      <c r="D167" s="337"/>
      <c r="E167" s="338"/>
      <c r="F167" s="338"/>
      <c r="G167" s="338"/>
      <c r="H167" s="338"/>
      <c r="I167" s="338"/>
      <c r="J167" s="338"/>
      <c r="K167" s="338"/>
      <c r="L167" s="338"/>
      <c r="M167" s="338"/>
      <c r="N167" s="338"/>
      <c r="O167" s="338"/>
      <c r="P167" s="338"/>
      <c r="Q167" s="338"/>
      <c r="R167" s="338"/>
      <c r="S167" s="338"/>
      <c r="T167" s="338"/>
      <c r="U167" s="338"/>
      <c r="V167" s="338"/>
      <c r="W167" s="338"/>
      <c r="X167" s="338"/>
      <c r="Y167" s="338">
        <v>1</v>
      </c>
      <c r="Z167" s="338">
        <v>1</v>
      </c>
      <c r="AA167" s="338">
        <v>1</v>
      </c>
      <c r="AB167" s="339">
        <v>3</v>
      </c>
    </row>
    <row r="168" spans="1:28">
      <c r="A168" s="340"/>
      <c r="B168" s="352" t="s">
        <v>513</v>
      </c>
      <c r="C168" s="353"/>
      <c r="D168" s="354"/>
      <c r="E168" s="355"/>
      <c r="F168" s="355"/>
      <c r="G168" s="355"/>
      <c r="H168" s="355"/>
      <c r="I168" s="355"/>
      <c r="J168" s="355"/>
      <c r="K168" s="355"/>
      <c r="L168" s="355"/>
      <c r="M168" s="355"/>
      <c r="N168" s="355"/>
      <c r="O168" s="355"/>
      <c r="P168" s="355"/>
      <c r="Q168" s="355"/>
      <c r="R168" s="355"/>
      <c r="S168" s="355"/>
      <c r="T168" s="355"/>
      <c r="U168" s="355"/>
      <c r="V168" s="355"/>
      <c r="W168" s="355"/>
      <c r="X168" s="355"/>
      <c r="Y168" s="355">
        <v>1</v>
      </c>
      <c r="Z168" s="355">
        <v>1</v>
      </c>
      <c r="AA168" s="355">
        <v>1</v>
      </c>
      <c r="AB168" s="356">
        <v>3</v>
      </c>
    </row>
    <row r="169" spans="1:28">
      <c r="A169" s="340"/>
      <c r="B169" s="336" t="s">
        <v>276</v>
      </c>
      <c r="C169" s="336" t="s">
        <v>276</v>
      </c>
      <c r="D169" s="337"/>
      <c r="E169" s="338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  <c r="R169" s="338"/>
      <c r="S169" s="338"/>
      <c r="T169" s="338"/>
      <c r="U169" s="338"/>
      <c r="V169" s="338"/>
      <c r="W169" s="338"/>
      <c r="X169" s="338"/>
      <c r="Y169" s="338"/>
      <c r="Z169" s="338">
        <v>1</v>
      </c>
      <c r="AA169" s="338"/>
      <c r="AB169" s="339">
        <v>1</v>
      </c>
    </row>
    <row r="170" spans="1:28">
      <c r="A170" s="340"/>
      <c r="B170" s="352" t="s">
        <v>514</v>
      </c>
      <c r="C170" s="353"/>
      <c r="D170" s="354"/>
      <c r="E170" s="355"/>
      <c r="F170" s="355"/>
      <c r="G170" s="355"/>
      <c r="H170" s="355"/>
      <c r="I170" s="355"/>
      <c r="J170" s="355"/>
      <c r="K170" s="355"/>
      <c r="L170" s="355"/>
      <c r="M170" s="355"/>
      <c r="N170" s="355"/>
      <c r="O170" s="355"/>
      <c r="P170" s="355"/>
      <c r="Q170" s="355"/>
      <c r="R170" s="355"/>
      <c r="S170" s="355"/>
      <c r="T170" s="355"/>
      <c r="U170" s="355"/>
      <c r="V170" s="355"/>
      <c r="W170" s="355"/>
      <c r="X170" s="355"/>
      <c r="Y170" s="355"/>
      <c r="Z170" s="355">
        <v>1</v>
      </c>
      <c r="AA170" s="355"/>
      <c r="AB170" s="356">
        <v>1</v>
      </c>
    </row>
    <row r="171" spans="1:28">
      <c r="A171" s="340"/>
      <c r="B171" s="336" t="s">
        <v>280</v>
      </c>
      <c r="C171" s="336" t="s">
        <v>410</v>
      </c>
      <c r="D171" s="337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8"/>
      <c r="Q171" s="338"/>
      <c r="R171" s="338"/>
      <c r="S171" s="338">
        <v>1</v>
      </c>
      <c r="T171" s="338"/>
      <c r="U171" s="338"/>
      <c r="V171" s="338"/>
      <c r="W171" s="338"/>
      <c r="X171" s="338"/>
      <c r="Y171" s="338"/>
      <c r="Z171" s="338"/>
      <c r="AA171" s="338"/>
      <c r="AB171" s="339">
        <v>1</v>
      </c>
    </row>
    <row r="172" spans="1:28">
      <c r="A172" s="340"/>
      <c r="B172" s="352" t="s">
        <v>411</v>
      </c>
      <c r="C172" s="353"/>
      <c r="D172" s="354"/>
      <c r="E172" s="355"/>
      <c r="F172" s="355"/>
      <c r="G172" s="355"/>
      <c r="H172" s="355"/>
      <c r="I172" s="355"/>
      <c r="J172" s="355"/>
      <c r="K172" s="355"/>
      <c r="L172" s="355"/>
      <c r="M172" s="355"/>
      <c r="N172" s="355"/>
      <c r="O172" s="355"/>
      <c r="P172" s="355"/>
      <c r="Q172" s="355"/>
      <c r="R172" s="355"/>
      <c r="S172" s="355">
        <v>1</v>
      </c>
      <c r="T172" s="355"/>
      <c r="U172" s="355"/>
      <c r="V172" s="355"/>
      <c r="W172" s="355"/>
      <c r="X172" s="355"/>
      <c r="Y172" s="355"/>
      <c r="Z172" s="355"/>
      <c r="AA172" s="355"/>
      <c r="AB172" s="356">
        <v>1</v>
      </c>
    </row>
    <row r="173" spans="1:28">
      <c r="A173" s="340"/>
      <c r="B173" s="336" t="s">
        <v>273</v>
      </c>
      <c r="C173" s="336" t="s">
        <v>477</v>
      </c>
      <c r="D173" s="337"/>
      <c r="E173" s="338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8">
        <v>1</v>
      </c>
      <c r="X173" s="338"/>
      <c r="Y173" s="338"/>
      <c r="Z173" s="338"/>
      <c r="AA173" s="338"/>
      <c r="AB173" s="339">
        <v>1</v>
      </c>
    </row>
    <row r="174" spans="1:28">
      <c r="A174" s="340"/>
      <c r="B174" s="352" t="s">
        <v>478</v>
      </c>
      <c r="C174" s="353"/>
      <c r="D174" s="354"/>
      <c r="E174" s="355"/>
      <c r="F174" s="355"/>
      <c r="G174" s="355"/>
      <c r="H174" s="355"/>
      <c r="I174" s="355"/>
      <c r="J174" s="355"/>
      <c r="K174" s="355"/>
      <c r="L174" s="355"/>
      <c r="M174" s="355"/>
      <c r="N174" s="355"/>
      <c r="O174" s="355"/>
      <c r="P174" s="355"/>
      <c r="Q174" s="355"/>
      <c r="R174" s="355"/>
      <c r="S174" s="355"/>
      <c r="T174" s="355"/>
      <c r="U174" s="355"/>
      <c r="V174" s="355"/>
      <c r="W174" s="355">
        <v>1</v>
      </c>
      <c r="X174" s="355"/>
      <c r="Y174" s="355"/>
      <c r="Z174" s="355"/>
      <c r="AA174" s="355"/>
      <c r="AB174" s="356">
        <v>1</v>
      </c>
    </row>
    <row r="175" spans="1:28">
      <c r="A175" s="340"/>
      <c r="B175" s="336" t="s">
        <v>157</v>
      </c>
      <c r="C175" s="336" t="s">
        <v>489</v>
      </c>
      <c r="D175" s="337"/>
      <c r="E175" s="338"/>
      <c r="F175" s="338"/>
      <c r="G175" s="338"/>
      <c r="H175" s="338"/>
      <c r="I175" s="338"/>
      <c r="J175" s="338"/>
      <c r="K175" s="338"/>
      <c r="L175" s="338"/>
      <c r="M175" s="338"/>
      <c r="N175" s="338"/>
      <c r="O175" s="338"/>
      <c r="P175" s="338"/>
      <c r="Q175" s="338"/>
      <c r="R175" s="338"/>
      <c r="S175" s="338"/>
      <c r="T175" s="338"/>
      <c r="U175" s="338"/>
      <c r="V175" s="338"/>
      <c r="W175" s="338">
        <v>1</v>
      </c>
      <c r="X175" s="338"/>
      <c r="Y175" s="338"/>
      <c r="Z175" s="338"/>
      <c r="AA175" s="338"/>
      <c r="AB175" s="339">
        <v>1</v>
      </c>
    </row>
    <row r="176" spans="1:28">
      <c r="A176" s="340"/>
      <c r="B176" s="352" t="s">
        <v>490</v>
      </c>
      <c r="C176" s="353"/>
      <c r="D176" s="354"/>
      <c r="E176" s="355"/>
      <c r="F176" s="355"/>
      <c r="G176" s="355"/>
      <c r="H176" s="355"/>
      <c r="I176" s="355"/>
      <c r="J176" s="355"/>
      <c r="K176" s="355"/>
      <c r="L176" s="355"/>
      <c r="M176" s="355"/>
      <c r="N176" s="355"/>
      <c r="O176" s="355"/>
      <c r="P176" s="355"/>
      <c r="Q176" s="355"/>
      <c r="R176" s="355"/>
      <c r="S176" s="355"/>
      <c r="T176" s="355"/>
      <c r="U176" s="355"/>
      <c r="V176" s="355"/>
      <c r="W176" s="355">
        <v>1</v>
      </c>
      <c r="X176" s="355"/>
      <c r="Y176" s="355"/>
      <c r="Z176" s="355"/>
      <c r="AA176" s="355"/>
      <c r="AB176" s="356">
        <v>1</v>
      </c>
    </row>
    <row r="177" spans="1:28">
      <c r="A177" s="340"/>
      <c r="B177" s="336" t="s">
        <v>275</v>
      </c>
      <c r="C177" s="336" t="s">
        <v>346</v>
      </c>
      <c r="D177" s="337"/>
      <c r="E177" s="338"/>
      <c r="F177" s="338">
        <v>1</v>
      </c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  <c r="T177" s="338"/>
      <c r="U177" s="338"/>
      <c r="V177" s="338"/>
      <c r="W177" s="338"/>
      <c r="X177" s="338"/>
      <c r="Y177" s="338"/>
      <c r="Z177" s="338"/>
      <c r="AA177" s="338"/>
      <c r="AB177" s="339">
        <v>1</v>
      </c>
    </row>
    <row r="178" spans="1:28">
      <c r="A178" s="340"/>
      <c r="B178" s="352" t="s">
        <v>339</v>
      </c>
      <c r="C178" s="353"/>
      <c r="D178" s="354"/>
      <c r="E178" s="355"/>
      <c r="F178" s="355">
        <v>1</v>
      </c>
      <c r="G178" s="355"/>
      <c r="H178" s="355"/>
      <c r="I178" s="355"/>
      <c r="J178" s="355"/>
      <c r="K178" s="355"/>
      <c r="L178" s="355"/>
      <c r="M178" s="355"/>
      <c r="N178" s="355"/>
      <c r="O178" s="355"/>
      <c r="P178" s="355"/>
      <c r="Q178" s="355"/>
      <c r="R178" s="355"/>
      <c r="S178" s="355"/>
      <c r="T178" s="355"/>
      <c r="U178" s="355"/>
      <c r="V178" s="355"/>
      <c r="W178" s="355"/>
      <c r="X178" s="355"/>
      <c r="Y178" s="355"/>
      <c r="Z178" s="355"/>
      <c r="AA178" s="355"/>
      <c r="AB178" s="356">
        <v>1</v>
      </c>
    </row>
    <row r="179" spans="1:28">
      <c r="A179" s="357" t="s">
        <v>340</v>
      </c>
      <c r="B179" s="358"/>
      <c r="C179" s="358"/>
      <c r="D179" s="359"/>
      <c r="E179" s="360"/>
      <c r="F179" s="360">
        <v>1</v>
      </c>
      <c r="G179" s="360"/>
      <c r="H179" s="360"/>
      <c r="I179" s="360"/>
      <c r="J179" s="360"/>
      <c r="K179" s="360"/>
      <c r="L179" s="360"/>
      <c r="M179" s="360"/>
      <c r="N179" s="360"/>
      <c r="O179" s="360">
        <v>2</v>
      </c>
      <c r="P179" s="360"/>
      <c r="Q179" s="360"/>
      <c r="R179" s="360"/>
      <c r="S179" s="360">
        <v>1</v>
      </c>
      <c r="T179" s="360"/>
      <c r="U179" s="360"/>
      <c r="V179" s="360">
        <v>2</v>
      </c>
      <c r="W179" s="360">
        <v>4</v>
      </c>
      <c r="X179" s="360">
        <v>1</v>
      </c>
      <c r="Y179" s="360">
        <v>1</v>
      </c>
      <c r="Z179" s="360">
        <v>2</v>
      </c>
      <c r="AA179" s="360">
        <v>1</v>
      </c>
      <c r="AB179" s="361">
        <v>15</v>
      </c>
    </row>
    <row r="180" spans="1:28">
      <c r="A180" s="336" t="s">
        <v>32</v>
      </c>
      <c r="B180" s="336" t="s">
        <v>268</v>
      </c>
      <c r="C180" s="336" t="s">
        <v>507</v>
      </c>
      <c r="D180" s="337"/>
      <c r="E180" s="338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8"/>
      <c r="Y180" s="338">
        <v>1</v>
      </c>
      <c r="Z180" s="338"/>
      <c r="AA180" s="338"/>
      <c r="AB180" s="339">
        <v>1</v>
      </c>
    </row>
    <row r="181" spans="1:28">
      <c r="A181" s="340"/>
      <c r="B181" s="340"/>
      <c r="C181" s="341" t="s">
        <v>491</v>
      </c>
      <c r="D181" s="342"/>
      <c r="E181" s="343"/>
      <c r="F181" s="343"/>
      <c r="G181" s="343"/>
      <c r="H181" s="343"/>
      <c r="I181" s="343"/>
      <c r="J181" s="343"/>
      <c r="K181" s="343"/>
      <c r="L181" s="343"/>
      <c r="M181" s="343"/>
      <c r="N181" s="343"/>
      <c r="O181" s="343"/>
      <c r="P181" s="343"/>
      <c r="Q181" s="343"/>
      <c r="R181" s="343"/>
      <c r="S181" s="343"/>
      <c r="T181" s="343"/>
      <c r="U181" s="343"/>
      <c r="V181" s="343"/>
      <c r="W181" s="343"/>
      <c r="X181" s="343">
        <v>1</v>
      </c>
      <c r="Y181" s="343"/>
      <c r="Z181" s="343"/>
      <c r="AA181" s="343"/>
      <c r="AB181" s="344">
        <v>1</v>
      </c>
    </row>
    <row r="182" spans="1:28">
      <c r="A182" s="340"/>
      <c r="B182" s="352" t="s">
        <v>492</v>
      </c>
      <c r="C182" s="353"/>
      <c r="D182" s="354"/>
      <c r="E182" s="355"/>
      <c r="F182" s="355"/>
      <c r="G182" s="355"/>
      <c r="H182" s="355"/>
      <c r="I182" s="355"/>
      <c r="J182" s="355"/>
      <c r="K182" s="355"/>
      <c r="L182" s="355"/>
      <c r="M182" s="355"/>
      <c r="N182" s="355"/>
      <c r="O182" s="355"/>
      <c r="P182" s="355"/>
      <c r="Q182" s="355"/>
      <c r="R182" s="355"/>
      <c r="S182" s="355"/>
      <c r="T182" s="355"/>
      <c r="U182" s="355"/>
      <c r="V182" s="355"/>
      <c r="W182" s="355"/>
      <c r="X182" s="355">
        <v>1</v>
      </c>
      <c r="Y182" s="355">
        <v>1</v>
      </c>
      <c r="Z182" s="355"/>
      <c r="AA182" s="355"/>
      <c r="AB182" s="356">
        <v>2</v>
      </c>
    </row>
    <row r="183" spans="1:28">
      <c r="A183" s="340"/>
      <c r="B183" s="336" t="s">
        <v>32</v>
      </c>
      <c r="C183" s="336" t="s">
        <v>515</v>
      </c>
      <c r="D183" s="337"/>
      <c r="E183" s="338"/>
      <c r="F183" s="338"/>
      <c r="G183" s="338"/>
      <c r="H183" s="338"/>
      <c r="I183" s="338"/>
      <c r="J183" s="338"/>
      <c r="K183" s="338"/>
      <c r="L183" s="338"/>
      <c r="M183" s="338"/>
      <c r="N183" s="338"/>
      <c r="O183" s="338"/>
      <c r="P183" s="338"/>
      <c r="Q183" s="338"/>
      <c r="R183" s="338"/>
      <c r="S183" s="338"/>
      <c r="T183" s="338"/>
      <c r="U183" s="338"/>
      <c r="V183" s="338"/>
      <c r="W183" s="338"/>
      <c r="X183" s="338"/>
      <c r="Y183" s="338">
        <v>1</v>
      </c>
      <c r="Z183" s="338"/>
      <c r="AA183" s="338"/>
      <c r="AB183" s="339">
        <v>1</v>
      </c>
    </row>
    <row r="184" spans="1:28">
      <c r="A184" s="340"/>
      <c r="B184" s="352" t="s">
        <v>493</v>
      </c>
      <c r="C184" s="353"/>
      <c r="D184" s="354"/>
      <c r="E184" s="355"/>
      <c r="F184" s="355"/>
      <c r="G184" s="355"/>
      <c r="H184" s="355"/>
      <c r="I184" s="355"/>
      <c r="J184" s="355"/>
      <c r="K184" s="355"/>
      <c r="L184" s="355"/>
      <c r="M184" s="355"/>
      <c r="N184" s="355"/>
      <c r="O184" s="355"/>
      <c r="P184" s="355"/>
      <c r="Q184" s="355"/>
      <c r="R184" s="355"/>
      <c r="S184" s="355"/>
      <c r="T184" s="355"/>
      <c r="U184" s="355"/>
      <c r="V184" s="355"/>
      <c r="W184" s="355"/>
      <c r="X184" s="355"/>
      <c r="Y184" s="355">
        <v>1</v>
      </c>
      <c r="Z184" s="355"/>
      <c r="AA184" s="355"/>
      <c r="AB184" s="356">
        <v>1</v>
      </c>
    </row>
    <row r="185" spans="1:28">
      <c r="A185" s="340"/>
      <c r="B185" s="336" t="s">
        <v>271</v>
      </c>
      <c r="C185" s="336" t="s">
        <v>444</v>
      </c>
      <c r="D185" s="337"/>
      <c r="E185" s="338"/>
      <c r="F185" s="338"/>
      <c r="G185" s="338"/>
      <c r="H185" s="338"/>
      <c r="I185" s="338"/>
      <c r="J185" s="338"/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8"/>
      <c r="W185" s="338"/>
      <c r="X185" s="338"/>
      <c r="Y185" s="338"/>
      <c r="Z185" s="338">
        <v>1</v>
      </c>
      <c r="AA185" s="338"/>
      <c r="AB185" s="339">
        <v>1</v>
      </c>
    </row>
    <row r="186" spans="1:28">
      <c r="A186" s="340"/>
      <c r="B186" s="352" t="s">
        <v>516</v>
      </c>
      <c r="C186" s="353"/>
      <c r="D186" s="354"/>
      <c r="E186" s="355"/>
      <c r="F186" s="355"/>
      <c r="G186" s="355"/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5"/>
      <c r="W186" s="355"/>
      <c r="X186" s="355"/>
      <c r="Y186" s="355"/>
      <c r="Z186" s="355">
        <v>1</v>
      </c>
      <c r="AA186" s="355"/>
      <c r="AB186" s="356">
        <v>1</v>
      </c>
    </row>
    <row r="187" spans="1:28">
      <c r="A187" s="357" t="s">
        <v>493</v>
      </c>
      <c r="B187" s="358"/>
      <c r="C187" s="358"/>
      <c r="D187" s="359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0"/>
      <c r="Q187" s="360"/>
      <c r="R187" s="360"/>
      <c r="S187" s="360"/>
      <c r="T187" s="360"/>
      <c r="U187" s="360"/>
      <c r="V187" s="360"/>
      <c r="W187" s="360"/>
      <c r="X187" s="360">
        <v>1</v>
      </c>
      <c r="Y187" s="360">
        <v>2</v>
      </c>
      <c r="Z187" s="360">
        <v>1</v>
      </c>
      <c r="AA187" s="360"/>
      <c r="AB187" s="361">
        <v>4</v>
      </c>
    </row>
    <row r="188" spans="1:28">
      <c r="A188" s="336" t="s">
        <v>62</v>
      </c>
      <c r="B188" s="336" t="s">
        <v>321</v>
      </c>
      <c r="C188" s="336" t="s">
        <v>423</v>
      </c>
      <c r="D188" s="337"/>
      <c r="E188" s="338"/>
      <c r="F188" s="338"/>
      <c r="G188" s="338"/>
      <c r="H188" s="338"/>
      <c r="I188" s="338"/>
      <c r="J188" s="338"/>
      <c r="K188" s="338"/>
      <c r="L188" s="338"/>
      <c r="M188" s="338"/>
      <c r="N188" s="338"/>
      <c r="O188" s="338"/>
      <c r="P188" s="338"/>
      <c r="Q188" s="338"/>
      <c r="R188" s="338"/>
      <c r="S188" s="338">
        <v>1</v>
      </c>
      <c r="T188" s="338">
        <v>2</v>
      </c>
      <c r="U188" s="338"/>
      <c r="V188" s="338"/>
      <c r="W188" s="338">
        <v>1</v>
      </c>
      <c r="X188" s="338"/>
      <c r="Y188" s="338"/>
      <c r="Z188" s="338"/>
      <c r="AA188" s="338"/>
      <c r="AB188" s="339">
        <v>4</v>
      </c>
    </row>
    <row r="189" spans="1:28">
      <c r="A189" s="340"/>
      <c r="B189" s="340"/>
      <c r="C189" s="341" t="s">
        <v>424</v>
      </c>
      <c r="D189" s="342"/>
      <c r="E189" s="343"/>
      <c r="F189" s="343"/>
      <c r="G189" s="343"/>
      <c r="H189" s="343"/>
      <c r="I189" s="343"/>
      <c r="J189" s="343"/>
      <c r="K189" s="343"/>
      <c r="L189" s="343"/>
      <c r="M189" s="343"/>
      <c r="N189" s="343"/>
      <c r="O189" s="343"/>
      <c r="P189" s="343"/>
      <c r="Q189" s="343"/>
      <c r="R189" s="343"/>
      <c r="S189" s="343">
        <v>1</v>
      </c>
      <c r="T189" s="343">
        <v>1</v>
      </c>
      <c r="U189" s="343">
        <v>3</v>
      </c>
      <c r="V189" s="343">
        <v>2</v>
      </c>
      <c r="W189" s="343">
        <v>1</v>
      </c>
      <c r="X189" s="343"/>
      <c r="Y189" s="343">
        <v>1</v>
      </c>
      <c r="Z189" s="343"/>
      <c r="AA189" s="343"/>
      <c r="AB189" s="344">
        <v>9</v>
      </c>
    </row>
    <row r="190" spans="1:28">
      <c r="A190" s="340"/>
      <c r="B190" s="340"/>
      <c r="C190" s="341" t="s">
        <v>440</v>
      </c>
      <c r="D190" s="342"/>
      <c r="E190" s="343"/>
      <c r="F190" s="343"/>
      <c r="G190" s="343"/>
      <c r="H190" s="343"/>
      <c r="I190" s="343"/>
      <c r="J190" s="343"/>
      <c r="K190" s="343"/>
      <c r="L190" s="343"/>
      <c r="M190" s="343"/>
      <c r="N190" s="343"/>
      <c r="O190" s="343"/>
      <c r="P190" s="343"/>
      <c r="Q190" s="343"/>
      <c r="R190" s="343"/>
      <c r="S190" s="343"/>
      <c r="T190" s="343">
        <v>1</v>
      </c>
      <c r="U190" s="343"/>
      <c r="V190" s="343">
        <v>2</v>
      </c>
      <c r="W190" s="343"/>
      <c r="X190" s="343"/>
      <c r="Y190" s="343"/>
      <c r="Z190" s="343"/>
      <c r="AA190" s="343"/>
      <c r="AB190" s="344">
        <v>3</v>
      </c>
    </row>
    <row r="191" spans="1:28">
      <c r="A191" s="340"/>
      <c r="B191" s="340"/>
      <c r="C191" s="341" t="s">
        <v>321</v>
      </c>
      <c r="D191" s="342"/>
      <c r="E191" s="343"/>
      <c r="F191" s="343"/>
      <c r="G191" s="343"/>
      <c r="H191" s="343"/>
      <c r="I191" s="343"/>
      <c r="J191" s="343"/>
      <c r="K191" s="343"/>
      <c r="L191" s="343"/>
      <c r="M191" s="343"/>
      <c r="N191" s="343"/>
      <c r="O191" s="343">
        <v>2</v>
      </c>
      <c r="P191" s="343"/>
      <c r="Q191" s="343">
        <v>3</v>
      </c>
      <c r="R191" s="343">
        <v>7</v>
      </c>
      <c r="S191" s="343">
        <v>9</v>
      </c>
      <c r="T191" s="343">
        <v>19</v>
      </c>
      <c r="U191" s="343">
        <v>17</v>
      </c>
      <c r="V191" s="343">
        <v>3</v>
      </c>
      <c r="W191" s="343">
        <v>3</v>
      </c>
      <c r="X191" s="343">
        <v>2</v>
      </c>
      <c r="Y191" s="343"/>
      <c r="Z191" s="343"/>
      <c r="AA191" s="343"/>
      <c r="AB191" s="344">
        <v>65</v>
      </c>
    </row>
    <row r="192" spans="1:28">
      <c r="A192" s="340"/>
      <c r="B192" s="340"/>
      <c r="C192" s="341" t="s">
        <v>425</v>
      </c>
      <c r="D192" s="342"/>
      <c r="E192" s="343"/>
      <c r="F192" s="343"/>
      <c r="G192" s="343"/>
      <c r="H192" s="343"/>
      <c r="I192" s="343"/>
      <c r="J192" s="343"/>
      <c r="K192" s="343"/>
      <c r="L192" s="343"/>
      <c r="M192" s="343"/>
      <c r="N192" s="343"/>
      <c r="O192" s="343"/>
      <c r="P192" s="343"/>
      <c r="Q192" s="343"/>
      <c r="R192" s="343"/>
      <c r="S192" s="343"/>
      <c r="T192" s="343">
        <v>6</v>
      </c>
      <c r="U192" s="343">
        <v>3</v>
      </c>
      <c r="V192" s="343"/>
      <c r="W192" s="343">
        <v>1</v>
      </c>
      <c r="X192" s="343"/>
      <c r="Y192" s="343"/>
      <c r="Z192" s="343"/>
      <c r="AA192" s="343"/>
      <c r="AB192" s="344">
        <v>10</v>
      </c>
    </row>
    <row r="193" spans="1:28">
      <c r="A193" s="340"/>
      <c r="B193" s="340"/>
      <c r="C193" s="341" t="s">
        <v>412</v>
      </c>
      <c r="D193" s="342"/>
      <c r="E193" s="343"/>
      <c r="F193" s="343"/>
      <c r="G193" s="343"/>
      <c r="H193" s="343"/>
      <c r="I193" s="343"/>
      <c r="J193" s="343"/>
      <c r="K193" s="343"/>
      <c r="L193" s="343"/>
      <c r="M193" s="343"/>
      <c r="N193" s="343"/>
      <c r="O193" s="343"/>
      <c r="P193" s="343"/>
      <c r="Q193" s="343"/>
      <c r="R193" s="343">
        <v>1</v>
      </c>
      <c r="S193" s="343"/>
      <c r="T193" s="343"/>
      <c r="U193" s="343"/>
      <c r="V193" s="343"/>
      <c r="W193" s="343"/>
      <c r="X193" s="343">
        <v>1</v>
      </c>
      <c r="Y193" s="343">
        <v>1</v>
      </c>
      <c r="Z193" s="343"/>
      <c r="AA193" s="343"/>
      <c r="AB193" s="344">
        <v>3</v>
      </c>
    </row>
    <row r="194" spans="1:28">
      <c r="A194" s="340"/>
      <c r="B194" s="340"/>
      <c r="C194" s="341" t="s">
        <v>467</v>
      </c>
      <c r="D194" s="342"/>
      <c r="E194" s="343"/>
      <c r="F194" s="343"/>
      <c r="G194" s="343"/>
      <c r="H194" s="343"/>
      <c r="I194" s="343"/>
      <c r="J194" s="343"/>
      <c r="K194" s="343"/>
      <c r="L194" s="343"/>
      <c r="M194" s="343"/>
      <c r="N194" s="343"/>
      <c r="O194" s="343"/>
      <c r="P194" s="343"/>
      <c r="Q194" s="343"/>
      <c r="R194" s="343"/>
      <c r="S194" s="343"/>
      <c r="T194" s="343"/>
      <c r="U194" s="343"/>
      <c r="V194" s="343">
        <v>2</v>
      </c>
      <c r="W194" s="343">
        <v>2</v>
      </c>
      <c r="X194" s="343">
        <v>4</v>
      </c>
      <c r="Y194" s="343"/>
      <c r="Z194" s="343"/>
      <c r="AA194" s="343"/>
      <c r="AB194" s="344">
        <v>8</v>
      </c>
    </row>
    <row r="195" spans="1:28">
      <c r="A195" s="340"/>
      <c r="B195" s="352" t="s">
        <v>479</v>
      </c>
      <c r="C195" s="353"/>
      <c r="D195" s="354"/>
      <c r="E195" s="355"/>
      <c r="F195" s="355"/>
      <c r="G195" s="355"/>
      <c r="H195" s="355"/>
      <c r="I195" s="355"/>
      <c r="J195" s="355"/>
      <c r="K195" s="355"/>
      <c r="L195" s="355"/>
      <c r="M195" s="355"/>
      <c r="N195" s="355"/>
      <c r="O195" s="355">
        <v>2</v>
      </c>
      <c r="P195" s="355"/>
      <c r="Q195" s="355">
        <v>3</v>
      </c>
      <c r="R195" s="355">
        <v>8</v>
      </c>
      <c r="S195" s="355">
        <v>11</v>
      </c>
      <c r="T195" s="355">
        <v>29</v>
      </c>
      <c r="U195" s="355">
        <v>23</v>
      </c>
      <c r="V195" s="355">
        <v>9</v>
      </c>
      <c r="W195" s="355">
        <v>8</v>
      </c>
      <c r="X195" s="355">
        <v>7</v>
      </c>
      <c r="Y195" s="355">
        <v>2</v>
      </c>
      <c r="Z195" s="355"/>
      <c r="AA195" s="355"/>
      <c r="AB195" s="356">
        <v>102</v>
      </c>
    </row>
    <row r="196" spans="1:28">
      <c r="A196" s="340"/>
      <c r="B196" s="336" t="s">
        <v>62</v>
      </c>
      <c r="C196" s="336" t="s">
        <v>151</v>
      </c>
      <c r="D196" s="337"/>
      <c r="E196" s="338"/>
      <c r="F196" s="338"/>
      <c r="G196" s="338"/>
      <c r="H196" s="338"/>
      <c r="I196" s="338"/>
      <c r="J196" s="338"/>
      <c r="K196" s="338"/>
      <c r="L196" s="338"/>
      <c r="M196" s="338"/>
      <c r="N196" s="338"/>
      <c r="O196" s="338"/>
      <c r="P196" s="338"/>
      <c r="Q196" s="338"/>
      <c r="R196" s="338"/>
      <c r="S196" s="338"/>
      <c r="T196" s="338"/>
      <c r="U196" s="338"/>
      <c r="V196" s="338"/>
      <c r="W196" s="338">
        <v>1</v>
      </c>
      <c r="X196" s="338"/>
      <c r="Y196" s="338"/>
      <c r="Z196" s="338"/>
      <c r="AA196" s="338"/>
      <c r="AB196" s="339">
        <v>1</v>
      </c>
    </row>
    <row r="197" spans="1:28">
      <c r="A197" s="340"/>
      <c r="B197" s="340"/>
      <c r="C197" s="341" t="s">
        <v>534</v>
      </c>
      <c r="D197" s="342"/>
      <c r="E197" s="343"/>
      <c r="F197" s="343"/>
      <c r="G197" s="343"/>
      <c r="H197" s="343"/>
      <c r="I197" s="343"/>
      <c r="J197" s="343"/>
      <c r="K197" s="343"/>
      <c r="L197" s="343"/>
      <c r="M197" s="343"/>
      <c r="N197" s="343"/>
      <c r="O197" s="343"/>
      <c r="P197" s="343"/>
      <c r="Q197" s="343"/>
      <c r="R197" s="343"/>
      <c r="S197" s="343"/>
      <c r="T197" s="343"/>
      <c r="U197" s="343"/>
      <c r="V197" s="343"/>
      <c r="W197" s="343"/>
      <c r="X197" s="343"/>
      <c r="Y197" s="343"/>
      <c r="Z197" s="343">
        <v>1</v>
      </c>
      <c r="AA197" s="343"/>
      <c r="AB197" s="344">
        <v>1</v>
      </c>
    </row>
    <row r="198" spans="1:28">
      <c r="A198" s="340"/>
      <c r="B198" s="340"/>
      <c r="C198" s="341" t="s">
        <v>62</v>
      </c>
      <c r="D198" s="342"/>
      <c r="E198" s="343"/>
      <c r="F198" s="343"/>
      <c r="G198" s="343"/>
      <c r="H198" s="343"/>
      <c r="I198" s="343"/>
      <c r="J198" s="343"/>
      <c r="K198" s="343"/>
      <c r="L198" s="343"/>
      <c r="M198" s="343"/>
      <c r="N198" s="343"/>
      <c r="O198" s="343"/>
      <c r="P198" s="343"/>
      <c r="Q198" s="343"/>
      <c r="R198" s="343"/>
      <c r="S198" s="343"/>
      <c r="T198" s="343"/>
      <c r="U198" s="343"/>
      <c r="V198" s="343"/>
      <c r="W198" s="343"/>
      <c r="X198" s="343"/>
      <c r="Y198" s="343"/>
      <c r="Z198" s="343"/>
      <c r="AA198" s="343">
        <v>1</v>
      </c>
      <c r="AB198" s="344">
        <v>1</v>
      </c>
    </row>
    <row r="199" spans="1:28">
      <c r="A199" s="340"/>
      <c r="B199" s="340"/>
      <c r="C199" s="341" t="s">
        <v>426</v>
      </c>
      <c r="D199" s="342"/>
      <c r="E199" s="343"/>
      <c r="F199" s="343"/>
      <c r="G199" s="343"/>
      <c r="H199" s="343"/>
      <c r="I199" s="343"/>
      <c r="J199" s="343"/>
      <c r="K199" s="343"/>
      <c r="L199" s="343"/>
      <c r="M199" s="343"/>
      <c r="N199" s="343"/>
      <c r="O199" s="343"/>
      <c r="P199" s="343"/>
      <c r="Q199" s="343"/>
      <c r="R199" s="343"/>
      <c r="S199" s="343">
        <v>1</v>
      </c>
      <c r="T199" s="343"/>
      <c r="U199" s="343"/>
      <c r="V199" s="343"/>
      <c r="W199" s="343"/>
      <c r="X199" s="343"/>
      <c r="Y199" s="343"/>
      <c r="Z199" s="343"/>
      <c r="AA199" s="343"/>
      <c r="AB199" s="344">
        <v>1</v>
      </c>
    </row>
    <row r="200" spans="1:28">
      <c r="A200" s="340"/>
      <c r="B200" s="352" t="s">
        <v>399</v>
      </c>
      <c r="C200" s="353"/>
      <c r="D200" s="354"/>
      <c r="E200" s="355"/>
      <c r="F200" s="355"/>
      <c r="G200" s="355"/>
      <c r="H200" s="355"/>
      <c r="I200" s="355"/>
      <c r="J200" s="355"/>
      <c r="K200" s="355"/>
      <c r="L200" s="355"/>
      <c r="M200" s="355"/>
      <c r="N200" s="355"/>
      <c r="O200" s="355"/>
      <c r="P200" s="355"/>
      <c r="Q200" s="355"/>
      <c r="R200" s="355"/>
      <c r="S200" s="355">
        <v>1</v>
      </c>
      <c r="T200" s="355"/>
      <c r="U200" s="355"/>
      <c r="V200" s="355"/>
      <c r="W200" s="355">
        <v>1</v>
      </c>
      <c r="X200" s="355"/>
      <c r="Y200" s="355"/>
      <c r="Z200" s="355">
        <v>1</v>
      </c>
      <c r="AA200" s="355">
        <v>1</v>
      </c>
      <c r="AB200" s="356">
        <v>4</v>
      </c>
    </row>
    <row r="201" spans="1:28">
      <c r="A201" s="340"/>
      <c r="B201" s="336" t="s">
        <v>320</v>
      </c>
      <c r="C201" s="336" t="s">
        <v>320</v>
      </c>
      <c r="D201" s="337"/>
      <c r="E201" s="338"/>
      <c r="F201" s="338"/>
      <c r="G201" s="338"/>
      <c r="H201" s="338"/>
      <c r="I201" s="338"/>
      <c r="J201" s="338"/>
      <c r="K201" s="338"/>
      <c r="L201" s="338"/>
      <c r="M201" s="338"/>
      <c r="N201" s="338"/>
      <c r="O201" s="338"/>
      <c r="P201" s="338"/>
      <c r="Q201" s="338"/>
      <c r="R201" s="338"/>
      <c r="S201" s="338"/>
      <c r="T201" s="338"/>
      <c r="U201" s="338"/>
      <c r="V201" s="338"/>
      <c r="W201" s="338">
        <v>1</v>
      </c>
      <c r="X201" s="338"/>
      <c r="Y201" s="338"/>
      <c r="Z201" s="338"/>
      <c r="AA201" s="338"/>
      <c r="AB201" s="339">
        <v>1</v>
      </c>
    </row>
    <row r="202" spans="1:28">
      <c r="A202" s="340"/>
      <c r="B202" s="352" t="s">
        <v>494</v>
      </c>
      <c r="C202" s="353"/>
      <c r="D202" s="354"/>
      <c r="E202" s="355"/>
      <c r="F202" s="355"/>
      <c r="G202" s="355"/>
      <c r="H202" s="355"/>
      <c r="I202" s="355"/>
      <c r="J202" s="355"/>
      <c r="K202" s="355"/>
      <c r="L202" s="355"/>
      <c r="M202" s="355"/>
      <c r="N202" s="355"/>
      <c r="O202" s="355"/>
      <c r="P202" s="355"/>
      <c r="Q202" s="355"/>
      <c r="R202" s="355"/>
      <c r="S202" s="355"/>
      <c r="T202" s="355"/>
      <c r="U202" s="355"/>
      <c r="V202" s="355"/>
      <c r="W202" s="355">
        <v>1</v>
      </c>
      <c r="X202" s="355"/>
      <c r="Y202" s="355"/>
      <c r="Z202" s="355"/>
      <c r="AA202" s="355"/>
      <c r="AB202" s="356">
        <v>1</v>
      </c>
    </row>
    <row r="203" spans="1:28">
      <c r="A203" s="357" t="s">
        <v>399</v>
      </c>
      <c r="B203" s="358"/>
      <c r="C203" s="358"/>
      <c r="D203" s="359"/>
      <c r="E203" s="360"/>
      <c r="F203" s="360"/>
      <c r="G203" s="360"/>
      <c r="H203" s="360"/>
      <c r="I203" s="360"/>
      <c r="J203" s="360"/>
      <c r="K203" s="360"/>
      <c r="L203" s="360"/>
      <c r="M203" s="360"/>
      <c r="N203" s="360"/>
      <c r="O203" s="360">
        <v>2</v>
      </c>
      <c r="P203" s="360"/>
      <c r="Q203" s="360">
        <v>3</v>
      </c>
      <c r="R203" s="360">
        <v>8</v>
      </c>
      <c r="S203" s="360">
        <v>12</v>
      </c>
      <c r="T203" s="360">
        <v>29</v>
      </c>
      <c r="U203" s="360">
        <v>23</v>
      </c>
      <c r="V203" s="360">
        <v>9</v>
      </c>
      <c r="W203" s="360">
        <v>10</v>
      </c>
      <c r="X203" s="360">
        <v>7</v>
      </c>
      <c r="Y203" s="360">
        <v>2</v>
      </c>
      <c r="Z203" s="360">
        <v>1</v>
      </c>
      <c r="AA203" s="360">
        <v>1</v>
      </c>
      <c r="AB203" s="361">
        <v>107</v>
      </c>
    </row>
    <row r="204" spans="1:28">
      <c r="A204" s="336" t="s">
        <v>30</v>
      </c>
      <c r="B204" s="336" t="s">
        <v>30</v>
      </c>
      <c r="C204" s="336" t="s">
        <v>508</v>
      </c>
      <c r="D204" s="337"/>
      <c r="E204" s="338"/>
      <c r="F204" s="338"/>
      <c r="G204" s="338"/>
      <c r="H204" s="338"/>
      <c r="I204" s="338"/>
      <c r="J204" s="338"/>
      <c r="K204" s="338"/>
      <c r="L204" s="338"/>
      <c r="M204" s="338"/>
      <c r="N204" s="338"/>
      <c r="O204" s="338"/>
      <c r="P204" s="338"/>
      <c r="Q204" s="338"/>
      <c r="R204" s="338"/>
      <c r="S204" s="338"/>
      <c r="T204" s="338">
        <v>1</v>
      </c>
      <c r="U204" s="338"/>
      <c r="V204" s="338"/>
      <c r="W204" s="338"/>
      <c r="X204" s="338"/>
      <c r="Y204" s="338"/>
      <c r="Z204" s="338"/>
      <c r="AA204" s="338"/>
      <c r="AB204" s="339">
        <v>1</v>
      </c>
    </row>
    <row r="205" spans="1:28">
      <c r="A205" s="340"/>
      <c r="B205" s="352" t="s">
        <v>415</v>
      </c>
      <c r="C205" s="353"/>
      <c r="D205" s="354"/>
      <c r="E205" s="355"/>
      <c r="F205" s="355"/>
      <c r="G205" s="355"/>
      <c r="H205" s="355"/>
      <c r="I205" s="355"/>
      <c r="J205" s="355"/>
      <c r="K205" s="355"/>
      <c r="L205" s="355"/>
      <c r="M205" s="355"/>
      <c r="N205" s="355"/>
      <c r="O205" s="355"/>
      <c r="P205" s="355"/>
      <c r="Q205" s="355"/>
      <c r="R205" s="355"/>
      <c r="S205" s="355"/>
      <c r="T205" s="355">
        <v>1</v>
      </c>
      <c r="U205" s="355"/>
      <c r="V205" s="355"/>
      <c r="W205" s="355"/>
      <c r="X205" s="355"/>
      <c r="Y205" s="355"/>
      <c r="Z205" s="355"/>
      <c r="AA205" s="355"/>
      <c r="AB205" s="356">
        <v>1</v>
      </c>
    </row>
    <row r="206" spans="1:28">
      <c r="A206" s="340"/>
      <c r="B206" s="336" t="s">
        <v>298</v>
      </c>
      <c r="C206" s="336" t="s">
        <v>517</v>
      </c>
      <c r="D206" s="337"/>
      <c r="E206" s="338"/>
      <c r="F206" s="338"/>
      <c r="G206" s="338"/>
      <c r="H206" s="338"/>
      <c r="I206" s="338"/>
      <c r="J206" s="338"/>
      <c r="K206" s="338"/>
      <c r="L206" s="338"/>
      <c r="M206" s="338"/>
      <c r="N206" s="338"/>
      <c r="O206" s="338"/>
      <c r="P206" s="338"/>
      <c r="Q206" s="338"/>
      <c r="R206" s="338"/>
      <c r="S206" s="338"/>
      <c r="T206" s="338"/>
      <c r="U206" s="338"/>
      <c r="V206" s="338"/>
      <c r="W206" s="338">
        <v>1</v>
      </c>
      <c r="X206" s="338"/>
      <c r="Y206" s="338"/>
      <c r="Z206" s="338"/>
      <c r="AA206" s="338"/>
      <c r="AB206" s="339">
        <v>1</v>
      </c>
    </row>
    <row r="207" spans="1:28">
      <c r="A207" s="340"/>
      <c r="B207" s="352" t="s">
        <v>518</v>
      </c>
      <c r="C207" s="353"/>
      <c r="D207" s="354"/>
      <c r="E207" s="355"/>
      <c r="F207" s="355"/>
      <c r="G207" s="355"/>
      <c r="H207" s="355"/>
      <c r="I207" s="355"/>
      <c r="J207" s="355"/>
      <c r="K207" s="355"/>
      <c r="L207" s="355"/>
      <c r="M207" s="355"/>
      <c r="N207" s="355"/>
      <c r="O207" s="355"/>
      <c r="P207" s="355"/>
      <c r="Q207" s="355"/>
      <c r="R207" s="355"/>
      <c r="S207" s="355"/>
      <c r="T207" s="355"/>
      <c r="U207" s="355"/>
      <c r="V207" s="355"/>
      <c r="W207" s="355">
        <v>1</v>
      </c>
      <c r="X207" s="355"/>
      <c r="Y207" s="355"/>
      <c r="Z207" s="355"/>
      <c r="AA207" s="355"/>
      <c r="AB207" s="356">
        <v>1</v>
      </c>
    </row>
    <row r="208" spans="1:28">
      <c r="A208" s="340"/>
      <c r="B208" s="336" t="s">
        <v>223</v>
      </c>
      <c r="C208" s="336" t="s">
        <v>535</v>
      </c>
      <c r="D208" s="337"/>
      <c r="E208" s="338"/>
      <c r="F208" s="338"/>
      <c r="G208" s="338"/>
      <c r="H208" s="338"/>
      <c r="I208" s="338"/>
      <c r="J208" s="338"/>
      <c r="K208" s="338"/>
      <c r="L208" s="338"/>
      <c r="M208" s="338"/>
      <c r="N208" s="338"/>
      <c r="O208" s="338"/>
      <c r="P208" s="338"/>
      <c r="Q208" s="338"/>
      <c r="R208" s="338"/>
      <c r="S208" s="338"/>
      <c r="T208" s="338"/>
      <c r="U208" s="338">
        <v>1</v>
      </c>
      <c r="V208" s="338"/>
      <c r="W208" s="338"/>
      <c r="X208" s="338"/>
      <c r="Y208" s="338"/>
      <c r="Z208" s="338"/>
      <c r="AA208" s="338"/>
      <c r="AB208" s="339">
        <v>1</v>
      </c>
    </row>
    <row r="209" spans="1:28">
      <c r="A209" s="340"/>
      <c r="B209" s="352" t="s">
        <v>343</v>
      </c>
      <c r="C209" s="353"/>
      <c r="D209" s="354"/>
      <c r="E209" s="355"/>
      <c r="F209" s="355"/>
      <c r="G209" s="355"/>
      <c r="H209" s="355"/>
      <c r="I209" s="355"/>
      <c r="J209" s="355"/>
      <c r="K209" s="355"/>
      <c r="L209" s="355"/>
      <c r="M209" s="355"/>
      <c r="N209" s="355"/>
      <c r="O209" s="355"/>
      <c r="P209" s="355"/>
      <c r="Q209" s="355"/>
      <c r="R209" s="355"/>
      <c r="S209" s="355"/>
      <c r="T209" s="355"/>
      <c r="U209" s="355">
        <v>1</v>
      </c>
      <c r="V209" s="355"/>
      <c r="W209" s="355"/>
      <c r="X209" s="355"/>
      <c r="Y209" s="355"/>
      <c r="Z209" s="355"/>
      <c r="AA209" s="355"/>
      <c r="AB209" s="356">
        <v>1</v>
      </c>
    </row>
    <row r="210" spans="1:28">
      <c r="A210" s="340"/>
      <c r="B210" s="336" t="s">
        <v>301</v>
      </c>
      <c r="C210" s="336" t="s">
        <v>413</v>
      </c>
      <c r="D210" s="337"/>
      <c r="E210" s="338"/>
      <c r="F210" s="338"/>
      <c r="G210" s="338"/>
      <c r="H210" s="338"/>
      <c r="I210" s="338"/>
      <c r="J210" s="338"/>
      <c r="K210" s="338"/>
      <c r="L210" s="338"/>
      <c r="M210" s="338"/>
      <c r="N210" s="338">
        <v>1</v>
      </c>
      <c r="O210" s="338"/>
      <c r="P210" s="338"/>
      <c r="Q210" s="338"/>
      <c r="R210" s="338"/>
      <c r="S210" s="338"/>
      <c r="T210" s="338"/>
      <c r="U210" s="338"/>
      <c r="V210" s="338"/>
      <c r="W210" s="338"/>
      <c r="X210" s="338"/>
      <c r="Y210" s="338"/>
      <c r="Z210" s="338"/>
      <c r="AA210" s="338"/>
      <c r="AB210" s="339">
        <v>1</v>
      </c>
    </row>
    <row r="211" spans="1:28">
      <c r="A211" s="340"/>
      <c r="B211" s="352" t="s">
        <v>414</v>
      </c>
      <c r="C211" s="353"/>
      <c r="D211" s="354"/>
      <c r="E211" s="355"/>
      <c r="F211" s="355"/>
      <c r="G211" s="355"/>
      <c r="H211" s="355"/>
      <c r="I211" s="355"/>
      <c r="J211" s="355"/>
      <c r="K211" s="355"/>
      <c r="L211" s="355"/>
      <c r="M211" s="355"/>
      <c r="N211" s="355">
        <v>1</v>
      </c>
      <c r="O211" s="355"/>
      <c r="P211" s="355"/>
      <c r="Q211" s="355"/>
      <c r="R211" s="355"/>
      <c r="S211" s="355"/>
      <c r="T211" s="355"/>
      <c r="U211" s="355"/>
      <c r="V211" s="355"/>
      <c r="W211" s="355"/>
      <c r="X211" s="355"/>
      <c r="Y211" s="355"/>
      <c r="Z211" s="355"/>
      <c r="AA211" s="355"/>
      <c r="AB211" s="356">
        <v>1</v>
      </c>
    </row>
    <row r="212" spans="1:28">
      <c r="A212" s="357" t="s">
        <v>415</v>
      </c>
      <c r="B212" s="358"/>
      <c r="C212" s="358"/>
      <c r="D212" s="359"/>
      <c r="E212" s="360"/>
      <c r="F212" s="360"/>
      <c r="G212" s="360"/>
      <c r="H212" s="360"/>
      <c r="I212" s="360"/>
      <c r="J212" s="360"/>
      <c r="K212" s="360"/>
      <c r="L212" s="360"/>
      <c r="M212" s="360"/>
      <c r="N212" s="360">
        <v>1</v>
      </c>
      <c r="O212" s="360"/>
      <c r="P212" s="360"/>
      <c r="Q212" s="360"/>
      <c r="R212" s="360"/>
      <c r="S212" s="360"/>
      <c r="T212" s="360">
        <v>1</v>
      </c>
      <c r="U212" s="360">
        <v>1</v>
      </c>
      <c r="V212" s="360"/>
      <c r="W212" s="360">
        <v>1</v>
      </c>
      <c r="X212" s="360"/>
      <c r="Y212" s="360"/>
      <c r="Z212" s="360"/>
      <c r="AA212" s="360"/>
      <c r="AB212" s="361">
        <v>4</v>
      </c>
    </row>
    <row r="213" spans="1:28">
      <c r="A213" s="345" t="s">
        <v>329</v>
      </c>
      <c r="B213" s="346"/>
      <c r="C213" s="346"/>
      <c r="D213" s="333">
        <v>1</v>
      </c>
      <c r="E213" s="334">
        <v>1</v>
      </c>
      <c r="F213" s="334">
        <v>6</v>
      </c>
      <c r="G213" s="334">
        <v>6</v>
      </c>
      <c r="H213" s="334">
        <v>2</v>
      </c>
      <c r="I213" s="334">
        <v>2</v>
      </c>
      <c r="J213" s="334">
        <v>2</v>
      </c>
      <c r="K213" s="334">
        <v>2</v>
      </c>
      <c r="L213" s="334">
        <v>1</v>
      </c>
      <c r="M213" s="334">
        <v>2</v>
      </c>
      <c r="N213" s="334">
        <v>4</v>
      </c>
      <c r="O213" s="334">
        <v>6</v>
      </c>
      <c r="P213" s="334">
        <v>1</v>
      </c>
      <c r="Q213" s="334">
        <v>7</v>
      </c>
      <c r="R213" s="334">
        <v>11</v>
      </c>
      <c r="S213" s="334">
        <v>19</v>
      </c>
      <c r="T213" s="334">
        <v>45</v>
      </c>
      <c r="U213" s="334">
        <v>36</v>
      </c>
      <c r="V213" s="334">
        <v>32</v>
      </c>
      <c r="W213" s="334">
        <v>37</v>
      </c>
      <c r="X213" s="334">
        <v>32</v>
      </c>
      <c r="Y213" s="334">
        <v>9</v>
      </c>
      <c r="Z213" s="334">
        <v>11</v>
      </c>
      <c r="AA213" s="334">
        <v>6</v>
      </c>
      <c r="AB213" s="335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536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28</v>
      </c>
      <c r="I12" s="88">
        <f>รายเดือน65!H5</f>
        <v>10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45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35</v>
      </c>
      <c r="I13" s="30">
        <f>C12+D12+E12+F12+G12+H12+I12</f>
        <v>45</v>
      </c>
      <c r="J13" s="30">
        <f>C12+D12+E12+F12+G12+H12+I12+J12</f>
        <v>45</v>
      </c>
      <c r="K13" s="30">
        <f>C12+D12+E12+F12+G12+H12+I12+J12+K12</f>
        <v>45</v>
      </c>
      <c r="L13" s="30">
        <f>C12+D12+E12+F12+G12+H12+I12+J12+K12+L12</f>
        <v>45</v>
      </c>
      <c r="M13" s="30">
        <f>C12+D12+E12+F12+G12+H12+I12+J12+K12+L12+M12</f>
        <v>45</v>
      </c>
      <c r="N13" s="30">
        <f>C12+D12+E12+F12+G12+H12+I12+J12+K12+L12+M12+N12</f>
        <v>45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9</v>
      </c>
      <c r="I22" s="88">
        <f>รายเดือน65!H6</f>
        <v>2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15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13</v>
      </c>
      <c r="I23" s="30">
        <f>C22+D22+E22+F22+G22+H22+I22</f>
        <v>15</v>
      </c>
      <c r="J23" s="30">
        <f>C22+D22+E22+F22+G22+H22+I22+J22</f>
        <v>15</v>
      </c>
      <c r="K23" s="30">
        <f>C22+D22+E22+F22+G22+H22+I22+J22+K22</f>
        <v>15</v>
      </c>
      <c r="L23" s="30">
        <f>C22+D22+E22+F22+G22+H22+I22+J22+K22+L22</f>
        <v>15</v>
      </c>
      <c r="M23" s="30">
        <f>C22+D22+E22+F22+G22+H22+I22+J22+K22+L22+M22</f>
        <v>15</v>
      </c>
      <c r="N23" s="30">
        <f>C22+D22+E22+F22+G22+H22+I22+J22+K22+L22+M22+N22</f>
        <v>15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19</v>
      </c>
      <c r="I32" s="88">
        <f>รายเดือน65!H7</f>
        <v>8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30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22</v>
      </c>
      <c r="I33" s="30">
        <f>C32+D32+E32+F32+G32+H32+I32</f>
        <v>30</v>
      </c>
      <c r="J33" s="30">
        <f>C32+D32+E32+F32+G32+H32+I32+J32</f>
        <v>30</v>
      </c>
      <c r="K33" s="30">
        <f>C32+D32+E32+F32+G32+H32+I32+J32+K32</f>
        <v>30</v>
      </c>
      <c r="L33" s="30">
        <f>C32+D32+E32+F32+G32+H32+I32+J32+K32+L32</f>
        <v>30</v>
      </c>
      <c r="M33" s="30">
        <f>C32+D32+E32+F32+G32+H32+I32+J32+K32+L32+M32</f>
        <v>30</v>
      </c>
      <c r="N33" s="30">
        <f>C32+D32+E32+F32+G32+H32+I32+J32+K32+L32+M32+N32</f>
        <v>30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4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8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8</v>
      </c>
      <c r="I43" s="30">
        <f>C42+D42+E42+F42+G42+H42+I42</f>
        <v>8</v>
      </c>
      <c r="J43" s="30">
        <f>C42+D42+E42+F42+G42+H42+I42+J42</f>
        <v>8</v>
      </c>
      <c r="K43" s="30">
        <f>C42+D42+E42+F42+G42+H42+I42+J42+K42</f>
        <v>8</v>
      </c>
      <c r="L43" s="30">
        <f>C42+D42+E42+F42+G42+H42+I42+J42+K42+L42</f>
        <v>8</v>
      </c>
      <c r="M43" s="30">
        <f>C42+D42+E42+F42+G42+H42+I42+J42+K42+L42+M42</f>
        <v>8</v>
      </c>
      <c r="N43" s="30">
        <f>C42+D42+E42+F42+G42+H42+I42+J42+K42+L42+M42+N42</f>
        <v>8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8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16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16</v>
      </c>
      <c r="J53" s="30">
        <f>C52+D52+E52+F52+G52+H52+I52+J52</f>
        <v>16</v>
      </c>
      <c r="K53" s="30">
        <f>C52+D52+E52+F52+G52+H52+I52+J52+K52</f>
        <v>16</v>
      </c>
      <c r="L53" s="30">
        <f>C52+D52+E52+F52+G52+H52+I52+J52+K52+L52</f>
        <v>16</v>
      </c>
      <c r="M53" s="30">
        <f>C52+D52+E52+F52+G52+H52+I52+J52+K52+L52+M52</f>
        <v>16</v>
      </c>
      <c r="N53" s="30">
        <f>C52+D52+E52+F52+G52+H52+I52+J52+K52+L52+M52+N52</f>
        <v>16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1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1</v>
      </c>
      <c r="J63" s="30">
        <f>C62+D62+E62+F62+G62+H62+I62+J62</f>
        <v>1</v>
      </c>
      <c r="K63" s="30">
        <f>C62+D62+E62+F62+G62+H62+I62+J62+K62</f>
        <v>1</v>
      </c>
      <c r="L63" s="30">
        <f>C62+D62+E62+F62+G62+H62+I62+J62+K62+L62</f>
        <v>1</v>
      </c>
      <c r="M63" s="30">
        <f>C62+D62+E62+F62+G62+H62+I62+J62+K62+L62+M62</f>
        <v>1</v>
      </c>
      <c r="N63" s="30">
        <f>C62+D62+E62+F62+G62+H62+I62+J62+K62+L62+M62+N62</f>
        <v>1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1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11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11</v>
      </c>
      <c r="J73" s="30">
        <f>C72+D72+E72+F72+G72+H72+I72+J72</f>
        <v>11</v>
      </c>
      <c r="K73" s="30">
        <f>C72+D72+E72+F72+G72+H72+I72+J72+K72</f>
        <v>11</v>
      </c>
      <c r="L73" s="30">
        <f>C72+D72+E72+F72+G72+H72+I72+J72+K72+L72</f>
        <v>11</v>
      </c>
      <c r="M73" s="30">
        <f>C72+D72+E72+F72+G72+H72+I72+J72+K72+L72+M72</f>
        <v>11</v>
      </c>
      <c r="N73" s="30">
        <f>C72+D72+E72+F72+G72+H72+I72+J72+K72+L72+M72+N72</f>
        <v>11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5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15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15</v>
      </c>
      <c r="J93" s="30">
        <f>C92+D92+E92+F92+G92+H92+I92+J92</f>
        <v>15</v>
      </c>
      <c r="K93" s="30">
        <f>C92+D92+E92+F92+G92+H92+I92+J92+K92</f>
        <v>15</v>
      </c>
      <c r="L93" s="30">
        <f>C92+D92+E92+F92+G92+H92+I92+J92+K92+L92</f>
        <v>15</v>
      </c>
      <c r="M93" s="30">
        <f>C92+D92+E92+F92+G92+H92+I92+J92+K92+L92+M92</f>
        <v>15</v>
      </c>
      <c r="N93" s="30">
        <f>C92+D92+E92+F92+G92+H92+I92+J92+K92+L92+M92+N92</f>
        <v>15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1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9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9</v>
      </c>
      <c r="I103" s="30">
        <f>C102+D102+E102+F102+G102+H102+I102</f>
        <v>9</v>
      </c>
      <c r="J103" s="30">
        <f>C102+D102+E102+F102+G102+H102+I102+J102</f>
        <v>9</v>
      </c>
      <c r="K103" s="30">
        <f>C102+D102+E102+F102+G102+H102+I102+J102+K102</f>
        <v>9</v>
      </c>
      <c r="L103" s="30">
        <f>C102+D102+E102+F102+G102+H102+I102+J102+K102+L102</f>
        <v>9</v>
      </c>
      <c r="M103" s="30">
        <f>C102+D102+E102+F102+G102+H102+I102+J102+K102+L102+M102</f>
        <v>9</v>
      </c>
      <c r="N103" s="30">
        <f>C102+D102+E102+F102+G102+H102+I102+J102+K102+L102+M102+N102</f>
        <v>9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3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4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4</v>
      </c>
      <c r="I113" s="30">
        <f>C112+D112+E112+F112+G112+H112+I112</f>
        <v>4</v>
      </c>
      <c r="J113" s="30">
        <f>C112+D112+E112+F112+G112+H112+I112+J112</f>
        <v>4</v>
      </c>
      <c r="K113" s="30">
        <f>C112+D112+E112+F112+G112+H112+I112+J112+K112</f>
        <v>4</v>
      </c>
      <c r="L113" s="30">
        <f>C112+D112+E112+F112+G112+H112+I112+J112+K112+L112</f>
        <v>4</v>
      </c>
      <c r="M113" s="30">
        <f>C112+D112+E112+F112+G112+H112+I112+J112+K112+L112+M112</f>
        <v>4</v>
      </c>
      <c r="N113" s="30">
        <f>C112+D112+E112+F112+G112+H112+I112+J112+K112+L112+M112+N112</f>
        <v>4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11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11</v>
      </c>
      <c r="J123" s="30">
        <f>C122+D122+E122+F122+G122+H122+I122+J122</f>
        <v>11</v>
      </c>
      <c r="K123" s="30">
        <f>C122+D122+E122+F122+G122+H122+I122+J122+K122</f>
        <v>11</v>
      </c>
      <c r="L123" s="30">
        <f>C122+D122+E122+F122+G122+H122+I122+J122+K122+L122</f>
        <v>11</v>
      </c>
      <c r="M123" s="30">
        <f>C122+D122+E122+F122+G122+H122+I122+J122+K122+L122+M122</f>
        <v>11</v>
      </c>
      <c r="N123" s="30">
        <f>C122+D122+E122+F122+G122+H122+I122+J122+K122+L122+M122+N122</f>
        <v>11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4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4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4</v>
      </c>
      <c r="J133" s="30">
        <f>C132+D132+E132+F132+G132+H132+I132+J132</f>
        <v>4</v>
      </c>
      <c r="K133" s="30">
        <f>C132+D132+E132+F132+G132+H132+I132+J132+K132</f>
        <v>4</v>
      </c>
      <c r="L133" s="30">
        <f>C132+D132+E132+F132+G132+H132+I132+J132+K132+L132</f>
        <v>4</v>
      </c>
      <c r="M133" s="30">
        <f>C132+D132+E132+F132+G132+H132+I132+J132+K132+L132+M132</f>
        <v>4</v>
      </c>
      <c r="N133" s="30">
        <f>C132+D132+E132+F132+G132+H132+I132+J132+K132+L132+M132+N132</f>
        <v>4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4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4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4</v>
      </c>
      <c r="I153" s="30">
        <f>C152+D152+E152+F152+G152+H152+I152</f>
        <v>4</v>
      </c>
      <c r="J153" s="30">
        <f>C152+D152+E152+F152+G152+H152+I152+J152</f>
        <v>4</v>
      </c>
      <c r="K153" s="30">
        <f>C152+D152+E152+F152+G152+H152+I152+J152+K152</f>
        <v>4</v>
      </c>
      <c r="L153" s="30">
        <f>C152+D152+E152+F152+G152+H152+I152+J152+K152+L152</f>
        <v>4</v>
      </c>
      <c r="M153" s="30">
        <f>C152+D152+E152+F152+G152+H152+I152+J152+K152+L152+M152</f>
        <v>4</v>
      </c>
      <c r="N153" s="30">
        <f>C152+D152+E152+F152+G152+H152+I152+J152+K152+L152+M152+N152</f>
        <v>4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2</v>
      </c>
      <c r="I172" s="88">
        <f>รายเดือน65!H19</f>
        <v>3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5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2</v>
      </c>
      <c r="I173" s="30">
        <f>C172+D172+E172+F172+G172+H172+I172</f>
        <v>5</v>
      </c>
      <c r="J173" s="30">
        <f>C172+D172+E172+F172+G172+H172+I172+J172</f>
        <v>5</v>
      </c>
      <c r="K173" s="30">
        <f>C172+D172+E172+F172+G172+H172+I172+J172+K172</f>
        <v>5</v>
      </c>
      <c r="L173" s="30">
        <f>C172+D172+E172+F172+G172+H172+I172+J172+K172+L172</f>
        <v>5</v>
      </c>
      <c r="M173" s="30">
        <f>C172+D172+E172+F172+G172+H172+I172+J172+K172+L172+M172</f>
        <v>5</v>
      </c>
      <c r="N173" s="30">
        <f>C172+D172+E172+F172+G172+H172+I172+J172+K172+L172+M172+N172</f>
        <v>5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3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4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4</v>
      </c>
      <c r="J193" s="30">
        <f>C192+D192+E192+F192+G192+H192+I192+J192</f>
        <v>4</v>
      </c>
      <c r="K193" s="30">
        <f>C192+D192+E192+F192+G192+H192+I192+J192+K192</f>
        <v>4</v>
      </c>
      <c r="L193" s="30">
        <f>C192+D192+E192+F192+G192+H192+I192+J192+K192+L192</f>
        <v>4</v>
      </c>
      <c r="M193" s="30">
        <f>C192+D192+E192+F192+G192+H192+I192+J192+K192+L192+M192</f>
        <v>4</v>
      </c>
      <c r="N193" s="30">
        <f>C192+D192+E192+F192+G192+H192+I192+J192+K192+L192+M192+N192</f>
        <v>4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17</v>
      </c>
      <c r="I202" s="88">
        <f>รายเดือน65!H24</f>
        <v>3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20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17</v>
      </c>
      <c r="I203" s="30">
        <f>C202+D202+E202+F202+G202+H202+I202</f>
        <v>20</v>
      </c>
      <c r="J203" s="30">
        <f>C202+D202+E202+F202+G202+H202+I202+J202</f>
        <v>20</v>
      </c>
      <c r="K203" s="30">
        <f>C202+D202+E202+F202+G202+H202+I202+J202+K202</f>
        <v>20</v>
      </c>
      <c r="L203" s="30">
        <f>C202+D202+E202+F202+G202+H202+I202+J202+K202+L202</f>
        <v>20</v>
      </c>
      <c r="M203" s="30">
        <f>C202+D202+E202+F202+G202+H202+I202+J202+K202+L202+M202</f>
        <v>20</v>
      </c>
      <c r="N203" s="30">
        <f>C202+D202+E202+F202+G202+H202+I202+J202+K202+L202+M202+N202</f>
        <v>20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75</v>
      </c>
      <c r="I212" s="88">
        <f>รายเดือน65!H25</f>
        <v>15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107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92</v>
      </c>
      <c r="I213" s="30">
        <f>C212+D212+E212+F212+G212+H212+I212</f>
        <v>107</v>
      </c>
      <c r="J213" s="30">
        <f>C212+D212+E212+F212+G212+H212+I212+J212</f>
        <v>107</v>
      </c>
      <c r="K213" s="30">
        <f>C212+D212+E212+F212+G212+H212+I212+J212+K212</f>
        <v>107</v>
      </c>
      <c r="L213" s="30">
        <f>C212+D212+E212+F212+G212+H212+I212+J212+K212+L212</f>
        <v>107</v>
      </c>
      <c r="M213" s="30">
        <f>C212+D212+E212+F212+G212+H212+I212+J212+K212+L212+M212</f>
        <v>107</v>
      </c>
      <c r="N213" s="30">
        <f>C212+D212+E212+F212+G212+H212+I212+J212+K212+L212+M212+N212</f>
        <v>107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6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12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12</v>
      </c>
      <c r="J223" s="30">
        <f>C222+D222+E222+F222+G222+H222+I222+J222</f>
        <v>12</v>
      </c>
      <c r="K223" s="30">
        <f>C222+D222+E222+F222+G222+H222+I222+J222+K222</f>
        <v>12</v>
      </c>
      <c r="L223" s="30">
        <f>C222+D222+E222+F222+G222+H222+I222+J222+K222+L222</f>
        <v>12</v>
      </c>
      <c r="M223" s="30">
        <f>C222+D222+E222+F222+G222+H222+I222+J222+K222+L222+M222</f>
        <v>12</v>
      </c>
      <c r="N223" s="30">
        <f>C222+D222+E222+F222+G222+H222+I222+J222+K222+L222+M222+N222</f>
        <v>12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G15" sqref="G15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>
      <c r="C3" s="380" t="s">
        <v>62</v>
      </c>
      <c r="D3" s="39">
        <v>429.63260389480024</v>
      </c>
    </row>
    <row r="4" spans="3:4" ht="24">
      <c r="C4" s="29" t="s">
        <v>61</v>
      </c>
      <c r="D4" s="39">
        <v>71.93727069994965</v>
      </c>
    </row>
    <row r="5" spans="3:4">
      <c r="C5" s="381" t="s">
        <v>63</v>
      </c>
      <c r="D5" s="39">
        <v>50.754980332445122</v>
      </c>
    </row>
    <row r="6" spans="3:4" ht="24">
      <c r="C6" s="11" t="s">
        <v>21</v>
      </c>
      <c r="D6" s="39">
        <v>28.821581600302306</v>
      </c>
    </row>
    <row r="7" spans="3:4" ht="24">
      <c r="C7" s="29" t="s">
        <v>31</v>
      </c>
      <c r="D7" s="39">
        <v>20.491421545798328</v>
      </c>
    </row>
    <row r="8" spans="3:4" ht="24">
      <c r="C8" s="29" t="s">
        <v>24</v>
      </c>
      <c r="D8" s="39">
        <v>19.841761948461023</v>
      </c>
    </row>
    <row r="9" spans="3:4" ht="24">
      <c r="C9" s="11" t="s">
        <v>58</v>
      </c>
      <c r="D9" s="39">
        <v>17.853954650955188</v>
      </c>
    </row>
    <row r="10" spans="3:4" ht="24">
      <c r="C10" s="29" t="s">
        <v>26</v>
      </c>
      <c r="D10" s="39">
        <v>14.987601166307872</v>
      </c>
    </row>
    <row r="11" spans="3:4" ht="24">
      <c r="C11" s="29" t="s">
        <v>28</v>
      </c>
      <c r="D11" s="39">
        <v>12.344155042587335</v>
      </c>
    </row>
    <row r="12" spans="3:4" ht="24">
      <c r="C12" s="29" t="s">
        <v>60</v>
      </c>
      <c r="D12" s="39">
        <v>8.4952745035573969</v>
      </c>
    </row>
    <row r="13" spans="3:4" ht="24">
      <c r="C13" s="29" t="s">
        <v>23</v>
      </c>
      <c r="D13" s="39">
        <v>8.1346280949717826</v>
      </c>
    </row>
    <row r="14" spans="3:4" ht="24">
      <c r="C14" s="11" t="s">
        <v>29</v>
      </c>
      <c r="D14" s="39">
        <v>7.7302984754133561</v>
      </c>
    </row>
    <row r="15" spans="3:4" ht="24">
      <c r="C15" s="29" t="s">
        <v>34</v>
      </c>
      <c r="D15" s="39">
        <v>6.9204152249134951</v>
      </c>
    </row>
    <row r="16" spans="3:4" ht="24">
      <c r="C16" s="29" t="s">
        <v>32</v>
      </c>
      <c r="D16" s="39">
        <v>6.0898558226633988</v>
      </c>
    </row>
    <row r="17" spans="3:4" ht="24">
      <c r="C17" s="29" t="s">
        <v>59</v>
      </c>
      <c r="D17" s="39">
        <v>5.4246114622040196</v>
      </c>
    </row>
    <row r="18" spans="3:4" ht="24">
      <c r="C18" s="29" t="s">
        <v>30</v>
      </c>
      <c r="D18" s="39">
        <v>5.3688392569526471</v>
      </c>
    </row>
    <row r="19" spans="3:4" ht="24">
      <c r="C19" s="29" t="s">
        <v>27</v>
      </c>
      <c r="D19" s="39">
        <v>2.7811512111913523</v>
      </c>
    </row>
    <row r="20" spans="3:4" ht="24">
      <c r="C20" s="332" t="s">
        <v>25</v>
      </c>
      <c r="D20" s="39">
        <v>1.4625656326327643</v>
      </c>
    </row>
    <row r="21" spans="3:4" ht="24">
      <c r="C21" s="379" t="s">
        <v>33</v>
      </c>
      <c r="D21" s="39">
        <v>0</v>
      </c>
    </row>
    <row r="22" spans="3:4" ht="24">
      <c r="C22" s="379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30 (อำเภอ)</vt:lpstr>
      <vt:lpstr>รายตำบล wk 30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2022-08-01T04:51:45Z</dcterms:modified>
</cp:coreProperties>
</file>