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6 (อำเภอ)" sheetId="33" r:id="rId4"/>
    <sheet name="รายตำบล wk 26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26'!$A$2:$Q$197</definedName>
  </definedNames>
  <calcPr calcId="124519"/>
  <pivotCaches>
    <pivotCache cacheId="1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<sst xmlns="http://schemas.openxmlformats.org/spreadsheetml/2006/main" count="2615" uniqueCount="494">
  <si>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</si>
  <si>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</si>
  <si>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</si>
  <si>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</si>
  <si>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</si>
  <si>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</si>
  <si>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</si>
  <si>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</si>
  <si>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</si>
  <si>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</si>
  <si>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</si>
  <si>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</si>
  <si>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</si>
  <si>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</si>
  <si>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</si>
  <si>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</si>
  <si>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</si>
  <si>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</si>
  <si>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</si>
  <si>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</si>
  <si>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</si>
  <si>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</si>
  <si>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</si>
  <si>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</si>
  <si>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</si>
  <si>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</si>
  <si>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</si>
  <si>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</si>
  <si>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</si>
  <si>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</si>
  <si>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</si>
  <si>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</si>
  <si>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</si>
  <si>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</si>
  <si>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</si>
  <si>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</si>
  <si>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</si>
  <si>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</si>
  <si>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</si>
  <si>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</si>
  <si>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</si>
  <si>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</si>
  <si>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</si>
  <si>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</si>
  <si>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</si>
  <si>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</si>
  <si>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</si>
  <si>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</si>
  <si>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</si>
  <si>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</si>
  <si>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</si>
  <si>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</si>
  <si>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</si>
  <si>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</si>
  <si>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</si>
  <si>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</si>
  <si>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</si>
  <si>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</si>
  <si>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</si>
  <si>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</si>
  <si>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</si>
  <si>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</si>
  <si>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</si>
  <si>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</si>
  <si>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</si>
  <si>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</si>
  <si>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</si>
  <si>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</si>
  <si>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</si>
  <si>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</si>
  <si>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</si>
  <si>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</si>
  <si>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</si>
  <si>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</si>
  <si>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</si>
  <si>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</si>
  <si>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</si>
  <si>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</si>
  <si>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</si>
  <si>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</si>
  <si>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</si>
  <si>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</si>
  <si>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</si>
  <si>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</si>
  <si>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</si>
  <si>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</si>
  <si>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</si>
  <si>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</si>
  <si>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</si>
  <si>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</si>
  <si>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</si>
  <si>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</si>
  <si>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</si>
  <si>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</si>
  <si>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</si>
  <si>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</si>
  <si>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</si>
  <si>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</si>
  <si>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</si>
  <si>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</si>
  <si>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</si>
  <si>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</si>
  <si>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</si>
  <si>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</si>
  <si>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</si>
  <si>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</si>
  <si>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</si>
  <si>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</si>
  <si>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</si>
  <si>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</si>
  <si>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</si>
  <si>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</si>
  <si>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</si>
  <si>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</si>
  <si>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</si>
  <si>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</si>
  <si>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</si>
  <si>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</si>
  <si>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</si>
  <si>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</si>
  <si>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</si>
  <si>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</si>
  <si>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</si>
  <si>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</si>
  <si>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</si>
  <si>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</si>
  <si>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</si>
  <si>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</si>
  <si>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</si>
  <si>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</si>
  <si>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</si>
  <si>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</si>
  <si>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</si>
  <si>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</si>
  <si>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</si>
  <si>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</si>
  <si>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</si>
  <si>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</si>
  <si>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</si>
  <si>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</si>
  <si>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</si>
  <si>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</si>
  <si>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</si>
  <si>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</si>
  <si>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</si>
  <si>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</si>
  <si>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</si>
  <si>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</si>
  <si>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</si>
  <si>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</si>
  <si>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</si>
  <si>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</si>
  <si>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</si>
  <si>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</si>
  <si>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</si>
  <si>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</si>
  <si>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</si>
  <si>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</si>
  <si>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</si>
  <si>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</si>
  <si>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</si>
  <si>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</si>
  <si>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</si>
  <si>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</si>
  <si>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</si>
  <si>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</si>
  <si>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</si>
  <si>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</si>
  <si>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</si>
  <si>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</si>
  <si>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</si>
  <si>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</si>
  <si>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</si>
  <si>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</si>
  <si>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</si>
  <si>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</si>
  <si>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</si>
  <si>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</si>
  <si>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</si>
  <si>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</si>
  <si>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</si>
  <si>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</si>
  <si>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</si>
  <si>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</si>
  <si>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</si>
  <si>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</si>
  <si>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</si>
  <si>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</si>
  <si>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</si>
  <si>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</si>
  <si>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</si>
  <si>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</si>
  <si>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</si>
  <si>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</si>
  <si>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</si>
  <si>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</si>
  <si>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</si>
  <si>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</si>
  <si>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</si>
  <si>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</si>
  <si>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</si>
  <si>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</si>
  <si>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</si>
  <si>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</si>
  <si>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</si>
  <si>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</si>
  <si>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</si>
  <si>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</si>
  <si>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</si>
  <si>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</si>
  <si>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</si>
  <si>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</si>
  <si>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</si>
  <si>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</si>
  <si>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</si>
  <si>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</si>
  <si>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</si>
  <si>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</si>
  <si>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</si>
  <si>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</si>
  <si>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</si>
  <si>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</si>
  <si>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</si>
  <si>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</si>
  <si>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</si>
  <si>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</si>
  <si>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</si>
  <si>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</si>
  <si>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</si>
  <si>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</si>
  <si>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</si>
  <si>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</si>
  <si>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</si>
  <si>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</si>
  <si>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</si>
  <si>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</si>
  <si>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</si>
  <si>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</si>
  <si>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</si>
  <si>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</si>
  <si>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</si>
  <si>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</si>
  <si>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</si>
  <si>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</si>
  <si>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</si>
  <si>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</si>
  <si>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</si>
  <si>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</si>
  <si>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</si>
  <si>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</si>
  <si>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</si>
  <si>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</si>
  <si>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</si>
  <si>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</si>
  <si>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</si>
  <si>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</si>
  <si>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</si>
  <si>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</si>
  <si>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</si>
  <si>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</si>
  <si>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</si>
  <si>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</si>
  <si>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</si>
  <si>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</si>
  <si>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</si>
  <si>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</si>
  <si>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</si>
  <si>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</si>
  <si>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</si>
  <si>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</si>
  <si>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</si>
  <si>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</si>
  <si>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</si>
  <si>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</si>
  <si>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</si>
  <si>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</si>
  <si>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</si>
  <si>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</si>
  <si>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</si>
  <si>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</si>
  <si>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</si>
  <si>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</si>
  <si>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</si>
  <si>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</si>
  <si>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</si>
  <si>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</si>
  <si>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</si>
  <si>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</si>
  <si>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</si>
  <si>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</si>
  <si>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</si>
  <si>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</si>
  <si>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</si>
  <si>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</si>
  <si>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</si>
  <si>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</si>
  <si>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</si>
  <si>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</si>
  <si>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</si>
  <si>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</si>
  <si>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</si>
  <si>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</si>
  <si>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</si>
  <si>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</si>
  <si>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</si>
  <si>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</si>
  <si>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</si>
  <si>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</si>
  <si>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</si>
  <si>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</si>
  <si>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</si>
  <si>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</si>
  <si>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</si>
  <si>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</si>
  <si>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</si>
  <si>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</si>
  <si>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</si>
  <si>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</si>
  <si>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</si>
  <si>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</si>
  <si>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</si>
  <si>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</si>
  <si>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</si>
  <si>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</si>
  <si>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</si>
  <si>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</si>
  <si>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</si>
  <si>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</si>
  <si>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</si>
  <si>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</si>
  <si>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</si>
  <si>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</si>
  <si>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</si>
  <si>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</si>
  <si>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</si>
  <si>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</si>
  <si>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</si>
  <si>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</si>
  <si>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</si>
  <si>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</si>
  <si>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</si>
  <si>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</si>
  <si>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</si>
  <si>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</si>
  <si>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</si>
  <si>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</si>
  <si>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</si>
  <si>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</si>
  <si>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</si>
  <si>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</si>
  <si>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</si>
  <si>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</si>
  <si>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</si>
  <si>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</si>
  <si>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</si>
  <si>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</si>
  <si>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</si>
  <si>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</si>
  <si>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</si>
  <si>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</si>
  <si>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</si>
  <si>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</si>
  <si>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</si>
  <si>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</si>
  <si>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</si>
  <si>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</si>
  <si>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</si>
  <si>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</si>
  <si>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</si>
  <si>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</si>
  <si>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</si>
  <si>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</si>
  <si>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</si>
  <si>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</si>
  <si>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</si>
  <si>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</si>
  <si>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</si>
  <si>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</si>
  <si>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</si>
  <si>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</si>
  <si>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</si>
  <si>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</si>
  <si>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</si>
  <si>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</si>
  <si>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</si>
  <si>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</si>
  <si>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</si>
  <si>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</si>
  <si>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</si>
  <si>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</si>
  <si>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</si>
  <si>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</si>
  <si>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</si>
  <si>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</si>
  <si>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</si>
  <si>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</si>
  <si>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</si>
  <si>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</si>
  <si>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</si>
  <si>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</si>
  <si>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</si>
  <si>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</si>
  <si>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</si>
  <si>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</si>
  <si>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</si>
  <si>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</si>
  <si>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</si>
  <si>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</si>
  <si>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</si>
  <si>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</si>
  <si>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</si>
  <si>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</si>
  <si>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</si>
  <si>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</si>
  <si>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</si>
  <si>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wk 23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</si>
  <si>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</si>
  <si>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</si>
  <si>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</si>
  <si>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</si>
  <si>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</si>
  <si>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</si>
  <si>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</si>
  <si>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</si>
  <si>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</si>
  <si>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</si>
  <si>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</si>
  <si>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wk 24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</si>
  <si>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</si>
  <si>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</si>
  <si>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</si>
  <si>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</si>
  <si>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</si>
  <si>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</si>
  <si>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</si>
  <si>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</si>
  <si>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</si>
  <si>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</si>
  <si>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</si>
  <si>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</si>
  <si>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</si>
  <si>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</si>
  <si>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wk 25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</si>
  <si>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</si>
  <si>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</si>
  <si>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</si>
  <si>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</si>
  <si>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</si>
  <si>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</si>
  <si>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</si>
  <si>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</si>
  <si>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</si>
  <si>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</si>
  <si>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</si>
  <si>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</si>
  <si>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</si>
  <si>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</si>
  <si>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</si>
  <si>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</si>
  <si>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</si>
  <si>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ศรีสว่าง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</si>
  <si>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</si>
  <si>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</si>
  <si>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</si>
  <si>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</si>
  <si>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</si>
  <si>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</si>
  <si>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</si>
  <si>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</si>
  <si>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</si>
  <si>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</si>
  <si>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ข้อมูล  ณ  วันที่ 3 กรกฏาคม 2565   (จากรายงาน 506)</t>
  </si>
  <si>
    <t>ข้อมูล  ณ  วันที่ 3 กรกฎาคม 2565   (จากรายงาน 506)</t>
  </si>
  <si>
    <t>ข้อมูล  ณ  วันที่ 3 กรกฎาคม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</si>
  <si>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6 มิถุนายน - 3 กรกฎาคม 2565</t>
  </si>
  <si>
    <t>wk 1-22</t>
  </si>
  <si>
    <t>wk 23-26</t>
  </si>
  <si>
    <t>wk 26</t>
  </si>
  <si>
    <t>รวมผู้ป่วยสะสม  wk 1-26  (ราย)</t>
  </si>
  <si>
    <t>ข้อมูล ณ วันที่ 3 กรกฎาคม 2565 (จากรายงานเร่งด่วน)</t>
  </si>
  <si>
    <t>พระธาตุ ผลรวม</t>
  </si>
  <si>
    <t>เหล่า ผลรวม</t>
  </si>
  <si>
    <t>ขว้างใหญ่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</si>
  <si>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</si>
  <si>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</si>
  <si>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</si>
  <si>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</si>
  <si>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</si>
  <si>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</si>
  <si>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</si>
  <si>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</si>
  <si>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</si>
  <si>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เด่นราษฎร์ ผลรวม</t>
  </si>
  <si>
    <t>ข้อมูล  ณ  วันที่ 3 กรกฎาคม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</si>
</sst>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54" fillId="21" borderId="9" xfId="14" applyFont="1" applyFill="1" applyBorder="1"/>
    <xf numFmtId="0" fontId="3" fillId="0" borderId="3" xfId="0" applyFont="1" applyBorder="1"/>
    <xf numFmtId="0" fontId="65" fillId="19" borderId="9" xfId="14" applyFont="1" applyFill="1" applyBorder="1"/>
    <xf numFmtId="0" fontId="68" fillId="20" borderId="27" xfId="0" applyNumberFormat="1" applyFont="1" applyFill="1" applyBorder="1"/>
    <xf numFmtId="0" fontId="68" fillId="20" borderId="36" xfId="0" applyNumberFormat="1" applyFont="1" applyFill="1" applyBorder="1"/>
    <xf numFmtId="0" fontId="68" fillId="20" borderId="35" xfId="0" applyNumberFormat="1" applyFont="1" applyFill="1" applyBorder="1"/>
    <xf numFmtId="0" fontId="69" fillId="0" borderId="0" xfId="0" applyFont="1"/>
    <xf numFmtId="0" fontId="69" fillId="0" borderId="25" xfId="0" applyFont="1" applyBorder="1"/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8" fillId="20" borderId="27" xfId="0" applyFont="1" applyFill="1" applyBorder="1"/>
    <xf numFmtId="0" fontId="68" fillId="20" borderId="28" xfId="0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8" fillId="22" borderId="24" xfId="0" applyNumberFormat="1" applyFont="1" applyFill="1" applyBorder="1"/>
    <xf numFmtId="0" fontId="68" fillId="22" borderId="30" xfId="0" applyNumberFormat="1" applyFont="1" applyFill="1" applyBorder="1"/>
    <xf numFmtId="0" fontId="68" fillId="22" borderId="31" xfId="0" applyNumberFormat="1" applyFont="1" applyFill="1" applyBorder="1"/>
    <xf numFmtId="0" fontId="68" fillId="22" borderId="24" xfId="0" applyFont="1" applyFill="1" applyBorder="1"/>
    <xf numFmtId="0" fontId="68" fillId="22" borderId="25" xfId="0" applyFont="1" applyFill="1" applyBorder="1"/>
    <xf numFmtId="0" fontId="9" fillId="0" borderId="8" xfId="0" applyFont="1" applyBorder="1"/>
    <xf numFmtId="0" fontId="69" fillId="23" borderId="24" xfId="0" applyFont="1" applyFill="1" applyBorder="1"/>
    <xf numFmtId="0" fontId="69" fillId="23" borderId="25" xfId="0" applyFont="1" applyFill="1" applyBorder="1"/>
    <xf numFmtId="0" fontId="68" fillId="23" borderId="24" xfId="0" applyNumberFormat="1" applyFont="1" applyFill="1" applyBorder="1"/>
    <xf numFmtId="0" fontId="68" fillId="23" borderId="30" xfId="0" applyNumberFormat="1" applyFont="1" applyFill="1" applyBorder="1"/>
    <xf numFmtId="0" fontId="68" fillId="23" borderId="31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349"/>
          <c:h val="0.6760814477137769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ปทุมรัตต์</c:v>
                </c:pt>
                <c:pt idx="3">
                  <c:v>เมือง</c:v>
                </c:pt>
                <c:pt idx="4">
                  <c:v>ทุ่งเขาหลวง</c:v>
                </c:pt>
                <c:pt idx="5">
                  <c:v>พนมไพร</c:v>
                </c:pt>
                <c:pt idx="6">
                  <c:v>จตุรพักตรพิมาน</c:v>
                </c:pt>
                <c:pt idx="7">
                  <c:v>สุวรรณภูมิ</c:v>
                </c:pt>
                <c:pt idx="8">
                  <c:v>โพนทราย</c:v>
                </c:pt>
                <c:pt idx="9">
                  <c:v>เกษตรวิสัย</c:v>
                </c:pt>
                <c:pt idx="10">
                  <c:v>ศรีสมเด็จ</c:v>
                </c:pt>
                <c:pt idx="11">
                  <c:v>เสลภูมิ</c:v>
                </c:pt>
                <c:pt idx="12">
                  <c:v>โพธิ์ชัย</c:v>
                </c:pt>
                <c:pt idx="13">
                  <c:v>จังหาร</c:v>
                </c:pt>
                <c:pt idx="14">
                  <c:v>โพนทอง</c:v>
                </c:pt>
                <c:pt idx="15">
                  <c:v>อาจสามารถ</c:v>
                </c:pt>
                <c:pt idx="16">
                  <c:v>ธวัชบุรี</c:v>
                </c:pt>
                <c:pt idx="17">
                  <c:v>หนองพอก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345.31218630797031</c:v>
                </c:pt>
                <c:pt idx="1">
                  <c:v>25.178044744982376</c:v>
                </c:pt>
                <c:pt idx="2">
                  <c:v>18.628565041634843</c:v>
                </c:pt>
                <c:pt idx="3">
                  <c:v>12.80959182235658</c:v>
                </c:pt>
                <c:pt idx="4">
                  <c:v>12.68874508311128</c:v>
                </c:pt>
                <c:pt idx="5">
                  <c:v>12.262582772433714</c:v>
                </c:pt>
                <c:pt idx="6">
                  <c:v>9.9208809742305117</c:v>
                </c:pt>
                <c:pt idx="7">
                  <c:v>7.7302984754133561</c:v>
                </c:pt>
                <c:pt idx="8">
                  <c:v>7.1415818603820744</c:v>
                </c:pt>
                <c:pt idx="9">
                  <c:v>7.11779958310031</c:v>
                </c:pt>
                <c:pt idx="10">
                  <c:v>5.4246114622040196</c:v>
                </c:pt>
                <c:pt idx="11">
                  <c:v>4.9376620170349339</c:v>
                </c:pt>
                <c:pt idx="12">
                  <c:v>3.4602076124567476</c:v>
                </c:pt>
                <c:pt idx="13">
                  <c:v>2.1238186258893492</c:v>
                </c:pt>
                <c:pt idx="14">
                  <c:v>1.8541008074609016</c:v>
                </c:pt>
                <c:pt idx="15">
                  <c:v>1.3422098142381618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8355456"/>
        <c:axId val="158356992"/>
      </c:barChart>
      <c:catAx>
        <c:axId val="158355456"/>
        <c:scaling>
          <c:orientation val="minMax"/>
        </c:scaling>
        <c:axPos val="b"/>
        <c:tickLblPos val="nextTo"/>
        <c:crossAx val="158356992"/>
        <c:crosses val="autoZero"/>
        <c:auto val="1"/>
        <c:lblAlgn val="ctr"/>
        <c:lblOffset val="100"/>
      </c:catAx>
      <c:valAx>
        <c:axId val="15835699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8355456"/>
        <c:crosses val="autoZero"/>
        <c:crossBetween val="between"/>
      </c:valAx>
    </c:plotArea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190500</xdr:colOff>
      <xdr:row>29</xdr:row>
      <xdr:rowOff>9525</xdr:rowOff>
    </xdr:to>
    <xdr:pic>
      <xdr:nvPicPr>
        <xdr:cNvPr id="4" name="รูปภาพ 3" descr="165707219620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5857875" cy="5848350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748.41207175926" createdVersion="1" refreshedVersion="3" recordCount="196">
  <cacheSource type="worksheet">
    <worksheetSource ref="A1:T197" sheet="Sheet2" r:id="rId2"/>
  </cacheSource>
  <cacheFields count="20">
    <cacheField name="E0" numFmtId="0">
      <sharedItems containsSemiMixedTypes="0" containsString="0" containsNumber="1" containsInteger="1" minValue="138" maxValue="1448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9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0"/>
        <s v="01"/>
        <s v="02"/>
        <s v="06"/>
        <s v="04"/>
        <s v="07"/>
        <s v="10"/>
        <s v="18"/>
        <s v="20"/>
        <s v="13"/>
        <s v="09"/>
        <s v="16"/>
        <s v="05"/>
        <s v="08"/>
        <s v="11"/>
        <s v="15"/>
        <s v="17"/>
        <s v="03"/>
        <s v="12"/>
        <s v="14"/>
      </sharedItems>
    </cacheField>
    <cacheField name="ชื่อหมู่บ้าน" numFmtId="0">
      <sharedItems count="80">
        <s v="ไม่ระบุหมู่บ้าน"/>
        <s v="เปลือยน้อย"/>
        <s v="ดอนยาง"/>
        <s v="เด่นราษฎร์"/>
        <s v="น้อยในเมือง"/>
        <s v="เหล่า"/>
        <s v="โนนสะอาด"/>
        <s v="โนนสั้น"/>
        <s v="หนองฮางเหนือ"/>
        <s v="สันติภาพ"/>
        <s v="ใหม่สามัคคี"/>
        <s v="ดอนแคน"/>
        <s v="โนนเมือง"/>
        <s v="วังเข"/>
        <s v="ดอนดู่"/>
        <s v="ดงพิกุล"/>
        <s v="ดงเย็น"/>
        <s v="โนนหนามแท่ง"/>
        <s v="ศรีสว่าง"/>
        <s v="เมืองหงส์"/>
        <s v="สระบัว"/>
        <s v="หนองนกเป็ดเหนือ"/>
        <s v="ไทยอุดม"/>
        <s v="เหล่ามุง"/>
        <s v="ผึ่ง"/>
        <s v="ดู่"/>
        <s v="ก่อ"/>
        <s v="หวายหลึม"/>
        <s v="หว้างาม"/>
        <s v="สุขสมบูรณ์"/>
        <s v="โพธิ์ชัย"/>
        <s v="ดอนแดง"/>
        <s v="วารีสมบูรณ์"/>
        <s v="โคกทม"/>
        <s v="หนองโสน"/>
        <s v="ส้มโฮง"/>
        <s v="หนองขามพัฒนา"/>
        <s v="หนองยาง"/>
        <s v="หนองบัวรอง"/>
        <s v="ผือฮี"/>
        <s v="แสนสี"/>
        <s v="หนองสิม"/>
        <s v="หนองผือ"/>
        <s v="กอกแก้ว"/>
        <s v="จานเหนือ"/>
        <s v="สามแยก"/>
        <s v="ท่าเยี่ยม"/>
        <s v="สะอาดนาดี"/>
        <s v="ขว้างใหญ่"/>
        <s v="ตาหยวกน้อย"/>
        <s v="หนองอีดำ"/>
        <s v="เมืองแสน"/>
        <s v="หัวฝาย"/>
        <s v="หนองบอน"/>
        <s v="บาก"/>
        <s v="หนองโตน"/>
        <s v="เชียงใหม่"/>
        <s v="เหนือ"/>
        <s v="หนองกุง"/>
        <s v="คุยแต้"/>
        <s v="คางฮุง"/>
        <s v="ดอนแหน"/>
        <s v="หนองคูณ"/>
        <s v="ฮ่องแฮ่"/>
        <s v="หนองเหล็ก"/>
        <s v="หนองสมบูรณ์"/>
        <s v="โนนชัยศรี"/>
        <s v="โนนสวรรค์"/>
        <s v="ศาลา"/>
        <s v="เมืองเก่า"/>
        <s v="หนองบัวบาน"/>
        <s v="หนองหิน"/>
        <s v="วารีอุดม"/>
        <s v="สะแบง"/>
        <s v="หนองหญ้าม้า"/>
        <s v="เขวาโคก"/>
        <s v="แดง"/>
        <s v="สวนมอญ"/>
        <s v="โคกกลาง"/>
        <s v="วัดบึง"/>
      </sharedItems>
    </cacheField>
    <cacheField name="ตำบล" numFmtId="0">
      <sharedItems count="54">
        <s v="ในเมือง"/>
        <s v="บ่อพันขัน"/>
        <s v="พระธาตุ"/>
        <s v="เด่นราษฎร์"/>
        <s v="เหนือเมือง"/>
        <s v="เหล่า"/>
        <s v="หมูม้น"/>
        <s v="ดอกล้ำ"/>
        <s v="หนองขาม"/>
        <s v="รอบเมือง"/>
        <s v="หนองใหญ่"/>
        <s v="เหล่าน้อย"/>
        <s v="วารีสวัสดิ์"/>
        <s v="พระเจ้า"/>
        <s v="ขี้เหล็ก"/>
        <s v="ศรีสว่าง"/>
        <s v="เมืองหงส์"/>
        <s v="สระบัว"/>
        <s v="สระนกแก้ว"/>
        <s v="สระคู"/>
        <s v="หนองฮี"/>
        <s v="หนองแวง"/>
        <s v="ศรีสมเด็จ"/>
        <s v="มะบ้า"/>
        <s v="เกษตรวิสัย"/>
        <s v="คำนาดี"/>
        <s v="โพธิ์ชัย"/>
        <s v="เชียงขวัญ"/>
        <s v="บัวแดง"/>
        <s v="โคกสว่าง"/>
        <s v="เมืองบัว"/>
        <s v="วังหลวง"/>
        <s v="ดินดำ"/>
        <s v="ดงแดง"/>
        <s v="นาแซง"/>
        <s v="หนองผือ"/>
        <s v="ทุ่งเขาหลวง"/>
        <s v="พรสวรรค์"/>
        <s v="ทุ่งหลวง"/>
        <s v="กู่กาสิงห์"/>
        <s v="นาโพธิ์"/>
        <s v="หนองแก้ว"/>
        <s v="เชียงใหม่"/>
        <s v="กลาง"/>
        <s v="หัวช้าง"/>
        <s v="ธวัชบุรี"/>
        <s v="น้ำใส"/>
        <s v="โนนสวรรค์"/>
        <s v="โพธิ์ใหญ่"/>
        <s v="โนนรัง"/>
        <s v="ชานุวรรณ"/>
        <s v="เมืองเปลือย"/>
        <s v="หนองแคน"/>
        <s v="อีง่อง"/>
      </sharedItems>
    </cacheField>
    <cacheField name="อำเภอ" numFmtId="0">
      <sharedItems count="17">
        <s v="เมือง"/>
        <s v="สุวรรณภูมิ"/>
        <s v="เชียงขวัญ"/>
        <s v="หนองฮี"/>
        <s v="ทุ่งเขาหลวง"/>
        <s v="ปทุมรัตต์"/>
        <s v="อาจสามารถ"/>
        <s v="โพนทอง"/>
        <s v="เสลภูมิ"/>
        <s v="พนมไพร"/>
        <s v="โพนทราย"/>
        <s v="จตุรพักตรพิมาน"/>
        <s v="ศรีสมเด็จ"/>
        <s v="เกษตรวิสัย"/>
        <s v="จังหาร"/>
        <s v="โพธิ์ชัย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6-30T00:00:00"/>
    </cacheField>
    <cacheField name="วันพบผป" numFmtId="14">
      <sharedItems containsSemiMixedTypes="0" containsNonDate="0" containsDate="1" containsString="0" minDate="2022-01-04T00:00:00" maxDate="2022-07-0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6" count="20">
        <n v="16"/>
        <n v="4"/>
        <n v="25"/>
        <n v="23"/>
        <n v="26"/>
        <n v="3"/>
        <n v="24"/>
        <n v="22"/>
        <n v="5"/>
        <n v="21"/>
        <n v="14"/>
        <n v="20"/>
        <n v="19"/>
        <n v="18"/>
        <n v="8"/>
        <n v="6"/>
        <n v="9"/>
        <n v="1"/>
        <n v="13"/>
        <n v="2"/>
      </sharedItems>
    </cacheField>
    <cacheField name="Wkdatesick" numFmtId="0">
      <sharedItems containsSemiMixedTypes="0" containsString="0" containsNumber="1" containsInteger="1" minValue="1" maxValue="2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0"/>
    <x v="0"/>
    <x v="0"/>
    <x v="0"/>
    <s v="ร้อยเอ็ด"/>
    <d v="2022-04-19T00:00:00"/>
    <d v="2022-04-22T00:00:00"/>
    <m/>
    <d v="2022-01-02T00:00:00"/>
    <x v="0"/>
    <n v="16"/>
  </r>
  <r>
    <n v="2762"/>
    <s v="26.D.H.F."/>
    <s v="พิชญาภรณ์ พลขันธ์"/>
    <s v="950736"/>
    <s v="หญิง"/>
    <n v="7"/>
    <n v="10"/>
    <s v="นักเรียน"/>
    <s v="14"/>
    <x v="1"/>
    <x v="1"/>
    <x v="1"/>
    <x v="1"/>
    <s v="ร้อยเอ็ด"/>
    <d v="2022-01-18T00:00:00"/>
    <d v="2022-01-23T00:00:00"/>
    <m/>
    <d v="2022-01-02T00:00:00"/>
    <x v="1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2"/>
    <x v="2"/>
    <x v="2"/>
    <x v="2"/>
    <s v="ร้อยเอ็ด"/>
    <d v="2022-06-20T00:00:00"/>
    <d v="2022-06-24T00:00:00"/>
    <m/>
    <d v="2022-01-02T00:00:00"/>
    <x v="2"/>
    <n v="25"/>
  </r>
  <r>
    <n v="12793"/>
    <s v="26.D.H.F."/>
    <s v="ภัทรเดช สุทธิประภา"/>
    <s v="510004397"/>
    <s v="ชาย"/>
    <n v="13"/>
    <n v="6"/>
    <s v="นักเรียน"/>
    <s v="2"/>
    <x v="3"/>
    <x v="3"/>
    <x v="3"/>
    <x v="3"/>
    <s v="หนองฮี"/>
    <d v="2022-06-07T00:00:00"/>
    <d v="2022-06-07T00:00:00"/>
    <m/>
    <d v="2022-01-02T00:00:00"/>
    <x v="3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1"/>
    <x v="4"/>
    <x v="4"/>
    <x v="0"/>
    <s v="ร้อยเอ็ด"/>
    <d v="2022-06-18T00:00:00"/>
    <d v="2022-06-22T00:00:00"/>
    <m/>
    <d v="2022-01-02T00:00:00"/>
    <x v="2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4"/>
    <x v="5"/>
    <x v="5"/>
    <x v="4"/>
    <s v="ทุ่งเขาหลวง"/>
    <d v="2022-06-25T00:00:00"/>
    <d v="2022-06-28T00:00:00"/>
    <m/>
    <d v="2022-01-02T00:00:00"/>
    <x v="4"/>
    <n v="25"/>
  </r>
  <r>
    <n v="12869"/>
    <s v="26.D.H.F."/>
    <s v="ภูรินทร์ บุรำพา"/>
    <s v="922290"/>
    <s v="ชาย"/>
    <n v="13"/>
    <n v="2"/>
    <s v="นักเรียน"/>
    <s v="95/1"/>
    <x v="5"/>
    <x v="6"/>
    <x v="6"/>
    <x v="2"/>
    <s v="ร้อยเอ็ด"/>
    <d v="2022-06-06T00:00:00"/>
    <d v="2022-06-10T00:00:00"/>
    <m/>
    <d v="2022-01-02T00:00:00"/>
    <x v="3"/>
    <n v="23"/>
  </r>
  <r>
    <n v="1825"/>
    <s v="26.D.H.F."/>
    <s v="มานิต วดีศิริศักดิ์"/>
    <s v="6000168"/>
    <s v="หญิง"/>
    <n v="46"/>
    <n v="0"/>
    <s v="เกษตร"/>
    <s v="22"/>
    <x v="6"/>
    <x v="7"/>
    <x v="7"/>
    <x v="5"/>
    <s v="ปทุมรัตต์"/>
    <d v="2022-01-17T00:00:00"/>
    <d v="2022-01-20T00:00:00"/>
    <m/>
    <d v="2022-01-02T00:00:00"/>
    <x v="5"/>
    <n v="3"/>
  </r>
  <r>
    <n v="11657"/>
    <s v="26.D.H.F."/>
    <s v="พิชญธิดา  คำเสียง"/>
    <s v="104169"/>
    <s v="หญิง"/>
    <n v="9"/>
    <n v="0"/>
    <s v="นักเรียน"/>
    <s v="423"/>
    <x v="7"/>
    <x v="8"/>
    <x v="8"/>
    <x v="6"/>
    <s v="อาจสามารถ"/>
    <d v="2022-04-20T00:00:00"/>
    <d v="2022-04-22T00:00:00"/>
    <m/>
    <d v="2022-01-02T00:00:00"/>
    <x v="0"/>
    <n v="16"/>
  </r>
  <r>
    <n v="13266"/>
    <s v="26.D.H.F."/>
    <s v="รัฐวิชญ์ วงศ์พิมล"/>
    <s v="828887"/>
    <s v="ชาย"/>
    <n v="11"/>
    <n v="2"/>
    <s v="นักเรียน"/>
    <s v="34"/>
    <x v="8"/>
    <x v="9"/>
    <x v="9"/>
    <x v="0"/>
    <s v="ร้อยเอ็ด"/>
    <d v="2022-06-07T00:00:00"/>
    <d v="2022-06-11T00:00:00"/>
    <m/>
    <d v="2022-01-02T00:00:00"/>
    <x v="3"/>
    <n v="23"/>
  </r>
  <r>
    <n v="12387"/>
    <s v="26.D.H.F."/>
    <s v="สมัย พลเยี่ยม"/>
    <s v="000081600"/>
    <s v="ชาย"/>
    <n v="65"/>
    <n v="4"/>
    <s v="เกษตร"/>
    <s v="81"/>
    <x v="9"/>
    <x v="10"/>
    <x v="10"/>
    <x v="7"/>
    <s v="โพนทอง"/>
    <d v="2022-06-01T00:00:00"/>
    <d v="2022-06-08T00:00:00"/>
    <m/>
    <d v="2022-01-02T00:00:00"/>
    <x v="3"/>
    <n v="22"/>
  </r>
  <r>
    <n v="13315"/>
    <s v="26.D.H.F."/>
    <s v="ศุภวิชญ์ บุดสนิท"/>
    <s v="550003499"/>
    <s v="ชาย"/>
    <n v="9"/>
    <n v="5"/>
    <s v="นักเรียน"/>
    <s v="75"/>
    <x v="3"/>
    <x v="3"/>
    <x v="3"/>
    <x v="3"/>
    <s v="หนองฮี"/>
    <d v="2022-06-16T00:00:00"/>
    <d v="2022-06-16T00:00:00"/>
    <m/>
    <d v="2022-01-02T00:00:00"/>
    <x v="6"/>
    <n v="24"/>
  </r>
  <r>
    <n v="13852"/>
    <s v="26.D.H.F."/>
    <s v="สมลิสา ศรีบัว"/>
    <s v="470002428"/>
    <s v="หญิง"/>
    <n v="28"/>
    <n v="3"/>
    <s v="เกษตร"/>
    <s v="37"/>
    <x v="10"/>
    <x v="11"/>
    <x v="3"/>
    <x v="3"/>
    <s v="หนองฮี"/>
    <d v="2022-06-21T00:00:00"/>
    <d v="2022-06-21T00:00:00"/>
    <m/>
    <d v="2022-01-02T00:00:00"/>
    <x v="2"/>
    <n v="25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1"/>
    <x v="12"/>
    <x v="4"/>
    <x v="0"/>
    <s v="ร้อยเอ็ด"/>
    <d v="2022-06-03T00:00:00"/>
    <d v="2022-06-07T00:00:00"/>
    <m/>
    <d v="2022-01-02T00:00:00"/>
    <x v="3"/>
    <n v="22"/>
  </r>
  <r>
    <n v="11854"/>
    <s v="26.D.H.F."/>
    <s v="สิทธิศักดิ์ ใจการ"/>
    <s v="570000521"/>
    <s v="ชาย"/>
    <n v="8"/>
    <n v="11"/>
    <s v="นักเรียน"/>
    <s v="106"/>
    <x v="4"/>
    <x v="13"/>
    <x v="11"/>
    <x v="8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4"/>
    <x v="14"/>
    <x v="12"/>
    <x v="9"/>
    <s v="พนมไพร"/>
    <d v="2022-01-31T00:00:00"/>
    <d v="2022-01-31T00:00:00"/>
    <m/>
    <d v="2022-01-02T00:00:00"/>
    <x v="8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12"/>
    <x v="15"/>
    <x v="13"/>
    <x v="2"/>
    <s v="ร้อยเอ็ด"/>
    <d v="2022-06-18T00:00:00"/>
    <d v="2022-06-19T00:00:00"/>
    <m/>
    <d v="2022-01-02T00:00:00"/>
    <x v="2"/>
    <n v="24"/>
  </r>
  <r>
    <n v="12231"/>
    <s v="26.D.H.F."/>
    <s v="อัญชรี แผลงฤทธิ์"/>
    <s v="500005557"/>
    <s v="หญิง"/>
    <n v="18"/>
    <n v="9"/>
    <s v="นักเรียน"/>
    <s v="160"/>
    <x v="4"/>
    <x v="16"/>
    <x v="3"/>
    <x v="3"/>
    <s v="หนองฮี"/>
    <d v="2022-06-02T00:00:00"/>
    <d v="2022-06-02T00:00:00"/>
    <m/>
    <d v="2022-01-02T00:00:00"/>
    <x v="7"/>
    <n v="22"/>
  </r>
  <r>
    <n v="14477"/>
    <s v="26.D.H.F."/>
    <s v="ขนิษฐา คำภักดี"/>
    <s v="840206"/>
    <s v="หญิง"/>
    <n v="26"/>
    <n v="10"/>
    <s v="เกษตร"/>
    <s v="3"/>
    <x v="12"/>
    <x v="15"/>
    <x v="13"/>
    <x v="2"/>
    <s v="ร้อยเอ็ด"/>
    <d v="2022-06-22T00:00:00"/>
    <d v="2022-06-25T00:00:00"/>
    <m/>
    <d v="2022-01-02T00:00:00"/>
    <x v="2"/>
    <n v="25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3"/>
    <x v="17"/>
    <x v="14"/>
    <x v="5"/>
    <s v="ปทุมรัตต์"/>
    <d v="2022-01-18T00:00:00"/>
    <d v="2022-01-21T00:00:00"/>
    <m/>
    <d v="2022-01-02T00:00:00"/>
    <x v="5"/>
    <n v="3"/>
  </r>
  <r>
    <n v="13565"/>
    <s v="26.D.H.F."/>
    <s v="ชัยมงคล ยังศรี"/>
    <s v="000020503"/>
    <s v="ชาย"/>
    <n v="16"/>
    <n v="8"/>
    <s v="นักเรียน"/>
    <s v="32"/>
    <x v="6"/>
    <x v="18"/>
    <x v="15"/>
    <x v="10"/>
    <s v="โพนทราย"/>
    <d v="2022-06-22T00:00:00"/>
    <d v="2022-06-22T00:00:00"/>
    <m/>
    <d v="2022-01-02T00:00:00"/>
    <x v="2"/>
    <n v="25"/>
  </r>
  <r>
    <n v="11622"/>
    <s v="26.D.H.F."/>
    <s v="สันติ ใจดำ"/>
    <s v="510002829"/>
    <s v="ชาย"/>
    <n v="13"/>
    <n v="9"/>
    <s v="นักเรียน"/>
    <s v="94"/>
    <x v="14"/>
    <x v="3"/>
    <x v="3"/>
    <x v="3"/>
    <s v="หนองฮี"/>
    <d v="2022-05-28T00:00:00"/>
    <d v="2022-05-28T00:00:00"/>
    <m/>
    <d v="2022-01-02T00:00:00"/>
    <x v="9"/>
    <n v="21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0"/>
    <x v="0"/>
    <x v="0"/>
    <x v="0"/>
    <s v="ร้อยเอ็ด"/>
    <d v="2022-04-19T00:00:00"/>
    <d v="2022-04-19T00:00:00"/>
    <m/>
    <d v="2022-01-02T00:00:00"/>
    <x v="0"/>
    <n v="16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4"/>
    <x v="3"/>
    <x v="3"/>
    <x v="3"/>
    <s v="หนองฮี"/>
    <d v="2022-05-21T00:00:00"/>
    <d v="2022-05-23T00:00:00"/>
    <m/>
    <d v="2022-01-02T00:00:00"/>
    <x v="9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2"/>
    <x v="19"/>
    <x v="16"/>
    <x v="11"/>
    <s v="จตุรพักตรพิมาน"/>
    <d v="2022-06-13T00:00:00"/>
    <d v="2022-06-13T00:00:00"/>
    <m/>
    <d v="2022-01-02T00:00:00"/>
    <x v="6"/>
    <n v="24"/>
  </r>
  <r>
    <n v="7910"/>
    <s v="26.D.H.F."/>
    <s v="ฉัตรชัย สมานมิตร"/>
    <s v="5700566"/>
    <s v="ชาย"/>
    <n v="19"/>
    <n v="0"/>
    <s v="นักเรียน"/>
    <s v="41"/>
    <x v="15"/>
    <x v="20"/>
    <x v="17"/>
    <x v="5"/>
    <s v="ปทุมรัตต์"/>
    <d v="2022-04-02T00:00:00"/>
    <d v="2022-04-06T00:00:00"/>
    <m/>
    <d v="2022-01-02T00:00:00"/>
    <x v="10"/>
    <n v="13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1"/>
    <x v="21"/>
    <x v="18"/>
    <x v="7"/>
    <s v="โพนทอง"/>
    <d v="2022-06-20T00:00:00"/>
    <d v="2022-06-24T00:00:00"/>
    <m/>
    <d v="2022-01-02T00:00:00"/>
    <x v="2"/>
    <n v="25"/>
  </r>
  <r>
    <n v="12233"/>
    <s v="26.D.H.F."/>
    <s v="ฐปนี จันทะกาว"/>
    <s v="480021728"/>
    <s v="หญิง"/>
    <n v="17"/>
    <n v="0"/>
    <s v="นักเรียน"/>
    <s v="100"/>
    <x v="14"/>
    <x v="3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16"/>
    <x v="22"/>
    <x v="4"/>
    <x v="0"/>
    <s v="ร้อยเอ็ด"/>
    <d v="2022-06-15T00:00:00"/>
    <d v="2022-06-16T00:00:00"/>
    <m/>
    <d v="2022-01-02T00:00:00"/>
    <x v="6"/>
    <n v="24"/>
  </r>
  <r>
    <n v="13517"/>
    <s v="26.D.H.F."/>
    <s v="ดนุนันท์ โพธิ์น้อย"/>
    <s v="1282578"/>
    <s v="ชาย"/>
    <n v="11"/>
    <n v="3"/>
    <s v="นักเรียน"/>
    <s v="72"/>
    <x v="9"/>
    <x v="2"/>
    <x v="19"/>
    <x v="1"/>
    <s v="ร้อยเอ็ด"/>
    <d v="2022-06-13T00:00:00"/>
    <d v="2022-06-15T00:00:00"/>
    <m/>
    <d v="2022-01-02T00:00:00"/>
    <x v="6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6"/>
    <x v="18"/>
    <x v="15"/>
    <x v="10"/>
    <s v="โพนทราย"/>
    <d v="2022-06-25T00:00:00"/>
    <d v="2022-06-25T00:00:00"/>
    <m/>
    <d v="2022-01-02T00:00:00"/>
    <x v="2"/>
    <n v="25"/>
  </r>
  <r>
    <n v="12232"/>
    <s v="26.D.H.F."/>
    <s v="เจนจิรา อุ่นสมัย"/>
    <s v="480022175"/>
    <s v="หญิง"/>
    <n v="16"/>
    <n v="11"/>
    <s v="นักเรียน"/>
    <s v="30"/>
    <x v="6"/>
    <x v="23"/>
    <x v="20"/>
    <x v="3"/>
    <s v="หนองฮี"/>
    <d v="2022-05-30T00:00:00"/>
    <d v="2022-05-30T00:00:00"/>
    <m/>
    <d v="2022-01-02T00:00:00"/>
    <x v="7"/>
    <n v="22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0"/>
    <x v="0"/>
    <x v="0"/>
    <x v="0"/>
    <s v="ร้อยเอ็ด"/>
    <d v="2022-05-20T00:00:00"/>
    <d v="2022-05-20T00:00:00"/>
    <m/>
    <d v="2022-01-02T00:00:00"/>
    <x v="11"/>
    <n v="20"/>
  </r>
  <r>
    <n v="12871"/>
    <s v="26.D.H.F."/>
    <s v="พงศกรณ์ เกษมสุข"/>
    <s v="651681"/>
    <s v="ชาย"/>
    <n v="14"/>
    <n v="11"/>
    <s v="นักเรียน"/>
    <s v="559/1"/>
    <x v="0"/>
    <x v="0"/>
    <x v="0"/>
    <x v="0"/>
    <s v="ร้อยเอ็ด"/>
    <d v="2022-06-03T00:00:00"/>
    <d v="2022-06-07T00:00:00"/>
    <m/>
    <d v="2022-01-02T00:00:00"/>
    <x v="3"/>
    <n v="22"/>
  </r>
  <r>
    <n v="12608"/>
    <s v="26.D.H.F."/>
    <s v="พัชรภรณ์ งอมสระคู"/>
    <s v="1281678"/>
    <s v="หญิง"/>
    <n v="11"/>
    <n v="11"/>
    <s v="นักเรียน"/>
    <s v="43"/>
    <x v="17"/>
    <x v="24"/>
    <x v="3"/>
    <x v="3"/>
    <s v="ร้อยเอ็ด"/>
    <d v="2022-06-03T00:00:00"/>
    <d v="2022-06-07T00:00:00"/>
    <m/>
    <d v="2022-01-02T00:00:00"/>
    <x v="3"/>
    <n v="22"/>
  </r>
  <r>
    <n v="13894"/>
    <s v="26.D.H.F."/>
    <s v="ปาริษา จันทะมงคล"/>
    <s v="902915"/>
    <s v="หญิง"/>
    <n v="12"/>
    <n v="3"/>
    <s v="นักเรียน"/>
    <s v="57"/>
    <x v="12"/>
    <x v="25"/>
    <x v="21"/>
    <x v="0"/>
    <s v="ร้อยเอ็ด"/>
    <d v="2022-06-19T00:00:00"/>
    <d v="2022-06-22T00:00:00"/>
    <m/>
    <d v="2022-01-02T00:00:00"/>
    <x v="2"/>
    <n v="25"/>
  </r>
  <r>
    <n v="10353"/>
    <s v="26.D.H.F."/>
    <s v="พงศธร เจริญสุข"/>
    <s v="1278425"/>
    <s v="ชาย"/>
    <n v="21"/>
    <n v="2"/>
    <s v="นักเรียน"/>
    <s v="167"/>
    <x v="9"/>
    <x v="26"/>
    <x v="22"/>
    <x v="12"/>
    <s v="ร้อยเอ็ด"/>
    <d v="2022-05-06T00:00:00"/>
    <d v="2022-05-08T00:00:00"/>
    <m/>
    <d v="2022-01-02T00:00:00"/>
    <x v="12"/>
    <n v="18"/>
  </r>
  <r>
    <n v="13449"/>
    <s v="26.D.H.F."/>
    <s v="บรรจง แหล่งสนาม"/>
    <s v="000016751"/>
    <s v="ชาย"/>
    <n v="43"/>
    <n v="10"/>
    <s v="รับจ้าง,กรรมกร"/>
    <s v="125"/>
    <x v="3"/>
    <x v="27"/>
    <x v="23"/>
    <x v="4"/>
    <s v="ทุ่งเขาหลวง"/>
    <d v="2022-06-15T00:00:00"/>
    <d v="2022-06-20T00:00:00"/>
    <m/>
    <d v="2022-01-02T00:00:00"/>
    <x v="2"/>
    <n v="24"/>
  </r>
  <r>
    <n v="13383"/>
    <s v="26.D.H.F."/>
    <s v="นิภาภรณ์ ชั้นพรหมงาม"/>
    <s v="0015955"/>
    <s v="หญิง"/>
    <n v="38"/>
    <n v="0"/>
    <s v="ข้าราชการ"/>
    <s v="75"/>
    <x v="18"/>
    <x v="28"/>
    <x v="24"/>
    <x v="13"/>
    <s v="เกษตรวิสัย"/>
    <d v="2022-06-02T00:00:00"/>
    <d v="2022-06-07T00:00:00"/>
    <m/>
    <d v="2022-01-02T00:00:00"/>
    <x v="3"/>
    <n v="22"/>
  </r>
  <r>
    <n v="10792"/>
    <s v="26.D.H.F."/>
    <s v="นายสุริยา บุตรนาแพง"/>
    <s v="00001480"/>
    <s v="ชาย"/>
    <n v="48"/>
    <n v="4"/>
    <s v="เกษตร"/>
    <s v="24"/>
    <x v="14"/>
    <x v="29"/>
    <x v="25"/>
    <x v="7"/>
    <s v="โพนทอง"/>
    <d v="2022-05-19T00:00:00"/>
    <d v="2022-05-21T00:00:00"/>
    <m/>
    <d v="2022-01-02T00:00:00"/>
    <x v="11"/>
    <n v="20"/>
  </r>
  <r>
    <n v="12807"/>
    <s v="66.Dengue fever"/>
    <s v="ณัฐพร พรมจันทร์"/>
    <s v="480022363"/>
    <s v="หญิง"/>
    <n v="16"/>
    <n v="11"/>
    <s v="นักเรียน"/>
    <s v="16"/>
    <x v="3"/>
    <x v="3"/>
    <x v="3"/>
    <x v="3"/>
    <s v="หนองฮี"/>
    <d v="2022-06-07T00:00:00"/>
    <d v="2022-06-07T00:00:00"/>
    <m/>
    <d v="2022-01-02T00:00:00"/>
    <x v="3"/>
    <n v="23"/>
  </r>
  <r>
    <n v="12821"/>
    <s v="66.Dengue fever"/>
    <s v="ณีรนุช บรรยง"/>
    <s v="590000441"/>
    <s v="หญิง"/>
    <n v="6"/>
    <n v="1"/>
    <s v="นักเรียน"/>
    <s v="48"/>
    <x v="17"/>
    <x v="24"/>
    <x v="3"/>
    <x v="3"/>
    <s v="หนองฮี"/>
    <d v="2022-06-10T00:00:00"/>
    <d v="2022-06-10T00:00:00"/>
    <m/>
    <d v="2022-01-02T00:00:00"/>
    <x v="3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8"/>
    <x v="30"/>
    <x v="26"/>
    <x v="9"/>
    <s v="พนมไพร"/>
    <d v="2022-06-27T00:00:00"/>
    <d v="2022-06-27T00:00:00"/>
    <m/>
    <d v="2022-01-02T00:00:00"/>
    <x v="4"/>
    <n v="26"/>
  </r>
  <r>
    <n v="12806"/>
    <s v="66.Dengue fever"/>
    <s v="ณัฐธิดา ขันสัมฤทธิ์"/>
    <s v="550002508"/>
    <s v="หญิง"/>
    <n v="9"/>
    <n v="8"/>
    <s v="นักเรียน"/>
    <s v="138"/>
    <x v="3"/>
    <x v="3"/>
    <x v="3"/>
    <x v="3"/>
    <s v="หนองฮี"/>
    <d v="2022-06-06T00:00:00"/>
    <d v="2022-06-06T00:00:00"/>
    <m/>
    <d v="2022-01-02T00:00:00"/>
    <x v="3"/>
    <n v="23"/>
  </r>
  <r>
    <n v="13267"/>
    <s v="66.Dengue fever"/>
    <s v="ณัฐณิชา ศิลายศ"/>
    <s v="1282363"/>
    <s v="หญิง"/>
    <n v="9"/>
    <n v="4"/>
    <s v="นักเรียน"/>
    <s v="49"/>
    <x v="4"/>
    <x v="31"/>
    <x v="27"/>
    <x v="2"/>
    <s v="ร้อยเอ็ด"/>
    <d v="2022-06-10T00:00:00"/>
    <d v="2022-06-13T00:00:00"/>
    <m/>
    <d v="2022-01-02T00:00:00"/>
    <x v="6"/>
    <n v="23"/>
  </r>
  <r>
    <n v="10188"/>
    <s v="66.Dengue fever"/>
    <s v="ณัฐพงษ์ จริยาวณิชย์"/>
    <s v="620002386"/>
    <s v="ชาย"/>
    <n v="10"/>
    <n v="7"/>
    <s v="นักเรียน"/>
    <s v="112"/>
    <x v="6"/>
    <x v="32"/>
    <x v="12"/>
    <x v="9"/>
    <s v="สุวรรณภูมิ"/>
    <d v="2022-04-29T00:00:00"/>
    <d v="2022-05-03T00:00:00"/>
    <m/>
    <d v="2022-01-02T00:00:00"/>
    <x v="13"/>
    <n v="17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3"/>
    <x v="3"/>
    <x v="3"/>
    <x v="3"/>
    <s v="หนองฮี"/>
    <d v="2022-06-09T00:00:00"/>
    <d v="2022-06-09T00:00:00"/>
    <m/>
    <d v="2022-01-02T00:00:00"/>
    <x v="3"/>
    <n v="23"/>
  </r>
  <r>
    <n v="13333"/>
    <s v="66.Dengue fever"/>
    <s v="ฐีรวัฒน์ สุดกันหา"/>
    <s v="600000173"/>
    <s v="ชาย"/>
    <n v="6"/>
    <n v="2"/>
    <s v="นักเรียน"/>
    <s v="53"/>
    <x v="3"/>
    <x v="3"/>
    <x v="3"/>
    <x v="3"/>
    <s v="หนองฮี"/>
    <d v="2022-06-14T00:00:00"/>
    <d v="2022-06-14T00:00:00"/>
    <m/>
    <d v="2022-01-02T00:00:00"/>
    <x v="6"/>
    <n v="24"/>
  </r>
  <r>
    <n v="13969"/>
    <s v="66.Dengue fever"/>
    <s v="เชิดศักดิ์ ศรีวรรณะ"/>
    <s v="4904138"/>
    <s v="ชาย"/>
    <n v="15"/>
    <n v="0"/>
    <s v="นักเรียน"/>
    <s v="106"/>
    <x v="13"/>
    <x v="14"/>
    <x v="28"/>
    <x v="5"/>
    <s v="ปทุมรัตต์"/>
    <d v="2022-06-24T00:00:00"/>
    <d v="2022-06-27T00:00:00"/>
    <m/>
    <d v="2022-01-02T00:00:00"/>
    <x v="4"/>
    <n v="25"/>
  </r>
  <r>
    <n v="12239"/>
    <s v="66.Dengue fever"/>
    <s v="เดชาวัต สาผาย"/>
    <s v="570000933"/>
    <s v="ชาย"/>
    <n v="15"/>
    <n v="8"/>
    <s v="นักเรียน"/>
    <s v="76"/>
    <x v="3"/>
    <x v="3"/>
    <x v="3"/>
    <x v="3"/>
    <s v="หนองฮี"/>
    <d v="2022-06-03T00:00:00"/>
    <d v="2022-06-03T00:00:00"/>
    <m/>
    <d v="2022-01-02T00:00:00"/>
    <x v="7"/>
    <n v="22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17"/>
    <x v="24"/>
    <x v="3"/>
    <x v="3"/>
    <s v="หนองฮี"/>
    <d v="2022-06-10T00:00:00"/>
    <d v="2022-06-10T00:00:00"/>
    <m/>
    <d v="2022-01-02T00:00:00"/>
    <x v="3"/>
    <n v="23"/>
  </r>
  <r>
    <n v="12813"/>
    <s v="66.Dengue fever"/>
    <s v="ชาลินี บุญเย็น"/>
    <s v="590001001"/>
    <s v="หญิง"/>
    <n v="7"/>
    <n v="6"/>
    <s v="นักเรียน"/>
    <s v="158"/>
    <x v="4"/>
    <x v="16"/>
    <x v="3"/>
    <x v="3"/>
    <s v="หนองฮี"/>
    <d v="2022-06-09T00:00:00"/>
    <d v="2022-06-09T00:00:00"/>
    <m/>
    <d v="2022-01-02T00:00:00"/>
    <x v="3"/>
    <n v="23"/>
  </r>
  <r>
    <n v="11656"/>
    <s v="66.Dengue fever"/>
    <s v="ชัยชนะ ยอดประทุม"/>
    <s v="6103747"/>
    <s v="ชาย"/>
    <n v="32"/>
    <n v="0"/>
    <s v="เกษตร"/>
    <s v="167"/>
    <x v="2"/>
    <x v="33"/>
    <x v="28"/>
    <x v="5"/>
    <s v="ปทุมรัตต์"/>
    <d v="2022-05-26T00:00:00"/>
    <d v="2022-05-30T00:00:00"/>
    <m/>
    <d v="2022-01-02T00:00:00"/>
    <x v="7"/>
    <n v="21"/>
  </r>
  <r>
    <n v="14481"/>
    <s v="66.Dengue fever"/>
    <s v="โชติกา ไกรสุธา"/>
    <s v="973553"/>
    <s v="หญิง"/>
    <n v="7"/>
    <n v="9"/>
    <s v="นักเรียน"/>
    <s v="67"/>
    <x v="12"/>
    <x v="25"/>
    <x v="21"/>
    <x v="0"/>
    <s v="ร้อยเอ็ด"/>
    <d v="2022-06-25T00:00:00"/>
    <d v="2022-06-27T00:00:00"/>
    <m/>
    <d v="2022-01-02T00:00:00"/>
    <x v="4"/>
    <n v="25"/>
  </r>
  <r>
    <n v="13337"/>
    <s v="66.Dengue fever"/>
    <s v="ตรีวิชย์ พานิช"/>
    <s v="520002361"/>
    <s v="ชาย"/>
    <n v="12"/>
    <n v="11"/>
    <s v="นักเรียน"/>
    <s v="105"/>
    <x v="3"/>
    <x v="3"/>
    <x v="3"/>
    <x v="3"/>
    <s v="หนองฮี"/>
    <d v="2022-06-15T00:00:00"/>
    <d v="2022-06-15T00:00:00"/>
    <m/>
    <d v="2022-01-02T00:00:00"/>
    <x v="6"/>
    <n v="24"/>
  </r>
  <r>
    <n v="4746"/>
    <s v="66.Dengue fever"/>
    <s v="ทยากร โสรถาวร"/>
    <s v="420016025"/>
    <s v="ชาย"/>
    <n v="25"/>
    <n v="3"/>
    <s v="เกษตร"/>
    <s v="81"/>
    <x v="1"/>
    <x v="1"/>
    <x v="1"/>
    <x v="1"/>
    <s v="สุวรรณภูมิ"/>
    <d v="2022-01-24T00:00:00"/>
    <d v="2022-01-27T00:00:00"/>
    <m/>
    <d v="2022-01-02T00:00:00"/>
    <x v="1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0"/>
    <x v="34"/>
    <x v="29"/>
    <x v="9"/>
    <s v="พนมไพร"/>
    <d v="2022-06-22T00:00:00"/>
    <d v="2022-06-24T00:00:00"/>
    <m/>
    <d v="2022-01-02T00:00:00"/>
    <x v="2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17"/>
    <x v="24"/>
    <x v="3"/>
    <x v="3"/>
    <s v="หนองฮี"/>
    <d v="2022-06-09T00:00:00"/>
    <d v="2022-06-09T00:00:00"/>
    <m/>
    <d v="2022-01-02T00:00:00"/>
    <x v="3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3"/>
    <x v="3"/>
    <x v="3"/>
    <x v="3"/>
    <s v="หนองฮี"/>
    <d v="2022-06-06T00:00:00"/>
    <d v="2022-06-06T00:00:00"/>
    <m/>
    <d v="2022-01-02T00:00:00"/>
    <x v="3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3"/>
    <x v="3"/>
    <x v="3"/>
    <x v="3"/>
    <s v="หนองฮี"/>
    <d v="2022-06-12T00:00:00"/>
    <d v="2022-06-12T00:00:00"/>
    <m/>
    <d v="2022-01-02T00:00:00"/>
    <x v="6"/>
    <n v="24"/>
  </r>
  <r>
    <n v="13859"/>
    <s v="66.Dengue fever"/>
    <s v="ธนพนธ์ โคโตสี"/>
    <s v="520003202"/>
    <s v="ชาย"/>
    <n v="12"/>
    <n v="9"/>
    <s v="นักเรียน"/>
    <s v="126"/>
    <x v="3"/>
    <x v="3"/>
    <x v="3"/>
    <x v="3"/>
    <s v="หนองฮี"/>
    <d v="2022-06-19T00:00:00"/>
    <d v="2022-06-19T00:00:00"/>
    <m/>
    <d v="2022-01-02T00:00:00"/>
    <x v="2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17"/>
    <x v="24"/>
    <x v="3"/>
    <x v="3"/>
    <s v="หนองฮี"/>
    <d v="2022-06-08T00:00:00"/>
    <d v="2022-06-08T00:00:00"/>
    <m/>
    <d v="2022-01-02T00:00:00"/>
    <x v="3"/>
    <n v="23"/>
  </r>
  <r>
    <n v="13384"/>
    <s v="66.Dengue fever"/>
    <s v="ธนวัฒน์ หินซุย"/>
    <s v="5704670"/>
    <s v="ชาย"/>
    <n v="8"/>
    <n v="0"/>
    <s v="นักเรียน"/>
    <s v="103"/>
    <x v="2"/>
    <x v="35"/>
    <x v="30"/>
    <x v="13"/>
    <s v="เกษตรวิสัย"/>
    <d v="2022-06-14T00:00:00"/>
    <d v="2022-06-17T00:00:00"/>
    <m/>
    <d v="2022-01-02T00:00:00"/>
    <x v="6"/>
    <n v="24"/>
  </r>
  <r>
    <n v="13268"/>
    <s v="66.Dengue fever"/>
    <s v="ธนะทัต อารีเอื้อ"/>
    <s v="770158"/>
    <s v="ชาย"/>
    <n v="12"/>
    <n v="5"/>
    <s v="นักเรียน"/>
    <s v="10"/>
    <x v="5"/>
    <x v="6"/>
    <x v="6"/>
    <x v="2"/>
    <s v="ร้อยเอ็ด"/>
    <d v="2022-06-10T00:00:00"/>
    <d v="2022-06-15T00:00:00"/>
    <m/>
    <d v="2022-01-02T00:00:00"/>
    <x v="6"/>
    <n v="23"/>
  </r>
  <r>
    <n v="12814"/>
    <s v="66.Dengue fever"/>
    <s v="ธนากร วันจันทร์"/>
    <s v="560002026"/>
    <s v="ชาย"/>
    <n v="9"/>
    <n v="4"/>
    <s v="นักเรียน"/>
    <s v="8"/>
    <x v="10"/>
    <x v="11"/>
    <x v="3"/>
    <x v="3"/>
    <s v="หนองฮี"/>
    <d v="2022-06-09T00:00:00"/>
    <d v="2022-06-09T00:00:00"/>
    <m/>
    <d v="2022-01-02T00:00:00"/>
    <x v="3"/>
    <n v="23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7"/>
    <x v="36"/>
    <x v="31"/>
    <x v="8"/>
    <s v="เสลภูมิ"/>
    <d v="2022-06-29T00:00:00"/>
    <d v="2022-06-30T00:00:00"/>
    <m/>
    <d v="2022-01-02T00:00:00"/>
    <x v="4"/>
    <n v="26"/>
  </r>
  <r>
    <n v="7775"/>
    <s v="66.Dengue fever"/>
    <s v="กันต์ณภัทร กาญจนศร"/>
    <s v="540160814"/>
    <s v="ชาย"/>
    <n v="11"/>
    <n v="2"/>
    <s v="นักเรียน"/>
    <s v="84"/>
    <x v="2"/>
    <x v="37"/>
    <x v="1"/>
    <x v="1"/>
    <s v="สุวรรณภูมิ"/>
    <d v="2022-02-18T00:00:00"/>
    <d v="2022-02-20T00:00:00"/>
    <m/>
    <d v="2022-01-02T00:00:00"/>
    <x v="14"/>
    <n v="7"/>
  </r>
  <r>
    <n v="11617"/>
    <s v="66.Dengue fever"/>
    <s v="ธนภัทร คำสอน"/>
    <s v="530004634"/>
    <s v="ชาย"/>
    <n v="11"/>
    <n v="5"/>
    <s v="นักเรียน"/>
    <s v="5"/>
    <x v="14"/>
    <x v="3"/>
    <x v="3"/>
    <x v="3"/>
    <s v="หนองฮี"/>
    <d v="2022-05-24T00:00:00"/>
    <d v="2022-05-24T00:00:00"/>
    <m/>
    <d v="2022-01-02T00:00:00"/>
    <x v="9"/>
    <n v="21"/>
  </r>
  <r>
    <n v="11616"/>
    <s v="66.Dengue fever"/>
    <s v="เกวลิน คูณศรี"/>
    <s v="500003999"/>
    <s v="หญิง"/>
    <n v="14"/>
    <n v="8"/>
    <s v="นักเรียน"/>
    <s v="125"/>
    <x v="14"/>
    <x v="3"/>
    <x v="3"/>
    <x v="3"/>
    <s v="หนองฮี"/>
    <d v="2022-05-24T00:00:00"/>
    <d v="2022-05-24T00:00:00"/>
    <m/>
    <d v="2022-01-02T00:00:00"/>
    <x v="9"/>
    <n v="21"/>
  </r>
  <r>
    <n v="13518"/>
    <s v="66.Dengue fever"/>
    <s v="ALBERT VAV GOG"/>
    <s v="1282976"/>
    <s v="ชาย"/>
    <n v="54"/>
    <n v="11"/>
    <s v="รับจ้าง,กรรมกร"/>
    <s v="22/1"/>
    <x v="6"/>
    <x v="38"/>
    <x v="32"/>
    <x v="14"/>
    <s v="ร้อยเอ็ด"/>
    <d v="2022-06-16T00:00:00"/>
    <d v="2022-06-19T00:00:00"/>
    <m/>
    <d v="2022-01-02T00:00:00"/>
    <x v="2"/>
    <n v="24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4"/>
    <x v="3"/>
    <x v="3"/>
    <x v="3"/>
    <s v="หนองฮี"/>
    <d v="2022-06-06T00:00:00"/>
    <d v="2022-06-06T00:00:00"/>
    <m/>
    <d v="2022-01-02T00:00:00"/>
    <x v="3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4"/>
    <x v="39"/>
    <x v="33"/>
    <x v="11"/>
    <s v="จตุรพักตรพิมาน"/>
    <d v="2022-05-05T00:00:00"/>
    <d v="2022-05-05T00:00:00"/>
    <m/>
    <d v="2022-01-02T00:00:00"/>
    <x v="13"/>
    <n v="18"/>
  </r>
  <r>
    <n v="2944"/>
    <s v="66.Dengue fever"/>
    <s v="กนกกร  สุทธิดี"/>
    <s v="4453253"/>
    <s v="หญิง"/>
    <n v="33"/>
    <n v="0"/>
    <s v="ข้าราชการ"/>
    <s v="57"/>
    <x v="14"/>
    <x v="40"/>
    <x v="7"/>
    <x v="5"/>
    <s v="ปทุมรัตต์"/>
    <d v="2022-01-25T00:00:00"/>
    <d v="2022-01-29T00:00:00"/>
    <m/>
    <d v="2022-01-02T00:00:00"/>
    <x v="1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1"/>
    <x v="1"/>
    <x v="1"/>
    <x v="1"/>
    <s v="สุวรรณภูมิ"/>
    <d v="2022-02-08T00:00:00"/>
    <d v="2022-02-08T00:00:00"/>
    <m/>
    <d v="2022-01-02T00:00:00"/>
    <x v="15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3"/>
    <x v="3"/>
    <x v="3"/>
    <x v="3"/>
    <s v="หนองฮี"/>
    <d v="2022-06-12T00:00:00"/>
    <d v="2022-06-12T00:00:00"/>
    <m/>
    <d v="2022-01-02T00:00:00"/>
    <x v="6"/>
    <n v="24"/>
  </r>
  <r>
    <n v="7774"/>
    <s v="66.Dengue fever"/>
    <s v="กฤษดา รัตนภักดี"/>
    <s v="460094436"/>
    <s v="ชาย"/>
    <n v="20"/>
    <n v="8"/>
    <s v="นักเรียน"/>
    <s v="161"/>
    <x v="1"/>
    <x v="1"/>
    <x v="1"/>
    <x v="1"/>
    <s v="สุวรรณภูมิ"/>
    <d v="2022-02-01T00:00:00"/>
    <d v="2022-02-02T00:00:00"/>
    <m/>
    <d v="2022-01-02T00:00:00"/>
    <x v="8"/>
    <n v="5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0"/>
    <x v="11"/>
    <x v="3"/>
    <x v="3"/>
    <s v="หนองฮี"/>
    <d v="2022-06-21T00:00:00"/>
    <d v="2022-06-21T00:00:00"/>
    <m/>
    <d v="2022-01-02T00:00:00"/>
    <x v="2"/>
    <n v="25"/>
  </r>
  <r>
    <n v="12803"/>
    <s v="66.Dengue fever"/>
    <s v="ธัญชนก ไชยโคตร"/>
    <s v="550002512"/>
    <s v="หญิง"/>
    <n v="9"/>
    <n v="8"/>
    <s v="นักเรียน"/>
    <s v="82"/>
    <x v="3"/>
    <x v="3"/>
    <x v="3"/>
    <x v="3"/>
    <s v="หนองฮี"/>
    <d v="2022-06-06T00:00:00"/>
    <d v="2022-06-06T00:00:00"/>
    <m/>
    <d v="2022-01-02T00:00:00"/>
    <x v="3"/>
    <n v="23"/>
  </r>
  <r>
    <n v="12798"/>
    <s v="66.Dengue fever"/>
    <s v="กาญจนา จันครา"/>
    <s v="490002364"/>
    <s v="หญิง"/>
    <n v="30"/>
    <n v="7"/>
    <s v="เกษตร"/>
    <s v="43"/>
    <x v="14"/>
    <x v="3"/>
    <x v="3"/>
    <x v="3"/>
    <s v="หนองฮี"/>
    <d v="2022-06-05T00:00:00"/>
    <d v="2022-06-05T00:00:00"/>
    <m/>
    <d v="2022-01-02T00:00:00"/>
    <x v="3"/>
    <n v="23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0"/>
    <x v="0"/>
    <x v="0"/>
    <x v="0"/>
    <s v="ร้อยเอ็ด"/>
    <d v="2022-06-13T00:00:00"/>
    <d v="2022-06-15T00:00:00"/>
    <m/>
    <d v="2022-01-02T00:00:00"/>
    <x v="6"/>
    <n v="24"/>
  </r>
  <r>
    <n v="2320"/>
    <s v="66.Dengue fever"/>
    <s v="กิตติพงศ์ เทียนศรี"/>
    <m/>
    <s v="ชาย"/>
    <n v="25"/>
    <n v="0"/>
    <s v="รับจ้าง,กรรมกร"/>
    <s v="17"/>
    <x v="3"/>
    <x v="41"/>
    <x v="34"/>
    <x v="8"/>
    <s v="เสลภูมิ"/>
    <d v="2022-01-17T00:00:00"/>
    <d v="2022-01-17T00:00:00"/>
    <m/>
    <d v="2022-01-02T00:00:00"/>
    <x v="5"/>
    <n v="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0"/>
    <x v="42"/>
    <x v="35"/>
    <x v="11"/>
    <s v="ร้อยเอ็ดธนบุรี"/>
    <d v="2022-05-30T00:00:00"/>
    <d v="2022-06-02T00:00:00"/>
    <m/>
    <d v="2022-01-02T00:00:00"/>
    <x v="7"/>
    <n v="22"/>
  </r>
  <r>
    <n v="3174"/>
    <s v="66.Dengue fever"/>
    <s v="กิตติวัฒน์ ถวัลย์เวช"/>
    <s v="383217"/>
    <s v="ชาย"/>
    <n v="21"/>
    <n v="7"/>
    <s v="นักเรียน"/>
    <s v="96"/>
    <x v="1"/>
    <x v="1"/>
    <x v="1"/>
    <x v="1"/>
    <s v="ร้อยเอ็ด"/>
    <d v="2022-01-22T00:00:00"/>
    <d v="2022-01-23T00:00:00"/>
    <m/>
    <d v="2022-01-02T00:00:00"/>
    <x v="1"/>
    <n v="3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4"/>
    <x v="16"/>
    <x v="3"/>
    <x v="3"/>
    <s v="หนองฮี"/>
    <d v="2022-06-13T00:00:00"/>
    <d v="2022-06-13T00:00:00"/>
    <m/>
    <d v="2022-01-02T00:00:00"/>
    <x v="6"/>
    <n v="24"/>
  </r>
  <r>
    <n v="13336"/>
    <s v="66.Dengue fever"/>
    <s v="เกียรติยศ ผดาวัลย์"/>
    <s v="540002372"/>
    <s v="ชาย"/>
    <n v="10"/>
    <n v="10"/>
    <s v="นักเรียน"/>
    <s v="79"/>
    <x v="3"/>
    <x v="3"/>
    <x v="3"/>
    <x v="3"/>
    <s v="หนองฮี"/>
    <d v="2022-06-15T00:00:00"/>
    <d v="2022-06-15T00:00:00"/>
    <m/>
    <d v="2022-01-02T00:00:00"/>
    <x v="6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1"/>
    <x v="1"/>
    <x v="1"/>
    <x v="1"/>
    <s v="สุวรรณภูมิ"/>
    <d v="2022-02-08T00:00:00"/>
    <d v="2022-02-08T00:00:00"/>
    <m/>
    <d v="2022-01-02T00:00:00"/>
    <x v="15"/>
    <n v="6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12"/>
    <x v="15"/>
    <x v="13"/>
    <x v="2"/>
    <s v="ร้อยเอ็ด"/>
    <d v="2022-06-23T00:00:00"/>
    <d v="2022-06-27T00:00:00"/>
    <m/>
    <d v="2022-01-02T00:00:00"/>
    <x v="4"/>
    <n v="25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1"/>
    <x v="43"/>
    <x v="3"/>
    <x v="3"/>
    <s v="หนองฮี"/>
    <d v="2022-06-03T00:00:00"/>
    <d v="2022-06-03T00:00:00"/>
    <m/>
    <d v="2022-01-02T00:00:00"/>
    <x v="7"/>
    <n v="22"/>
  </r>
  <r>
    <n v="13074"/>
    <s v="66.Dengue fever"/>
    <s v="จำรัส พลคาม"/>
    <s v="000022618"/>
    <s v="หญิง"/>
    <n v="58"/>
    <n v="5"/>
    <s v="รับจ้าง,กรรมกร"/>
    <s v="80"/>
    <x v="2"/>
    <x v="44"/>
    <x v="36"/>
    <x v="4"/>
    <s v="ทุ่งเขาหลวง"/>
    <d v="2022-06-09T00:00:00"/>
    <d v="2022-06-15T00:00:00"/>
    <m/>
    <d v="2022-01-02T00:00:00"/>
    <x v="6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4"/>
    <x v="3"/>
    <x v="3"/>
    <x v="3"/>
    <s v="หนองฮี"/>
    <d v="2022-05-31T00:00:00"/>
    <d v="2022-05-31T00:00:00"/>
    <m/>
    <d v="2022-01-02T00:00:00"/>
    <x v="7"/>
    <n v="22"/>
  </r>
  <r>
    <n v="12810"/>
    <s v="66.Dengue fever"/>
    <s v="จิรพัฒน์ สีคงเพชร์"/>
    <s v="580000213"/>
    <s v="ชาย"/>
    <n v="7"/>
    <n v="3"/>
    <s v="นักเรียน"/>
    <s v="2"/>
    <x v="14"/>
    <x v="3"/>
    <x v="3"/>
    <x v="3"/>
    <s v="หนองฮี"/>
    <d v="2022-06-07T00:00:00"/>
    <d v="2022-06-07T00:00:00"/>
    <m/>
    <d v="2022-01-02T00:00:00"/>
    <x v="3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1"/>
    <x v="4"/>
    <x v="4"/>
    <x v="0"/>
    <s v="ร้อยเอ็ด"/>
    <d v="2022-06-18T00:00:00"/>
    <d v="2022-06-28T00:00:00"/>
    <m/>
    <d v="2022-01-02T00:00:00"/>
    <x v="4"/>
    <n v="24"/>
  </r>
  <r>
    <n v="13865"/>
    <s v="66.Dengue fever"/>
    <s v="เจนยุธนา พงษ์สุระ"/>
    <s v="590000735"/>
    <s v="ชาย"/>
    <n v="6"/>
    <n v="5"/>
    <s v="นักเรียน"/>
    <s v="182"/>
    <x v="4"/>
    <x v="16"/>
    <x v="3"/>
    <x v="3"/>
    <s v="หนองฮี"/>
    <d v="2022-06-25T00:00:00"/>
    <d v="2022-06-25T00:00:00"/>
    <m/>
    <d v="2022-01-02T00:00:00"/>
    <x v="2"/>
    <n v="25"/>
  </r>
  <r>
    <n v="12726"/>
    <s v="66.Dengue fever"/>
    <s v="ชญานนท์ ทวีบูลย์"/>
    <s v="971831"/>
    <s v="ชาย"/>
    <n v="8"/>
    <n v="3"/>
    <s v="นักเรียน"/>
    <s v="294"/>
    <x v="2"/>
    <x v="45"/>
    <x v="4"/>
    <x v="0"/>
    <s v="ร้อยเอ็ด"/>
    <d v="2022-06-08T00:00:00"/>
    <d v="2022-06-12T00:00:00"/>
    <m/>
    <d v="2022-01-02T00:00:00"/>
    <x v="6"/>
    <n v="23"/>
  </r>
  <r>
    <n v="9836"/>
    <s v="66.Dengue fever"/>
    <s v="ชนันภรณ์ ศิริสุวรรณ"/>
    <s v="000160308"/>
    <s v="หญิง"/>
    <n v="16"/>
    <n v="9"/>
    <s v="นักเรียน"/>
    <s v="6"/>
    <x v="12"/>
    <x v="46"/>
    <x v="31"/>
    <x v="8"/>
    <s v="เสลภูมิ"/>
    <d v="2022-05-05T00:00:00"/>
    <d v="2022-05-05T00:00:00"/>
    <m/>
    <d v="2022-01-02T00:00:00"/>
    <x v="13"/>
    <n v="18"/>
  </r>
  <r>
    <n v="13779"/>
    <s v="66.Dengue fever"/>
    <s v="ชนิสรา คมขำ"/>
    <m/>
    <s v="หญิง"/>
    <n v="9"/>
    <n v="0"/>
    <s v="นักเรียน"/>
    <s v="48"/>
    <x v="1"/>
    <x v="47"/>
    <x v="37"/>
    <x v="8"/>
    <s v="เสลภูมิ"/>
    <d v="2022-06-19T00:00:00"/>
    <d v="2022-06-22T00:00:00"/>
    <m/>
    <d v="2022-01-02T00:00:00"/>
    <x v="2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4"/>
    <x v="3"/>
    <x v="3"/>
    <x v="3"/>
    <s v="หนองฮี"/>
    <d v="2022-05-25T00:00:00"/>
    <d v="2022-05-25T00:00:00"/>
    <m/>
    <d v="2022-01-02T00:00:00"/>
    <x v="9"/>
    <n v="21"/>
  </r>
  <r>
    <n v="10235"/>
    <s v="66.Dengue fever"/>
    <s v="กิตติภูมิ แสนวัง"/>
    <s v="520003809"/>
    <s v="ชาย"/>
    <n v="12"/>
    <n v="6"/>
    <s v="นักเรียน"/>
    <s v="85"/>
    <x v="14"/>
    <x v="3"/>
    <x v="3"/>
    <x v="3"/>
    <s v="หนองฮี"/>
    <d v="2022-05-01T00:00:00"/>
    <d v="2022-05-01T00:00:00"/>
    <m/>
    <d v="2022-01-02T00:00:00"/>
    <x v="13"/>
    <n v="18"/>
  </r>
  <r>
    <n v="13342"/>
    <s v="66.Dengue fever"/>
    <s v="ศรินยา บุญปัญญา"/>
    <s v="570000418"/>
    <s v="หญิง"/>
    <n v="8"/>
    <n v="10"/>
    <s v="นักเรียน"/>
    <s v="26"/>
    <x v="3"/>
    <x v="3"/>
    <x v="3"/>
    <x v="3"/>
    <s v="หนองฮี"/>
    <d v="2022-06-16T00:00:00"/>
    <d v="2022-06-16T00:00:00"/>
    <m/>
    <d v="2022-01-02T00:00:00"/>
    <x v="6"/>
    <n v="24"/>
  </r>
  <r>
    <n v="13339"/>
    <s v="66.Dengue fever"/>
    <s v="สิรินธร เชื้อจิตร"/>
    <s v="470002137"/>
    <s v="หญิง"/>
    <n v="18"/>
    <n v="2"/>
    <s v="นักเรียน"/>
    <s v="74"/>
    <x v="3"/>
    <x v="3"/>
    <x v="3"/>
    <x v="3"/>
    <s v="หนองฮี"/>
    <d v="2022-06-15T00:00:00"/>
    <d v="2022-06-15T00:00:00"/>
    <m/>
    <d v="2022-01-02T00:00:00"/>
    <x v="6"/>
    <n v="24"/>
  </r>
  <r>
    <n v="13447"/>
    <s v="66.Dengue fever"/>
    <s v="สิทธิโชค สังรวม"/>
    <s v="000015083"/>
    <s v="ชาย"/>
    <n v="13"/>
    <n v="3"/>
    <s v="นักเรียน"/>
    <s v="120"/>
    <x v="12"/>
    <x v="48"/>
    <x v="23"/>
    <x v="4"/>
    <s v="ทุ่งเขาหลวง"/>
    <d v="2022-06-16T00:00:00"/>
    <d v="2022-06-20T00:00:00"/>
    <m/>
    <d v="2022-01-02T00:00:00"/>
    <x v="2"/>
    <n v="24"/>
  </r>
  <r>
    <n v="13860"/>
    <s v="66.Dengue fever"/>
    <s v="สิทธา กู้พิมาย"/>
    <s v="520000571"/>
    <s v="ชาย"/>
    <n v="13"/>
    <n v="4"/>
    <s v="นักเรียน"/>
    <s v="50"/>
    <x v="3"/>
    <x v="3"/>
    <x v="3"/>
    <x v="3"/>
    <s v="หนองฮี"/>
    <d v="2022-06-21T00:00:00"/>
    <d v="2022-06-21T00:00:00"/>
    <m/>
    <d v="2022-01-02T00:00:00"/>
    <x v="2"/>
    <n v="25"/>
  </r>
  <r>
    <n v="4954"/>
    <s v="66.Dengue fever"/>
    <s v="สัมฤทธิ์ กะการดี"/>
    <s v="430041101"/>
    <s v="ชาย"/>
    <n v="56"/>
    <n v="0"/>
    <s v="เกษตร"/>
    <s v="85"/>
    <x v="9"/>
    <x v="49"/>
    <x v="38"/>
    <x v="1"/>
    <s v="สุวรรณภูมิ"/>
    <d v="2022-01-24T00:00:00"/>
    <d v="2022-02-25T00:00:00"/>
    <m/>
    <d v="2022-01-02T00:00:00"/>
    <x v="14"/>
    <n v="4"/>
  </r>
  <r>
    <n v="13326"/>
    <s v="66.Dengue fever"/>
    <s v="สรวิชญ์ คำสอน"/>
    <s v="500003623"/>
    <s v="ชาย"/>
    <n v="14"/>
    <n v="10"/>
    <s v="นักเรียน"/>
    <s v="70"/>
    <x v="3"/>
    <x v="3"/>
    <x v="3"/>
    <x v="3"/>
    <s v="หนองฮี"/>
    <d v="2022-06-13T00:00:00"/>
    <d v="2022-06-13T00:00:00"/>
    <m/>
    <d v="2022-01-02T00:00:00"/>
    <x v="6"/>
    <n v="24"/>
  </r>
  <r>
    <n v="5553"/>
    <s v="66.Dengue fever"/>
    <s v="สมชัย สินสุพรรณ์"/>
    <s v="5601646"/>
    <s v="ชาย"/>
    <n v="11"/>
    <n v="9"/>
    <s v="นักเรียน"/>
    <s v="130"/>
    <x v="4"/>
    <x v="50"/>
    <x v="39"/>
    <x v="13"/>
    <s v="เกษตรวิสัย"/>
    <d v="2022-02-26T00:00:00"/>
    <d v="2022-02-28T00:00:00"/>
    <m/>
    <d v="2022-01-02T00:00:00"/>
    <x v="16"/>
    <n v="8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4"/>
    <x v="3"/>
    <x v="3"/>
    <x v="3"/>
    <s v="หนองฮี"/>
    <d v="2022-05-21T00:00:00"/>
    <d v="2022-05-21T00:00:00"/>
    <m/>
    <d v="2022-01-02T00:00:00"/>
    <x v="11"/>
    <n v="20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4"/>
    <x v="3"/>
    <x v="3"/>
    <x v="3"/>
    <s v="หนองฮี"/>
    <d v="2022-05-30T00:00:00"/>
    <d v="2022-05-30T00:00:00"/>
    <m/>
    <d v="2022-01-02T00:00:00"/>
    <x v="7"/>
    <n v="22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2"/>
    <x v="51"/>
    <x v="39"/>
    <x v="13"/>
    <s v="เกษตรวิสัย"/>
    <d v="2022-01-15T00:00:00"/>
    <d v="2022-01-18T00:00:00"/>
    <m/>
    <d v="2022-01-02T00:00:00"/>
    <x v="5"/>
    <n v="2"/>
  </r>
  <r>
    <n v="5554"/>
    <s v="66.Dengue fever"/>
    <s v="รุจิรา สินสุพรรณ์"/>
    <s v="6204639"/>
    <s v="หญิง"/>
    <n v="8"/>
    <n v="8"/>
    <s v="นักเรียน"/>
    <s v="130"/>
    <x v="4"/>
    <x v="50"/>
    <x v="39"/>
    <x v="13"/>
    <s v="เกษตรวิสัย"/>
    <d v="2022-02-25T00:00:00"/>
    <d v="2022-02-28T00:00:00"/>
    <m/>
    <d v="2022-01-02T00:00:00"/>
    <x v="16"/>
    <n v="8"/>
  </r>
  <r>
    <n v="13343"/>
    <s v="66.Dengue fever"/>
    <s v="ศศิกร บุญปัญญา"/>
    <s v="560002438"/>
    <s v="ชาย"/>
    <n v="8"/>
    <n v="10"/>
    <s v="นักเรียน"/>
    <s v="24"/>
    <x v="3"/>
    <x v="3"/>
    <x v="3"/>
    <x v="3"/>
    <s v="หนองฮี"/>
    <d v="2022-06-16T00:00:00"/>
    <d v="2022-06-16T00:00:00"/>
    <m/>
    <d v="2022-01-02T00:00:00"/>
    <x v="6"/>
    <n v="24"/>
  </r>
  <r>
    <n v="12870"/>
    <s v="66.Dengue fever"/>
    <s v="สุจิตรา พึ่งสำเภา"/>
    <s v="743095"/>
    <s v="หญิง"/>
    <n v="14"/>
    <n v="9"/>
    <s v="นักเรียน"/>
    <s v="36"/>
    <x v="5"/>
    <x v="52"/>
    <x v="40"/>
    <x v="0"/>
    <s v="ร้อยเอ็ด"/>
    <d v="2022-06-05T00:00:00"/>
    <d v="2022-06-06T00:00:00"/>
    <m/>
    <d v="2022-01-02T00:00:00"/>
    <x v="3"/>
    <n v="23"/>
  </r>
  <r>
    <n v="13345"/>
    <s v="66.Dengue fever"/>
    <s v="ศกลวรรณ ประภาเพชร"/>
    <s v="530004422"/>
    <s v="หญิง"/>
    <n v="11"/>
    <n v="7"/>
    <s v="นักเรียน"/>
    <s v="9"/>
    <x v="17"/>
    <x v="24"/>
    <x v="3"/>
    <x v="3"/>
    <s v="หนองฮี"/>
    <d v="2022-06-17T00:00:00"/>
    <d v="2022-06-17T00:00:00"/>
    <m/>
    <d v="2022-01-02T00:00:00"/>
    <x v="6"/>
    <n v="24"/>
  </r>
  <r>
    <n v="138"/>
    <s v="66.Dengue fever"/>
    <s v="วิไลพร เชื้อดี"/>
    <s v="540000730"/>
    <s v="หญิง"/>
    <n v="27"/>
    <n v="4"/>
    <s v="รับจ้าง,กรรมกร"/>
    <s v="104"/>
    <x v="6"/>
    <x v="42"/>
    <x v="26"/>
    <x v="9"/>
    <s v="พนมไพร"/>
    <d v="2022-01-04T00:00:00"/>
    <d v="2022-01-04T00:00:00"/>
    <m/>
    <d v="2022-01-02T00:00:00"/>
    <x v="17"/>
    <n v="1"/>
  </r>
  <r>
    <n v="11679"/>
    <s v="66.Dengue fever"/>
    <s v="วรัญญา ลำพาย"/>
    <s v="1158441"/>
    <s v="หญิง"/>
    <n v="11"/>
    <n v="3"/>
    <s v="นักเรียน"/>
    <s v="00"/>
    <x v="13"/>
    <x v="53"/>
    <x v="41"/>
    <x v="0"/>
    <s v="ร้อยเอ็ด"/>
    <d v="2022-05-23T00:00:00"/>
    <d v="2022-05-28T00:00:00"/>
    <m/>
    <d v="2022-01-02T00:00:00"/>
    <x v="9"/>
    <n v="21"/>
  </r>
  <r>
    <n v="13335"/>
    <s v="66.Dengue fever"/>
    <s v="วรัญญา คำสอน"/>
    <s v="530002304"/>
    <s v="หญิง"/>
    <n v="12"/>
    <n v="0"/>
    <s v="นักเรียน"/>
    <s v="11"/>
    <x v="3"/>
    <x v="3"/>
    <x v="3"/>
    <x v="3"/>
    <s v="หนองฮี"/>
    <d v="2022-06-14T00:00:00"/>
    <d v="2022-06-14T00:00:00"/>
    <m/>
    <d v="2022-01-02T00:00:00"/>
    <x v="6"/>
    <n v="24"/>
  </r>
  <r>
    <n v="13780"/>
    <s v="66.Dengue fever"/>
    <s v="วรวิช บุญนาดี"/>
    <m/>
    <s v="ชาย"/>
    <n v="13"/>
    <n v="0"/>
    <s v="นักเรียน"/>
    <s v="92"/>
    <x v="19"/>
    <x v="54"/>
    <x v="31"/>
    <x v="8"/>
    <s v="เสลภูมิ"/>
    <d v="2022-06-21T00:00:00"/>
    <d v="2022-06-23T00:00:00"/>
    <m/>
    <d v="2022-01-02T00:00:00"/>
    <x v="2"/>
    <n v="25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17"/>
    <x v="24"/>
    <x v="3"/>
    <x v="3"/>
    <s v="หนองฮี"/>
    <d v="2022-06-13T00:00:00"/>
    <d v="2022-06-13T00:00:00"/>
    <m/>
    <d v="2022-01-02T00:00:00"/>
    <x v="6"/>
    <n v="24"/>
  </r>
  <r>
    <n v="10853"/>
    <s v="66.Dengue fever"/>
    <s v="วรชิต สัตย์ซ้ำ"/>
    <s v="500001956"/>
    <s v="ชาย"/>
    <n v="15"/>
    <n v="0"/>
    <s v="นักเรียน"/>
    <s v="118"/>
    <x v="3"/>
    <x v="3"/>
    <x v="3"/>
    <x v="3"/>
    <s v="หนองฮี"/>
    <d v="2022-05-20T00:00:00"/>
    <d v="2022-05-20T00:00:00"/>
    <m/>
    <d v="2022-01-02T00:00:00"/>
    <x v="11"/>
    <n v="20"/>
  </r>
  <r>
    <n v="12537"/>
    <s v="66.Dengue fever"/>
    <s v="วชิรญา พลสว่าง"/>
    <s v="5603355"/>
    <s v="หญิง"/>
    <n v="8"/>
    <n v="11"/>
    <s v="นักเรียน"/>
    <s v="64"/>
    <x v="13"/>
    <x v="55"/>
    <x v="21"/>
    <x v="13"/>
    <s v="เกษตรวิสัย"/>
    <d v="2022-06-05T00:00:00"/>
    <d v="2022-06-10T00:00:00"/>
    <m/>
    <d v="2022-01-02T00:00:00"/>
    <x v="3"/>
    <n v="23"/>
  </r>
  <r>
    <n v="13338"/>
    <s v="66.Dengue fever"/>
    <s v="ลัภย์ยศ ไชยา"/>
    <s v="550002650"/>
    <s v="ชาย"/>
    <n v="9"/>
    <n v="8"/>
    <s v="นักเรียน"/>
    <s v="127"/>
    <x v="3"/>
    <x v="3"/>
    <x v="3"/>
    <x v="3"/>
    <s v="หนองฮี"/>
    <d v="2022-06-15T00:00:00"/>
    <d v="2022-06-15T00:00:00"/>
    <m/>
    <d v="2022-01-02T00:00:00"/>
    <x v="6"/>
    <n v="24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4"/>
    <x v="56"/>
    <x v="42"/>
    <x v="15"/>
    <s v="จุรีเวช"/>
    <d v="2022-06-21T00:00:00"/>
    <d v="2022-06-21T00:00:00"/>
    <m/>
    <d v="2022-01-02T00:00:00"/>
    <x v="2"/>
    <n v="25"/>
  </r>
  <r>
    <n v="14169"/>
    <s v="66.Dengue fever"/>
    <s v="ศิรัญธร ศรีจุลฮาด"/>
    <m/>
    <s v="หญิง"/>
    <n v="17"/>
    <n v="0"/>
    <s v="นักเรียน"/>
    <s v="117"/>
    <x v="17"/>
    <x v="57"/>
    <x v="43"/>
    <x v="8"/>
    <s v="เสลภูมิ"/>
    <d v="2022-06-24T00:00:00"/>
    <d v="2022-06-26T00:00:00"/>
    <m/>
    <d v="2022-01-02T00:00:00"/>
    <x v="4"/>
    <n v="25"/>
  </r>
  <r>
    <n v="13058"/>
    <s v="66.Dengue fever"/>
    <s v="หทัยชนก ทิพประมวล"/>
    <s v="640007553"/>
    <s v="หญิง"/>
    <n v="12"/>
    <n v="3"/>
    <s v="นักเรียน"/>
    <s v="101"/>
    <x v="14"/>
    <x v="56"/>
    <x v="42"/>
    <x v="15"/>
    <s v="จุรีเวช"/>
    <d v="2022-06-15T00:00:00"/>
    <d v="2022-06-15T00:00:00"/>
    <m/>
    <d v="2022-01-02T00:00:00"/>
    <x v="6"/>
    <n v="24"/>
  </r>
  <r>
    <n v="11619"/>
    <s v="66.Dengue fever"/>
    <s v="อารดา บ่อชล"/>
    <s v="540002358"/>
    <s v="หญิง"/>
    <n v="10"/>
    <n v="9"/>
    <s v="นักเรียน"/>
    <s v="6"/>
    <x v="3"/>
    <x v="3"/>
    <x v="3"/>
    <x v="3"/>
    <s v="หนองฮี"/>
    <d v="2022-05-25T00:00:00"/>
    <d v="2022-05-25T00:00:00"/>
    <m/>
    <d v="2022-01-02T00:00:00"/>
    <x v="9"/>
    <n v="21"/>
  </r>
  <r>
    <n v="12226"/>
    <s v="66.Dengue fever"/>
    <s v="อารดา คำสอน"/>
    <s v="590000963"/>
    <s v="หญิง"/>
    <n v="7"/>
    <n v="6"/>
    <s v="นักเรียน"/>
    <s v="84"/>
    <x v="14"/>
    <x v="3"/>
    <x v="3"/>
    <x v="3"/>
    <s v="หนองฮี"/>
    <d v="2022-06-04T00:00:00"/>
    <d v="2022-06-04T00:00:00"/>
    <m/>
    <d v="2022-01-02T00:00:00"/>
    <x v="7"/>
    <n v="22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3"/>
    <x v="58"/>
    <x v="44"/>
    <x v="11"/>
    <s v="จตุรพักตรพิมาน"/>
    <d v="2022-06-23T00:00:00"/>
    <d v="2022-06-23T00:00:00"/>
    <m/>
    <d v="2022-01-02T00:00:00"/>
    <x v="2"/>
    <n v="25"/>
  </r>
  <r>
    <n v="13858"/>
    <s v="66.Dengue fever"/>
    <s v="อรชร คำสอน"/>
    <s v="450012688"/>
    <s v="หญิง"/>
    <n v="23"/>
    <n v="11"/>
    <s v="รับจ้าง,กรรมกร"/>
    <s v="100"/>
    <x v="3"/>
    <x v="3"/>
    <x v="3"/>
    <x v="3"/>
    <s v="หนองฮี"/>
    <d v="2022-06-19T00:00:00"/>
    <d v="2022-06-19T00:00:00"/>
    <m/>
    <d v="2022-01-02T00:00:00"/>
    <x v="2"/>
    <n v="25"/>
  </r>
  <r>
    <n v="13330"/>
    <s v="66.Dengue fever"/>
    <s v="อภิชาติ ใจดี"/>
    <s v="580000284"/>
    <s v="ชาย"/>
    <n v="7"/>
    <n v="8"/>
    <s v="นักเรียน"/>
    <s v="84"/>
    <x v="3"/>
    <x v="3"/>
    <x v="3"/>
    <x v="3"/>
    <s v="หนองฮี"/>
    <d v="2022-06-14T00:00:00"/>
    <d v="2022-06-14T00:00:00"/>
    <m/>
    <d v="2022-01-02T00:00:00"/>
    <x v="6"/>
    <n v="24"/>
  </r>
  <r>
    <n v="14483"/>
    <s v="66.Dengue fever"/>
    <s v="อภัสนันท์ จันทนะ"/>
    <s v="857331"/>
    <s v="หญิง"/>
    <n v="10"/>
    <n v="8"/>
    <s v="นักเรียน"/>
    <s v="40/1"/>
    <x v="5"/>
    <x v="6"/>
    <x v="6"/>
    <x v="2"/>
    <s v="ร้อยเอ็ด"/>
    <d v="2022-06-24T00:00:00"/>
    <d v="2022-06-28T00:00:00"/>
    <m/>
    <d v="2022-01-02T00:00:00"/>
    <x v="4"/>
    <n v="25"/>
  </r>
  <r>
    <n v="12725"/>
    <s v="66.Dengue fever"/>
    <s v="อนุสรณ์ กำมะชัยคำ"/>
    <s v="929532"/>
    <s v="ชาย"/>
    <n v="8"/>
    <n v="9"/>
    <s v="นักเรียน"/>
    <s v="79"/>
    <x v="13"/>
    <x v="53"/>
    <x v="41"/>
    <x v="0"/>
    <s v="ร้อยเอ็ด"/>
    <d v="2022-06-09T00:00:00"/>
    <d v="2022-06-10T00:00:00"/>
    <m/>
    <d v="2022-01-02T00:00:00"/>
    <x v="3"/>
    <n v="23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4"/>
    <x v="3"/>
    <x v="3"/>
    <x v="3"/>
    <s v="หนองฮี"/>
    <d v="2022-06-07T00:00:00"/>
    <d v="2022-06-07T00:00:00"/>
    <m/>
    <d v="2022-01-02T00:00:00"/>
    <x v="3"/>
    <n v="23"/>
  </r>
  <r>
    <n v="12799"/>
    <s v="66.Dengue fever"/>
    <s v="อดิศักดิ์ วิชัย"/>
    <s v="580000330"/>
    <s v="ชาย"/>
    <n v="7"/>
    <n v="5"/>
    <s v="นักเรียน"/>
    <s v="26"/>
    <x v="3"/>
    <x v="3"/>
    <x v="3"/>
    <x v="3"/>
    <s v="หนองฮี"/>
    <d v="2022-06-06T00:00:00"/>
    <d v="2022-06-06T00:00:00"/>
    <m/>
    <d v="2022-01-02T00:00:00"/>
    <x v="3"/>
    <n v="23"/>
  </r>
  <r>
    <n v="12817"/>
    <s v="66.Dengue fever"/>
    <s v="อดิศร สีงาม"/>
    <s v="550002842"/>
    <s v="ชาย"/>
    <n v="9"/>
    <n v="8"/>
    <s v="นักเรียน"/>
    <s v="72"/>
    <x v="14"/>
    <x v="3"/>
    <x v="3"/>
    <x v="3"/>
    <s v="หนองฮี"/>
    <d v="2022-06-09T00:00:00"/>
    <d v="2022-06-09T00:00:00"/>
    <m/>
    <d v="2022-01-02T00:00:00"/>
    <x v="3"/>
    <n v="23"/>
  </r>
  <r>
    <n v="13332"/>
    <s v="66.Dengue fever"/>
    <s v="สิริวิมล บุญสุวรรณ์"/>
    <s v="550001295"/>
    <s v="หญิง"/>
    <n v="10"/>
    <n v="1"/>
    <s v="นักเรียน"/>
    <s v="102"/>
    <x v="4"/>
    <x v="16"/>
    <x v="3"/>
    <x v="3"/>
    <s v="หนองฮี"/>
    <d v="2022-06-14T00:00:00"/>
    <d v="2022-06-14T00:00:00"/>
    <m/>
    <d v="2022-01-02T00:00:00"/>
    <x v="6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12"/>
    <x v="25"/>
    <x v="21"/>
    <x v="0"/>
    <s v="ร้อยเอ็ด"/>
    <d v="2022-06-25T00:00:00"/>
    <d v="2022-06-27T00:00:00"/>
    <m/>
    <d v="2022-01-02T00:00:00"/>
    <x v="4"/>
    <n v="25"/>
  </r>
  <r>
    <n v="12812"/>
    <s v="66.Dengue fever"/>
    <s v="สุกฤตา เทียมคำ"/>
    <s v="600000141"/>
    <s v="หญิง"/>
    <n v="6"/>
    <n v="10"/>
    <s v="นักเรียน"/>
    <s v="12"/>
    <x v="17"/>
    <x v="24"/>
    <x v="3"/>
    <x v="3"/>
    <s v="หนองฮี"/>
    <d v="2022-06-08T00:00:00"/>
    <d v="2022-06-08T00:00:00"/>
    <m/>
    <d v="2022-01-02T00:00:00"/>
    <x v="3"/>
    <n v="23"/>
  </r>
  <r>
    <n v="13351"/>
    <s v="66.Dengue fever"/>
    <s v="เสมียน นะสูโฮ"/>
    <s v="4503770"/>
    <s v="ชาย"/>
    <n v="69"/>
    <n v="0"/>
    <s v="เกษตร"/>
    <s v="140"/>
    <x v="12"/>
    <x v="59"/>
    <x v="28"/>
    <x v="5"/>
    <s v="ปทุมรัตต์"/>
    <d v="2022-06-14T00:00:00"/>
    <d v="2022-06-17T00:00:00"/>
    <m/>
    <d v="2022-01-02T00:00:00"/>
    <x v="6"/>
    <n v="24"/>
  </r>
  <r>
    <n v="12867"/>
    <s v="66.Dengue fever"/>
    <s v="เสกสรร อารีเอื้อ"/>
    <s v="756307"/>
    <s v="ชาย"/>
    <n v="12"/>
    <n v="8"/>
    <s v="นักเรียน"/>
    <s v="10/2"/>
    <x v="5"/>
    <x v="6"/>
    <x v="6"/>
    <x v="2"/>
    <s v="ร้อยเอ็ด"/>
    <d v="2022-06-10T00:00:00"/>
    <d v="2022-06-10T00:00:00"/>
    <m/>
    <d v="2022-01-02T00:00:00"/>
    <x v="3"/>
    <n v="23"/>
  </r>
  <r>
    <n v="13996"/>
    <s v="66.Dengue fever"/>
    <s v="สูน อักษร"/>
    <s v="124963"/>
    <s v="หญิง"/>
    <n v="61"/>
    <n v="8"/>
    <s v="เกษตร"/>
    <s v="41"/>
    <x v="12"/>
    <x v="60"/>
    <x v="45"/>
    <x v="16"/>
    <s v="ร้อยเอ็ด"/>
    <d v="2022-06-20T00:00:00"/>
    <d v="2022-06-22T00:00:00"/>
    <m/>
    <d v="2022-01-02T00:00:00"/>
    <x v="2"/>
    <n v="25"/>
  </r>
  <r>
    <n v="12866"/>
    <s v="66.Dengue fever"/>
    <s v="สุภาวดี อารีเอื้อ"/>
    <s v="796136"/>
    <s v="หญิง"/>
    <n v="11"/>
    <n v="10"/>
    <s v="นักเรียน"/>
    <s v="10/2"/>
    <x v="5"/>
    <x v="6"/>
    <x v="6"/>
    <x v="2"/>
    <s v="ร้อยเอ็ด"/>
    <d v="2022-06-10T00:00:00"/>
    <d v="2022-06-10T00:00:00"/>
    <m/>
    <d v="2022-01-02T00:00:00"/>
    <x v="3"/>
    <n v="23"/>
  </r>
  <r>
    <n v="2755"/>
    <s v="66.Dengue fever"/>
    <s v="สุพิชชา จันทัง"/>
    <s v="5904147"/>
    <s v="หญิง"/>
    <n v="8"/>
    <n v="0"/>
    <s v="นักเรียน"/>
    <s v="22"/>
    <x v="13"/>
    <x v="61"/>
    <x v="46"/>
    <x v="11"/>
    <s v="จตุรพักตรพิมาน"/>
    <d v="2022-01-24T00:00:00"/>
    <d v="2022-01-28T00:00:00"/>
    <m/>
    <d v="2022-01-02T00:00:00"/>
    <x v="1"/>
    <n v="4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5"/>
    <x v="62"/>
    <x v="3"/>
    <x v="3"/>
    <s v="หนองฮี"/>
    <d v="2022-05-25T00:00:00"/>
    <d v="2022-05-25T00:00:00"/>
    <m/>
    <d v="2022-01-02T00:00:00"/>
    <x v="9"/>
    <n v="21"/>
  </r>
  <r>
    <n v="13265"/>
    <s v="66.Dengue fever"/>
    <s v="สุพัตรา ไม่ลึกดี"/>
    <s v="794305"/>
    <s v="หญิง"/>
    <n v="12"/>
    <n v="5"/>
    <s v="นักเรียน"/>
    <s v="95/1"/>
    <x v="5"/>
    <x v="6"/>
    <x v="6"/>
    <x v="2"/>
    <s v="ร้อยเอ็ด"/>
    <d v="2022-06-08T00:00:00"/>
    <d v="2022-06-11T00:00:00"/>
    <m/>
    <d v="2022-01-02T00:00:00"/>
    <x v="3"/>
    <n v="23"/>
  </r>
  <r>
    <n v="13340"/>
    <s v="66.Dengue fever"/>
    <s v="สุนิสา ดงบัง"/>
    <s v="560002644"/>
    <s v="หญิง"/>
    <n v="29"/>
    <n v="0"/>
    <s v="รับจ้าง,กรรมกร"/>
    <s v="2"/>
    <x v="14"/>
    <x v="3"/>
    <x v="3"/>
    <x v="3"/>
    <s v="หนองฮี"/>
    <d v="2022-06-15T00:00:00"/>
    <d v="2022-06-15T00:00:00"/>
    <m/>
    <d v="2022-01-02T00:00:00"/>
    <x v="6"/>
    <n v="24"/>
  </r>
  <r>
    <n v="13809"/>
    <s v="66.Dengue fever"/>
    <s v="สุธิดา ชื่นตา"/>
    <s v="1075112"/>
    <s v="หญิง"/>
    <n v="6"/>
    <n v="4"/>
    <s v="นักเรียน"/>
    <s v="123"/>
    <x v="12"/>
    <x v="15"/>
    <x v="13"/>
    <x v="2"/>
    <s v="ร้อยเอ็ด"/>
    <d v="2022-06-16T00:00:00"/>
    <d v="2022-06-21T00:00:00"/>
    <m/>
    <d v="2022-01-02T00:00:00"/>
    <x v="2"/>
    <n v="24"/>
  </r>
  <r>
    <n v="14271"/>
    <s v="66.Dengue fever"/>
    <s v="รุ่งนิยม ปัดทุม"/>
    <s v="000013096"/>
    <s v="ชาย"/>
    <n v="52"/>
    <n v="0"/>
    <s v="เกษตร"/>
    <s v="1"/>
    <x v="4"/>
    <x v="5"/>
    <x v="5"/>
    <x v="4"/>
    <s v="ทุ่งเขาหลวง"/>
    <d v="2022-06-27T00:00:00"/>
    <d v="2022-06-30T00:00:00"/>
    <m/>
    <d v="2022-01-02T00:00:00"/>
    <x v="4"/>
    <n v="26"/>
  </r>
  <r>
    <n v="2761"/>
    <s v="66.Dengue fever"/>
    <s v="ใหม่ จำปี"/>
    <s v="1249550"/>
    <s v="ชาย"/>
    <n v="25"/>
    <n v="1"/>
    <s v="รับจ้าง,กรรมกร"/>
    <s v="3"/>
    <x v="0"/>
    <x v="0"/>
    <x v="0"/>
    <x v="0"/>
    <s v="ร้อยเอ็ด"/>
    <d v="2022-01-14T00:00:00"/>
    <d v="2022-01-18T00:00:00"/>
    <m/>
    <d v="2022-01-02T00:00:00"/>
    <x v="5"/>
    <n v="2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3"/>
    <x v="3"/>
    <x v="3"/>
    <x v="3"/>
    <s v="หนองฮี"/>
    <d v="2022-06-07T00:00:00"/>
    <d v="2022-06-07T00:00:00"/>
    <m/>
    <d v="2022-01-02T00:00:00"/>
    <x v="3"/>
    <n v="23"/>
  </r>
  <r>
    <n v="12804"/>
    <s v="66.Dengue fever"/>
    <s v="ปวริศ กันภูมิ"/>
    <s v="610000197"/>
    <s v="ชาย"/>
    <n v="7"/>
    <n v="7"/>
    <s v="นักเรียน"/>
    <s v="2"/>
    <x v="3"/>
    <x v="3"/>
    <x v="3"/>
    <x v="3"/>
    <s v="หนองฮี"/>
    <d v="2022-06-06T00:00:00"/>
    <d v="2022-06-06T00:00:00"/>
    <m/>
    <d v="2022-01-02T00:00:00"/>
    <x v="3"/>
    <n v="23"/>
  </r>
  <r>
    <n v="11515"/>
    <s v="66.Dengue fever"/>
    <s v="ปรียาภรณ์ ขาวสุข"/>
    <s v="502348"/>
    <s v="หญิง"/>
    <n v="14"/>
    <n v="0"/>
    <s v="นักเรียน"/>
    <s v="1"/>
    <x v="2"/>
    <x v="33"/>
    <x v="28"/>
    <x v="5"/>
    <s v="ปทุมรัตต์"/>
    <d v="2022-05-26T00:00:00"/>
    <d v="2022-05-29T00:00:00"/>
    <m/>
    <d v="2022-01-02T00:00:00"/>
    <x v="7"/>
    <n v="21"/>
  </r>
  <r>
    <n v="12225"/>
    <s v="66.Dengue fever"/>
    <s v="เบญญาณี เอมดี"/>
    <s v="590000373"/>
    <s v="หญิง"/>
    <n v="6"/>
    <n v="1"/>
    <s v="นักเรียน"/>
    <s v="22"/>
    <x v="3"/>
    <x v="3"/>
    <x v="3"/>
    <x v="3"/>
    <s v="หนองฮี"/>
    <d v="2022-06-03T00:00:00"/>
    <d v="2022-06-03T00:00:00"/>
    <m/>
    <d v="2022-01-02T00:00:00"/>
    <x v="7"/>
    <n v="22"/>
  </r>
  <r>
    <n v="12824"/>
    <s v="66.Dengue fever"/>
    <s v="นุชจิรา อ่อนพรม"/>
    <s v="540002835"/>
    <s v="หญิง"/>
    <n v="10"/>
    <n v="8"/>
    <s v="นักเรียน"/>
    <s v="128"/>
    <x v="1"/>
    <x v="43"/>
    <x v="3"/>
    <x v="3"/>
    <s v="หนองฮี"/>
    <d v="2022-06-10T00:00:00"/>
    <d v="2022-06-10T00:00:00"/>
    <m/>
    <d v="2022-01-02T00:00:00"/>
    <x v="3"/>
    <n v="23"/>
  </r>
  <r>
    <n v="12868"/>
    <s v="66.Dengue fever"/>
    <s v="นิรชา แน่นอุดร"/>
    <s v="894965"/>
    <s v="หญิง"/>
    <n v="9"/>
    <n v="8"/>
    <s v="นักเรียน"/>
    <s v="1"/>
    <x v="13"/>
    <x v="53"/>
    <x v="41"/>
    <x v="0"/>
    <s v="ร้อยเอ็ด"/>
    <d v="2022-06-09T00:00:00"/>
    <d v="2022-06-11T00:00:00"/>
    <m/>
    <d v="2022-01-02T00:00:00"/>
    <x v="3"/>
    <n v="23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4"/>
    <x v="63"/>
    <x v="47"/>
    <x v="5"/>
    <s v="ร้อยเอ็ดธนบุรี"/>
    <d v="2022-05-15T00:00:00"/>
    <d v="2022-05-16T00:00:00"/>
    <m/>
    <d v="2022-01-02T00:00:00"/>
    <x v="11"/>
    <n v="20"/>
  </r>
  <r>
    <n v="13864"/>
    <s v="66.Dengue fever"/>
    <s v="นิชาภา เรียงบุญ"/>
    <s v="600001003"/>
    <s v="หญิง"/>
    <n v="7"/>
    <n v="8"/>
    <s v="นักเรียน"/>
    <s v="91"/>
    <x v="12"/>
    <x v="64"/>
    <x v="3"/>
    <x v="3"/>
    <s v="หนองฮี"/>
    <d v="2022-06-23T00:00:00"/>
    <d v="2022-06-23T00:00:00"/>
    <m/>
    <d v="2022-01-02T00:00:00"/>
    <x v="2"/>
    <n v="25"/>
  </r>
  <r>
    <n v="1834"/>
    <s v="66.Dengue fever"/>
    <s v="นายวิชัย  ตีระมัด"/>
    <s v="450053869"/>
    <s v="ชาย"/>
    <n v="33"/>
    <n v="10"/>
    <s v="เกษตร"/>
    <s v="53"/>
    <x v="12"/>
    <x v="65"/>
    <x v="26"/>
    <x v="9"/>
    <s v="พนมไพร"/>
    <d v="2022-01-16T00:00:00"/>
    <d v="2022-01-20T00:00:00"/>
    <m/>
    <d v="2022-01-02T00:00:00"/>
    <x v="5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3"/>
    <x v="66"/>
    <x v="48"/>
    <x v="9"/>
    <s v="พนมไพร"/>
    <d v="2022-05-14T00:00:00"/>
    <d v="2022-05-19T00:00:00"/>
    <m/>
    <d v="2022-01-02T00:00:00"/>
    <x v="11"/>
    <n v="19"/>
  </r>
  <r>
    <n v="10234"/>
    <s v="66.Dengue fever"/>
    <s v="ฤทธิ์ชวี บัวที"/>
    <s v="560000053"/>
    <s v="ชาย"/>
    <n v="9"/>
    <n v="3"/>
    <s v="นักเรียน"/>
    <s v="89"/>
    <x v="14"/>
    <x v="3"/>
    <x v="3"/>
    <x v="3"/>
    <s v="หนองฮี"/>
    <d v="2022-05-01T00:00:00"/>
    <d v="2022-05-01T00:00:00"/>
    <m/>
    <d v="2022-01-02T00:00:00"/>
    <x v="13"/>
    <n v="18"/>
  </r>
  <r>
    <n v="13810"/>
    <s v="66.Dengue fever"/>
    <s v="นาคิน บรรณโคตร"/>
    <s v="927871"/>
    <s v="ชาย"/>
    <n v="8"/>
    <n v="10"/>
    <s v="นักเรียน"/>
    <s v="292"/>
    <x v="10"/>
    <x v="67"/>
    <x v="49"/>
    <x v="0"/>
    <s v="ร้อยเอ็ด"/>
    <d v="2022-06-20T00:00:00"/>
    <d v="2022-06-21T00:00:00"/>
    <m/>
    <d v="2022-01-02T00:00:00"/>
    <x v="2"/>
    <n v="25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4"/>
    <x v="68"/>
    <x v="50"/>
    <x v="9"/>
    <s v="พนมไพร"/>
    <d v="2022-06-02T00:00:00"/>
    <d v="2022-06-03T00:00:00"/>
    <m/>
    <d v="2022-01-02T00:00:00"/>
    <x v="7"/>
    <n v="22"/>
  </r>
  <r>
    <n v="12819"/>
    <s v="66.Dengue fever"/>
    <s v="นฤสรณ์ สุขมณี"/>
    <s v="490006379"/>
    <s v="ชาย"/>
    <n v="15"/>
    <n v="5"/>
    <s v="นักเรียน"/>
    <s v="63"/>
    <x v="3"/>
    <x v="3"/>
    <x v="3"/>
    <x v="3"/>
    <s v="หนองฮี"/>
    <d v="2022-06-10T00:00:00"/>
    <d v="2022-06-10T00:00:00"/>
    <m/>
    <d v="2022-01-02T00:00:00"/>
    <x v="3"/>
    <n v="23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5"/>
    <x v="69"/>
    <x v="51"/>
    <x v="12"/>
    <s v="ร้อยเอ็ด"/>
    <d v="2022-06-10T00:00:00"/>
    <d v="2022-06-14T00:00:00"/>
    <m/>
    <d v="2022-01-02T00:00:00"/>
    <x v="6"/>
    <n v="23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3"/>
    <x v="3"/>
    <x v="3"/>
    <x v="3"/>
    <s v="หนองฮี"/>
    <d v="2022-06-02T00:00:00"/>
    <d v="2022-06-02T00:00:00"/>
    <m/>
    <d v="2022-01-02T00:00:00"/>
    <x v="7"/>
    <n v="22"/>
  </r>
  <r>
    <n v="11516"/>
    <s v="66.Dengue fever"/>
    <s v="นงนภัส เกตุสอน"/>
    <s v="4804488"/>
    <s v="หญิง"/>
    <n v="16"/>
    <n v="0"/>
    <s v="นักเรียน"/>
    <s v="82"/>
    <x v="2"/>
    <x v="70"/>
    <x v="52"/>
    <x v="5"/>
    <s v="ปทุมรัตต์"/>
    <d v="2022-05-27T00:00:00"/>
    <d v="2022-05-30T00:00:00"/>
    <m/>
    <d v="2022-01-02T00:00:00"/>
    <x v="7"/>
    <n v="21"/>
  </r>
  <r>
    <n v="14405"/>
    <s v="66.Dengue fever"/>
    <s v="ธีระนุช ปั้นมูล"/>
    <s v="620004479"/>
    <s v="หญิง"/>
    <n v="8"/>
    <n v="3"/>
    <s v="นักเรียน"/>
    <s v="2/3"/>
    <x v="0"/>
    <x v="0"/>
    <x v="0"/>
    <x v="0"/>
    <s v="จุรีเวช"/>
    <d v="2022-06-26T00:00:00"/>
    <d v="2022-06-26T00:00:00"/>
    <m/>
    <d v="2022-01-02T00:00:00"/>
    <x v="4"/>
    <n v="26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4"/>
    <x v="3"/>
    <x v="3"/>
    <x v="3"/>
    <s v="หนองฮี"/>
    <d v="2022-06-16T00:00:00"/>
    <d v="2022-06-16T00:00:00"/>
    <m/>
    <d v="2022-01-02T00:00:00"/>
    <x v="6"/>
    <n v="24"/>
  </r>
  <r>
    <n v="12148"/>
    <s v="66.Dengue fever"/>
    <s v="ธิชาฎา โอวาท"/>
    <m/>
    <s v="หญิง"/>
    <n v="10"/>
    <n v="0"/>
    <s v="นักเรียน"/>
    <s v="119"/>
    <x v="2"/>
    <x v="71"/>
    <x v="50"/>
    <x v="9"/>
    <s v="ร้อยเอ็ดธนบุรี"/>
    <d v="2022-06-05T00:00:00"/>
    <d v="2022-06-09T00:00:00"/>
    <m/>
    <d v="2022-01-02T00:00:00"/>
    <x v="3"/>
    <n v="23"/>
  </r>
  <r>
    <n v="12805"/>
    <s v="66.Dengue fever"/>
    <s v="ธันยพร โคตรสุวรรณ"/>
    <s v="510002395"/>
    <s v="หญิง"/>
    <n v="13"/>
    <n v="11"/>
    <s v="นักเรียน"/>
    <s v="4"/>
    <x v="3"/>
    <x v="3"/>
    <x v="3"/>
    <x v="3"/>
    <s v="หนองฮี"/>
    <d v="2022-06-06T00:00:00"/>
    <d v="2022-06-06T00:00:00"/>
    <m/>
    <d v="2022-01-02T00:00:00"/>
    <x v="3"/>
    <n v="23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3"/>
    <x v="3"/>
    <x v="3"/>
    <x v="3"/>
    <s v="หนองฮี"/>
    <d v="2022-06-10T00:00:00"/>
    <d v="2022-06-10T00:00:00"/>
    <m/>
    <d v="2022-01-02T00:00:00"/>
    <x v="3"/>
    <n v="23"/>
  </r>
  <r>
    <n v="12822"/>
    <s v="66.Dengue fever"/>
    <s v="ธัญชนก แสนปาง"/>
    <s v="570000484"/>
    <s v="หญิง"/>
    <n v="8"/>
    <n v="3"/>
    <s v="นักเรียน"/>
    <s v="29"/>
    <x v="14"/>
    <x v="3"/>
    <x v="3"/>
    <x v="3"/>
    <s v="หนองฮี"/>
    <d v="2022-06-10T00:00:00"/>
    <d v="2022-06-10T00:00:00"/>
    <m/>
    <d v="2022-01-02T00:00:00"/>
    <x v="3"/>
    <n v="23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0"/>
    <x v="72"/>
    <x v="12"/>
    <x v="9"/>
    <s v="พนมไพร"/>
    <d v="2022-01-22T00:00:00"/>
    <d v="2022-01-24T00:00:00"/>
    <m/>
    <d v="2022-01-02T00:00:00"/>
    <x v="1"/>
    <n v="3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3"/>
    <x v="61"/>
    <x v="46"/>
    <x v="11"/>
    <s v="จตุรพักตรพิมาน"/>
    <d v="2022-03-27T00:00:00"/>
    <d v="2022-03-27T00:00:00"/>
    <m/>
    <d v="2022-01-02T00:00:00"/>
    <x v="18"/>
    <n v="13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0"/>
    <x v="0"/>
    <x v="0"/>
    <s v="ร้อยเอ็ด"/>
    <d v="2022-06-20T00:00:00"/>
    <d v="2022-06-21T00:00:00"/>
    <m/>
    <d v="2022-01-02T00:00:00"/>
    <x v="2"/>
    <n v="25"/>
  </r>
  <r>
    <n v="9835"/>
    <s v="66.Dengue fever"/>
    <s v="รัชรินทร์ ค้อชากูล"/>
    <s v="000109338"/>
    <s v="หญิง"/>
    <n v="19"/>
    <n v="0"/>
    <s v="นักเรียน"/>
    <s v="24"/>
    <x v="12"/>
    <x v="46"/>
    <x v="31"/>
    <x v="8"/>
    <s v="เสลภูมิ"/>
    <d v="2022-05-05T00:00:00"/>
    <d v="2022-05-05T00:00:00"/>
    <m/>
    <d v="2022-01-02T00:00:00"/>
    <x v="13"/>
    <n v="18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3"/>
    <x v="73"/>
    <x v="24"/>
    <x v="13"/>
    <s v="ร้อยเอ็ดธนบุรี"/>
    <d v="2022-01-08T00:00:00"/>
    <d v="2022-01-09T00:00:00"/>
    <m/>
    <d v="2022-01-02T00:00:00"/>
    <x v="19"/>
    <n v="1"/>
  </r>
  <r>
    <n v="12606"/>
    <s v="66.Dengue fever"/>
    <s v="รชต เหมไธสง"/>
    <s v="773522"/>
    <s v="ชาย"/>
    <n v="12"/>
    <n v="11"/>
    <s v="นักเรียน"/>
    <s v="21/8"/>
    <x v="2"/>
    <x v="74"/>
    <x v="0"/>
    <x v="0"/>
    <s v="ร้อยเอ็ด"/>
    <d v="2022-06-02T00:00:00"/>
    <d v="2022-06-04T00:00:00"/>
    <m/>
    <d v="2022-01-02T00:00:00"/>
    <x v="7"/>
    <n v="22"/>
  </r>
  <r>
    <n v="11621"/>
    <s v="66.Dengue fever"/>
    <s v="มินทิตา นามเคน"/>
    <s v="540002227"/>
    <s v="หญิง"/>
    <n v="10"/>
    <n v="10"/>
    <s v="นักเรียน"/>
    <s v="39"/>
    <x v="14"/>
    <x v="3"/>
    <x v="3"/>
    <x v="3"/>
    <s v="หนองฮี"/>
    <d v="2022-05-27T00:00:00"/>
    <d v="2022-05-27T00:00:00"/>
    <m/>
    <d v="2022-01-02T00:00:00"/>
    <x v="9"/>
    <n v="21"/>
  </r>
  <r>
    <n v="13863"/>
    <s v="66.Dengue fever"/>
    <s v="มาลิณี สีงาม"/>
    <s v="560001584"/>
    <s v="หญิง"/>
    <n v="12"/>
    <n v="0"/>
    <s v="นักเรียน"/>
    <s v="68"/>
    <x v="12"/>
    <x v="64"/>
    <x v="3"/>
    <x v="3"/>
    <s v="หนองฮี"/>
    <d v="2022-06-22T00:00:00"/>
    <d v="2022-06-22T00:00:00"/>
    <m/>
    <d v="2022-01-02T00:00:00"/>
    <x v="2"/>
    <n v="25"/>
  </r>
  <r>
    <n v="10852"/>
    <s v="66.Dengue fever"/>
    <s v="ภูวเนศวร์ กิริยะ"/>
    <s v="580000510"/>
    <s v="ชาย"/>
    <n v="7"/>
    <n v="8"/>
    <s v="นักเรียน"/>
    <s v="83"/>
    <x v="14"/>
    <x v="3"/>
    <x v="3"/>
    <x v="3"/>
    <s v="หนองฮี"/>
    <d v="2022-05-18T00:00:00"/>
    <d v="2022-05-18T00:00:00"/>
    <m/>
    <d v="2022-01-02T00:00:00"/>
    <x v="11"/>
    <n v="20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5"/>
    <x v="75"/>
    <x v="17"/>
    <x v="5"/>
    <s v="ปทุมรัตต์"/>
    <d v="2022-04-04T00:00:00"/>
    <d v="2022-04-05T00:00:00"/>
    <m/>
    <d v="2022-01-02T00:00:00"/>
    <x v="10"/>
    <n v="14"/>
  </r>
  <r>
    <n v="12237"/>
    <s v="66.Dengue fever"/>
    <s v="ภูพิพัฒน์ พละสาร"/>
    <s v="570000857"/>
    <s v="ชาย"/>
    <n v="8"/>
    <n v="11"/>
    <s v="นักเรียน"/>
    <s v="52"/>
    <x v="3"/>
    <x v="3"/>
    <x v="3"/>
    <x v="3"/>
    <s v="หนองฮี"/>
    <d v="2022-06-01T00:00:00"/>
    <d v="2022-06-01T00:00:00"/>
    <m/>
    <d v="2022-01-02T00:00:00"/>
    <x v="7"/>
    <n v="22"/>
  </r>
  <r>
    <n v="12234"/>
    <s v="66.Dengue fever"/>
    <s v="ภารวี คำสอน"/>
    <s v="520003706"/>
    <s v="หญิง"/>
    <n v="12"/>
    <n v="7"/>
    <s v="นักเรียน"/>
    <s v="84"/>
    <x v="14"/>
    <x v="3"/>
    <x v="3"/>
    <x v="3"/>
    <s v="หนองฮี"/>
    <d v="2022-05-29T00:00:00"/>
    <d v="2022-05-29T00:00:00"/>
    <m/>
    <d v="2022-01-02T00:00:00"/>
    <x v="7"/>
    <n v="22"/>
  </r>
  <r>
    <n v="13331"/>
    <s v="66.Dengue fever"/>
    <s v="ปวริศ บัวชุม"/>
    <s v="580000668"/>
    <s v="ชาย"/>
    <n v="7"/>
    <n v="5"/>
    <s v="นักเรียน"/>
    <s v="21"/>
    <x v="3"/>
    <x v="3"/>
    <x v="3"/>
    <x v="3"/>
    <s v="หนองฮี"/>
    <d v="2022-06-14T00:00:00"/>
    <d v="2022-06-14T00:00:00"/>
    <m/>
    <d v="2022-01-02T00:00:00"/>
    <x v="6"/>
    <n v="24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4"/>
    <x v="16"/>
    <x v="3"/>
    <x v="3"/>
    <s v="หนองฮี"/>
    <d v="2022-06-14T00:00:00"/>
    <d v="2022-06-14T00:00:00"/>
    <m/>
    <d v="2022-01-02T00:00:00"/>
    <x v="6"/>
    <n v="24"/>
  </r>
  <r>
    <n v="11465"/>
    <s v="66.Dengue fever"/>
    <s v="ปัญญาคุณ รัตนพรมริญ"/>
    <s v="1008688"/>
    <s v="ชาย"/>
    <n v="6"/>
    <n v="8"/>
    <s v="นักเรียน"/>
    <s v="12"/>
    <x v="11"/>
    <x v="12"/>
    <x v="4"/>
    <x v="0"/>
    <s v="ร้อยเอ็ด"/>
    <d v="2022-05-23T00:00:00"/>
    <d v="2022-05-24T00:00:00"/>
    <m/>
    <d v="2022-01-02T00:00:00"/>
    <x v="9"/>
    <n v="21"/>
  </r>
  <r>
    <n v="14476"/>
    <s v="66.Dengue fever"/>
    <s v="พิสิทธิ์ มันละกา"/>
    <s v="504566"/>
    <s v="ชาย"/>
    <n v="17"/>
    <n v="9"/>
    <s v="นักเรียน"/>
    <s v="115"/>
    <x v="13"/>
    <x v="76"/>
    <x v="4"/>
    <x v="0"/>
    <s v="ร้อยเอ็ด"/>
    <d v="2022-06-21T00:00:00"/>
    <d v="2022-06-23T00:00:00"/>
    <m/>
    <d v="2022-01-02T00:00:00"/>
    <x v="2"/>
    <n v="25"/>
  </r>
  <r>
    <n v="13328"/>
    <s v="66.Dengue fever"/>
    <s v="พิมพ์ชนก ใจดำ"/>
    <s v="560001186"/>
    <s v="หญิง"/>
    <n v="9"/>
    <n v="7"/>
    <s v="นักเรียน"/>
    <s v="10"/>
    <x v="17"/>
    <x v="24"/>
    <x v="3"/>
    <x v="3"/>
    <s v="หนองฮี"/>
    <d v="2022-06-13T00:00:00"/>
    <d v="2022-06-13T00:00:00"/>
    <m/>
    <d v="2022-01-02T00:00:00"/>
    <x v="6"/>
    <n v="24"/>
  </r>
  <r>
    <n v="12802"/>
    <s v="66.Dengue fever"/>
    <s v="พิชชาพร สุนทรวารี"/>
    <s v="550000717"/>
    <s v="หญิง"/>
    <n v="11"/>
    <n v="0"/>
    <s v="นักเรียน"/>
    <s v="82"/>
    <x v="3"/>
    <x v="3"/>
    <x v="3"/>
    <x v="3"/>
    <s v="หนองฮี"/>
    <d v="2022-06-06T00:00:00"/>
    <d v="2022-06-06T00:00:00"/>
    <m/>
    <d v="2022-01-02T00:00:00"/>
    <x v="3"/>
    <n v="23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4"/>
    <x v="77"/>
    <x v="53"/>
    <x v="11"/>
    <s v="ร้อยเอ็ดธนบุรี"/>
    <d v="2022-04-18T00:00:00"/>
    <d v="2022-04-21T00:00:00"/>
    <m/>
    <d v="2022-01-02T00:00:00"/>
    <x v="0"/>
    <n v="16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12"/>
    <x v="78"/>
    <x v="16"/>
    <x v="11"/>
    <s v="จตุรพักตรพิมาน"/>
    <d v="2022-06-23T00:00:00"/>
    <d v="2022-06-23T00:00:00"/>
    <m/>
    <d v="2022-01-02T00:00:00"/>
    <x v="2"/>
    <n v="25"/>
  </r>
  <r>
    <n v="13341"/>
    <s v="66.Dengue fever"/>
    <s v="พรรณนิภา ผดาวัลย์"/>
    <s v="510000572"/>
    <s v="หญิง"/>
    <n v="14"/>
    <n v="4"/>
    <s v="นักเรียน"/>
    <s v="79"/>
    <x v="3"/>
    <x v="3"/>
    <x v="3"/>
    <x v="3"/>
    <s v="หนองฮี"/>
    <d v="2022-06-15T00:00:00"/>
    <d v="2022-06-15T00:00:00"/>
    <m/>
    <d v="2022-01-02T00:00:00"/>
    <x v="6"/>
    <n v="24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5"/>
    <x v="52"/>
    <x v="40"/>
    <x v="0"/>
    <s v="ร้อยเอ็ด"/>
    <d v="2022-05-22T00:00:00"/>
    <d v="2022-05-25T00:00:00"/>
    <m/>
    <d v="2022-01-02T00:00:00"/>
    <x v="9"/>
    <n v="21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3"/>
    <x v="79"/>
    <x v="0"/>
    <x v="0"/>
    <s v="ร้อยเอ็ด"/>
    <d v="2022-06-17T00:00:00"/>
    <d v="2022-06-19T00:00:00"/>
    <m/>
    <d v="2022-01-02T00:00:00"/>
    <x v="2"/>
    <n v="24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0"/>
    <x v="0"/>
    <x v="0"/>
    <x v="0"/>
    <s v="ร้อยเอ็ด"/>
    <d v="2022-06-05T00:00:00"/>
    <d v="2022-06-07T00:00:00"/>
    <m/>
    <d v="2022-01-02T00:00:00"/>
    <x v="3"/>
    <n v="23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4"/>
    <x v="16"/>
    <x v="3"/>
    <x v="3"/>
    <s v="หนองฮี"/>
    <d v="2022-06-22T00:00:00"/>
    <d v="2022-06-22T00:00:00"/>
    <m/>
    <d v="2022-01-02T00:00:00"/>
    <x v="2"/>
    <n v="25"/>
  </r>
  <r>
    <n v="12815"/>
    <s v="66.Dengue fever"/>
    <s v="ภัทรภรณ์ ประภายนต์"/>
    <s v="510004463"/>
    <s v="หญิง"/>
    <n v="13"/>
    <n v="5"/>
    <s v="นักเรียน"/>
    <s v="103"/>
    <x v="1"/>
    <x v="43"/>
    <x v="3"/>
    <x v="3"/>
    <s v="หนองฮี"/>
    <d v="2022-06-09T00:00:00"/>
    <d v="2022-06-09T00:00:00"/>
    <m/>
    <d v="2022-01-02T00:00:00"/>
    <x v="3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X16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sd="0" x="0"/>
        <item x="1"/>
        <item sd="0" x="2"/>
        <item x="17"/>
        <item x="4"/>
        <item x="12"/>
        <item sd="0" x="3"/>
        <item x="5"/>
        <item x="13"/>
        <item x="10"/>
        <item x="6"/>
        <item x="14"/>
        <item x="18"/>
        <item x="9"/>
        <item x="19"/>
        <item x="15"/>
        <item x="11"/>
        <item x="16"/>
        <item x="7"/>
        <item x="8"/>
        <item t="default"/>
      </items>
    </pivotField>
    <pivotField axis="axisRow" compact="0" outline="0" subtotalTop="0" showAll="0" includeNewItemsInFilter="1" sortType="ascending">
      <items count="81">
        <item x="26"/>
        <item x="43"/>
        <item x="48"/>
        <item x="75"/>
        <item x="60"/>
        <item x="59"/>
        <item x="78"/>
        <item x="33"/>
        <item x="44"/>
        <item x="56"/>
        <item x="15"/>
        <item x="16"/>
        <item x="11"/>
        <item x="14"/>
        <item x="31"/>
        <item x="2"/>
        <item x="61"/>
        <item x="25"/>
        <item x="3"/>
        <item x="76"/>
        <item x="49"/>
        <item x="46"/>
        <item x="22"/>
        <item x="4"/>
        <item x="66"/>
        <item x="12"/>
        <item x="67"/>
        <item x="6"/>
        <item x="7"/>
        <item x="17"/>
        <item x="54"/>
        <item x="1"/>
        <item x="24"/>
        <item x="39"/>
        <item x="30"/>
        <item x="69"/>
        <item x="51"/>
        <item x="19"/>
        <item x="0"/>
        <item x="13"/>
        <item x="79"/>
        <item x="32"/>
        <item x="72"/>
        <item x="18"/>
        <item x="68"/>
        <item x="35"/>
        <item x="20"/>
        <item x="77"/>
        <item x="73"/>
        <item x="47"/>
        <item x="9"/>
        <item x="45"/>
        <item x="29"/>
        <item x="40"/>
        <item x="58"/>
        <item x="36"/>
        <item x="62"/>
        <item x="55"/>
        <item x="21"/>
        <item x="53"/>
        <item x="70"/>
        <item x="38"/>
        <item x="42"/>
        <item x="37"/>
        <item x="65"/>
        <item x="41"/>
        <item x="34"/>
        <item x="74"/>
        <item x="71"/>
        <item x="64"/>
        <item x="50"/>
        <item x="8"/>
        <item x="28"/>
        <item x="27"/>
        <item x="52"/>
        <item x="57"/>
        <item x="5"/>
        <item x="23"/>
        <item x="10"/>
        <item x="63"/>
        <item t="default"/>
      </items>
    </pivotField>
    <pivotField axis="axisRow" compact="0" outline="0" subtotalTop="0" showAll="0" includeNewItemsInFilter="1" sortType="descending">
      <items count="55">
        <item x="0"/>
        <item x="4"/>
        <item sd="0" x="41"/>
        <item x="21"/>
        <item x="40"/>
        <item x="49"/>
        <item x="9"/>
        <item x="1"/>
        <item x="2"/>
        <item x="3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2"/>
        <item x="43"/>
        <item x="44"/>
        <item x="45"/>
        <item x="46"/>
        <item x="47"/>
        <item x="48"/>
        <item x="50"/>
        <item x="51"/>
        <item x="52"/>
        <item x="5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13"/>
        <item x="11"/>
        <item x="14"/>
        <item x="2"/>
        <item x="4"/>
        <item x="16"/>
        <item x="5"/>
        <item x="9"/>
        <item x="15"/>
        <item x="10"/>
        <item x="7"/>
        <item x="0"/>
        <item x="12"/>
        <item x="1"/>
        <item x="8"/>
        <item x="3"/>
        <item x="6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1">
        <item x="17"/>
        <item x="19"/>
        <item x="5"/>
        <item x="1"/>
        <item x="8"/>
        <item x="15"/>
        <item x="14"/>
        <item x="16"/>
        <item x="18"/>
        <item x="10"/>
        <item x="0"/>
        <item x="13"/>
        <item x="12"/>
        <item x="11"/>
        <item x="9"/>
        <item x="7"/>
        <item x="3"/>
        <item x="6"/>
        <item x="2"/>
        <item x="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55">
    <i>
      <x/>
      <x v="42"/>
      <x v="36"/>
    </i>
    <i r="2">
      <x v="70"/>
    </i>
    <i t="default" r="1">
      <x v="42"/>
    </i>
    <i r="1">
      <x v="27"/>
      <x v="48"/>
    </i>
    <i r="2">
      <x v="72"/>
    </i>
    <i t="default" r="1">
      <x v="27"/>
    </i>
    <i r="1">
      <x v="3"/>
      <x v="57"/>
    </i>
    <i t="default" r="1">
      <x v="3"/>
    </i>
    <i r="1">
      <x v="33"/>
      <x v="45"/>
    </i>
    <i t="default" r="1">
      <x v="33"/>
    </i>
    <i t="default">
      <x/>
    </i>
    <i>
      <x v="1"/>
      <x v="47"/>
      <x v="16"/>
    </i>
    <i t="default" r="1">
      <x v="47"/>
    </i>
    <i r="1">
      <x v="20"/>
      <x v="6"/>
    </i>
    <i r="2">
      <x v="37"/>
    </i>
    <i t="default" r="1">
      <x v="20"/>
    </i>
    <i r="1">
      <x v="53"/>
      <x v="47"/>
    </i>
    <i t="default" r="1">
      <x v="53"/>
    </i>
    <i r="1">
      <x v="36"/>
      <x v="33"/>
    </i>
    <i t="default" r="1">
      <x v="36"/>
    </i>
    <i r="1">
      <x v="45"/>
      <x v="54"/>
    </i>
    <i t="default" r="1">
      <x v="45"/>
    </i>
    <i r="1">
      <x v="38"/>
      <x v="62"/>
    </i>
    <i t="default" r="1">
      <x v="38"/>
    </i>
    <i t="default">
      <x v="1"/>
    </i>
    <i>
      <x v="2"/>
      <x v="35"/>
      <x v="61"/>
    </i>
    <i t="default" r="1">
      <x v="35"/>
    </i>
    <i t="default">
      <x v="2"/>
    </i>
    <i>
      <x v="3"/>
      <x v="11"/>
      <x v="27"/>
    </i>
    <i t="default" r="1">
      <x v="11"/>
    </i>
    <i r="1">
      <x v="17"/>
      <x v="10"/>
    </i>
    <i t="default" r="1">
      <x v="17"/>
    </i>
    <i r="1">
      <x v="30"/>
      <x v="14"/>
    </i>
    <i t="default" r="1">
      <x v="30"/>
    </i>
    <i r="1">
      <x v="8"/>
      <x v="15"/>
    </i>
    <i t="default" r="1">
      <x v="8"/>
    </i>
    <i t="default">
      <x v="3"/>
    </i>
    <i>
      <x v="4"/>
      <x v="10"/>
      <x v="76"/>
    </i>
    <i t="default" r="1">
      <x v="10"/>
    </i>
    <i r="1">
      <x v="26"/>
      <x v="2"/>
    </i>
    <i r="2">
      <x v="73"/>
    </i>
    <i t="default" r="1">
      <x v="26"/>
    </i>
    <i r="1">
      <x v="39"/>
      <x v="8"/>
    </i>
    <i t="default" r="1">
      <x v="39"/>
    </i>
    <i t="default">
      <x v="4"/>
    </i>
    <i>
      <x v="5"/>
      <x v="46"/>
      <x v="4"/>
    </i>
    <i t="default" r="1">
      <x v="46"/>
    </i>
    <i t="default">
      <x v="5"/>
    </i>
    <i>
      <x v="6"/>
      <x v="31"/>
      <x v="5"/>
    </i>
    <i r="2">
      <x v="7"/>
    </i>
    <i r="2">
      <x v="13"/>
    </i>
    <i t="default" r="1">
      <x v="31"/>
    </i>
    <i r="1">
      <x v="12"/>
      <x v="28"/>
    </i>
    <i r="2">
      <x v="53"/>
    </i>
    <i t="default" r="1">
      <x v="12"/>
    </i>
    <i r="1">
      <x v="21"/>
      <x v="3"/>
    </i>
    <i r="2">
      <x v="46"/>
    </i>
    <i t="default" r="1">
      <x v="21"/>
    </i>
    <i r="1">
      <x v="18"/>
      <x v="29"/>
    </i>
    <i t="default" r="1">
      <x v="18"/>
    </i>
    <i r="1">
      <x v="52"/>
      <x v="60"/>
    </i>
    <i t="default" r="1">
      <x v="52"/>
    </i>
    <i r="1">
      <x v="48"/>
      <x v="79"/>
    </i>
    <i t="default" r="1">
      <x v="48"/>
    </i>
    <i t="default">
      <x v="6"/>
    </i>
    <i>
      <x v="7"/>
      <x v="16"/>
      <x v="13"/>
    </i>
    <i r="2">
      <x v="41"/>
    </i>
    <i r="2">
      <x v="42"/>
    </i>
    <i t="default" r="1">
      <x v="16"/>
    </i>
    <i r="1">
      <x v="29"/>
      <x v="34"/>
    </i>
    <i r="2">
      <x v="62"/>
    </i>
    <i r="2">
      <x v="64"/>
    </i>
    <i t="default" r="1">
      <x v="29"/>
    </i>
    <i r="1">
      <x v="50"/>
      <x v="44"/>
    </i>
    <i r="2">
      <x v="68"/>
    </i>
    <i t="default" r="1">
      <x v="50"/>
    </i>
    <i r="1">
      <x v="49"/>
      <x v="24"/>
    </i>
    <i t="default" r="1">
      <x v="49"/>
    </i>
    <i r="1">
      <x v="32"/>
      <x v="66"/>
    </i>
    <i t="default" r="1">
      <x v="32"/>
    </i>
    <i t="default">
      <x v="7"/>
    </i>
    <i>
      <x v="8"/>
      <x v="43"/>
      <x v="9"/>
    </i>
    <i t="default" r="1">
      <x v="43"/>
    </i>
    <i t="default">
      <x v="8"/>
    </i>
    <i>
      <x v="9"/>
      <x v="19"/>
      <x v="43"/>
    </i>
    <i t="default" r="1">
      <x v="19"/>
    </i>
    <i t="default">
      <x v="9"/>
    </i>
    <i>
      <x v="10"/>
      <x v="14"/>
      <x v="78"/>
    </i>
    <i t="default" r="1">
      <x v="14"/>
    </i>
    <i r="1">
      <x v="28"/>
      <x v="52"/>
    </i>
    <i t="default" r="1">
      <x v="28"/>
    </i>
    <i r="1">
      <x v="22"/>
      <x v="58"/>
    </i>
    <i t="default" r="1">
      <x v="22"/>
    </i>
    <i t="default">
      <x v="10"/>
    </i>
    <i>
      <x v="11"/>
      <x/>
      <x v="38"/>
    </i>
    <i r="2">
      <x v="40"/>
    </i>
    <i r="2">
      <x v="67"/>
    </i>
    <i t="default" r="1">
      <x/>
    </i>
    <i r="1">
      <x v="1"/>
      <x v="19"/>
    </i>
    <i r="2">
      <x v="22"/>
    </i>
    <i r="2">
      <x v="23"/>
    </i>
    <i r="2">
      <x v="25"/>
    </i>
    <i r="2">
      <x v="51"/>
    </i>
    <i t="default" r="1">
      <x v="1"/>
    </i>
    <i r="1">
      <x v="2"/>
    </i>
    <i r="1">
      <x v="3"/>
      <x v="17"/>
    </i>
    <i t="default" r="1">
      <x v="3"/>
    </i>
    <i r="1">
      <x v="4"/>
      <x v="74"/>
    </i>
    <i t="default" r="1">
      <x v="4"/>
    </i>
    <i r="1">
      <x v="6"/>
      <x v="50"/>
    </i>
    <i t="default" r="1">
      <x v="6"/>
    </i>
    <i r="1">
      <x v="5"/>
      <x v="26"/>
    </i>
    <i t="default" r="1">
      <x v="5"/>
    </i>
    <i t="default">
      <x v="11"/>
    </i>
    <i>
      <x v="12"/>
      <x v="51"/>
      <x v="35"/>
    </i>
    <i t="default" r="1">
      <x v="51"/>
    </i>
    <i r="1">
      <x v="25"/>
      <x/>
    </i>
    <i t="default" r="1">
      <x v="25"/>
    </i>
    <i t="default">
      <x v="12"/>
    </i>
    <i>
      <x v="13"/>
      <x v="7"/>
      <x v="31"/>
    </i>
    <i r="2">
      <x v="63"/>
    </i>
    <i t="default" r="1">
      <x v="7"/>
    </i>
    <i r="1">
      <x v="41"/>
      <x v="20"/>
    </i>
    <i t="default" r="1">
      <x v="41"/>
    </i>
    <i r="1">
      <x v="23"/>
      <x v="15"/>
    </i>
    <i t="default" r="1">
      <x v="23"/>
    </i>
    <i t="default">
      <x v="13"/>
    </i>
    <i>
      <x v="14"/>
      <x v="34"/>
      <x v="21"/>
    </i>
    <i r="2">
      <x v="30"/>
    </i>
    <i r="2">
      <x v="55"/>
    </i>
    <i t="default" r="1">
      <x v="34"/>
    </i>
    <i r="1">
      <x v="44"/>
      <x v="75"/>
    </i>
    <i t="default" r="1">
      <x v="44"/>
    </i>
    <i r="1">
      <x v="40"/>
      <x v="49"/>
    </i>
    <i t="default" r="1">
      <x v="40"/>
    </i>
    <i r="1">
      <x v="15"/>
      <x v="39"/>
    </i>
    <i t="default" r="1">
      <x v="15"/>
    </i>
    <i r="1">
      <x v="37"/>
      <x v="65"/>
    </i>
    <i t="default" r="1">
      <x v="37"/>
    </i>
    <i t="default">
      <x v="14"/>
    </i>
    <i>
      <x v="15"/>
      <x v="9"/>
      <x v="1"/>
    </i>
    <i r="2">
      <x v="11"/>
    </i>
    <i r="2">
      <x v="12"/>
    </i>
    <i r="2">
      <x v="18"/>
    </i>
    <i r="2">
      <x v="32"/>
    </i>
    <i r="2">
      <x v="56"/>
    </i>
    <i r="2">
      <x v="69"/>
    </i>
    <i t="default" r="1">
      <x v="9"/>
    </i>
    <i r="1">
      <x v="24"/>
      <x v="77"/>
    </i>
    <i t="default" r="1">
      <x v="24"/>
    </i>
    <i t="default">
      <x v="15"/>
    </i>
    <i>
      <x v="16"/>
      <x v="13"/>
      <x v="71"/>
    </i>
    <i t="default" r="1">
      <x v="13"/>
    </i>
    <i t="default">
      <x v="16"/>
    </i>
    <i t="grand">
      <x/>
    </i>
  </rowItems>
  <colFields count="1">
    <field x="18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8" t="s">
        <v>371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162"/>
    </row>
    <row r="2" spans="1:30" ht="23.25">
      <c r="A2" s="164"/>
      <c r="B2" s="164"/>
      <c r="C2" s="82" t="s">
        <v>471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134</v>
      </c>
      <c r="H13" s="135">
        <v>0</v>
      </c>
      <c r="I13" s="269"/>
      <c r="J13" s="269"/>
      <c r="K13" s="269"/>
      <c r="L13" s="269"/>
      <c r="M13" s="269"/>
      <c r="N13" s="135">
        <f t="shared" si="0"/>
        <v>196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196</v>
      </c>
      <c r="H14" s="136">
        <f>SUM(B13:H13)</f>
        <v>196</v>
      </c>
      <c r="I14" s="136">
        <f>SUM(B13:I13)</f>
        <v>196</v>
      </c>
      <c r="J14" s="136">
        <f>SUM(B13:J13)</f>
        <v>196</v>
      </c>
      <c r="K14" s="136">
        <f>SUM(B13:K13)</f>
        <v>196</v>
      </c>
      <c r="L14" s="136">
        <f>SUM(B13:L13)</f>
        <v>196</v>
      </c>
      <c r="M14" s="136">
        <f>SUM(B13:M13)</f>
        <v>196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9"/>
      <c r="E31" s="369"/>
      <c r="F31" s="369"/>
      <c r="G31" s="369"/>
      <c r="H31" s="369"/>
      <c r="I31" s="369"/>
      <c r="J31" s="369"/>
      <c r="K31" s="369"/>
    </row>
    <row r="32" spans="1:19">
      <c r="D32" s="369"/>
      <c r="E32" s="369"/>
      <c r="F32" s="369"/>
      <c r="G32" s="369"/>
      <c r="H32" s="369"/>
      <c r="I32" s="369"/>
      <c r="J32" s="369"/>
      <c r="K32" s="369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B5" sqref="B5:H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73" t="s">
        <v>352</v>
      </c>
      <c r="S1" s="373"/>
      <c r="T1" s="373"/>
      <c r="U1" s="373"/>
      <c r="V1" s="373"/>
      <c r="W1" s="373"/>
    </row>
    <row r="2" spans="1:26" ht="24">
      <c r="B2" s="82" t="s">
        <v>472</v>
      </c>
      <c r="R2" s="43"/>
      <c r="S2" s="43"/>
      <c r="T2" s="374" t="s">
        <v>361</v>
      </c>
      <c r="U2" s="375"/>
      <c r="V2" s="375"/>
      <c r="W2" s="376"/>
    </row>
    <row r="3" spans="1:26" ht="24">
      <c r="A3" s="19" t="s">
        <v>9</v>
      </c>
      <c r="B3" s="370" t="s">
        <v>43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2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21</v>
      </c>
      <c r="H5" s="148">
        <v>0</v>
      </c>
      <c r="I5" s="148"/>
      <c r="J5" s="148"/>
      <c r="K5" s="148"/>
      <c r="L5" s="329"/>
      <c r="M5" s="148"/>
      <c r="N5" s="149">
        <f t="shared" ref="N5:N27" si="0">SUM(B5:M5)</f>
        <v>28</v>
      </c>
      <c r="O5" s="150">
        <f t="shared" ref="O5:O27" si="1">V5</f>
        <v>17.933428551299212</v>
      </c>
      <c r="R5" s="26" t="s">
        <v>21</v>
      </c>
      <c r="S5" s="5">
        <f>S6+S7</f>
        <v>156133</v>
      </c>
      <c r="T5" s="119">
        <f>T6+T7</f>
        <v>28</v>
      </c>
      <c r="U5" s="47">
        <v>0</v>
      </c>
      <c r="V5" s="48">
        <f>T5*100000/S5</f>
        <v>17.933428551299212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7</v>
      </c>
      <c r="H6" s="246">
        <v>0</v>
      </c>
      <c r="I6" s="247"/>
      <c r="J6" s="152"/>
      <c r="K6" s="152"/>
      <c r="L6" s="152"/>
      <c r="M6" s="152"/>
      <c r="N6" s="153">
        <f t="shared" si="0"/>
        <v>11</v>
      </c>
      <c r="O6" s="154">
        <f t="shared" si="1"/>
        <v>31.834230479828673</v>
      </c>
      <c r="R6" s="28" t="s">
        <v>57</v>
      </c>
      <c r="S6" s="7">
        <v>34554</v>
      </c>
      <c r="T6" s="27">
        <f>N6</f>
        <v>11</v>
      </c>
      <c r="U6" s="120">
        <v>0</v>
      </c>
      <c r="V6" s="51">
        <f>T6*100000/S6</f>
        <v>31.834230479828673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14</v>
      </c>
      <c r="H7" s="246">
        <v>0</v>
      </c>
      <c r="I7" s="247"/>
      <c r="J7" s="152"/>
      <c r="K7" s="152"/>
      <c r="L7" s="152"/>
      <c r="M7" s="152"/>
      <c r="N7" s="153">
        <f t="shared" si="0"/>
        <v>17</v>
      </c>
      <c r="O7" s="154">
        <f t="shared" si="1"/>
        <v>13.982677929576655</v>
      </c>
      <c r="R7" s="28" t="s">
        <v>22</v>
      </c>
      <c r="S7" s="7">
        <v>121579</v>
      </c>
      <c r="T7" s="27">
        <f t="shared" ref="T7:T26" si="2">N7</f>
        <v>17</v>
      </c>
      <c r="U7" s="50">
        <v>0</v>
      </c>
      <c r="V7" s="51">
        <f t="shared" ref="V7:V26" si="3">T7*100000/S7</f>
        <v>13.982677929576655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3</v>
      </c>
      <c r="H8" s="246">
        <v>0</v>
      </c>
      <c r="I8" s="247"/>
      <c r="J8" s="152"/>
      <c r="K8" s="152"/>
      <c r="L8" s="152"/>
      <c r="M8" s="152"/>
      <c r="N8" s="153">
        <f t="shared" si="0"/>
        <v>7</v>
      </c>
      <c r="O8" s="154">
        <f t="shared" si="1"/>
        <v>7.11779958310031</v>
      </c>
      <c r="R8" s="29" t="s">
        <v>23</v>
      </c>
      <c r="S8" s="12">
        <v>98345</v>
      </c>
      <c r="T8" s="27">
        <f t="shared" si="2"/>
        <v>7</v>
      </c>
      <c r="U8" s="52">
        <v>0</v>
      </c>
      <c r="V8" s="51">
        <f t="shared" si="3"/>
        <v>7.11779958310031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0</v>
      </c>
      <c r="I9" s="247"/>
      <c r="J9" s="152"/>
      <c r="K9" s="152"/>
      <c r="L9" s="152"/>
      <c r="M9" s="152"/>
      <c r="N9" s="153">
        <f t="shared" si="0"/>
        <v>11</v>
      </c>
      <c r="O9" s="154">
        <f t="shared" si="1"/>
        <v>20.491421545798328</v>
      </c>
      <c r="R9" s="29" t="s">
        <v>31</v>
      </c>
      <c r="S9" s="12">
        <v>53681</v>
      </c>
      <c r="T9" s="27">
        <f t="shared" si="2"/>
        <v>11</v>
      </c>
      <c r="U9" s="52">
        <v>0</v>
      </c>
      <c r="V9" s="51">
        <f t="shared" si="3"/>
        <v>20.491421545798328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0</v>
      </c>
      <c r="I10" s="247"/>
      <c r="J10" s="152"/>
      <c r="K10" s="152"/>
      <c r="L10" s="152"/>
      <c r="M10" s="152"/>
      <c r="N10" s="153">
        <f t="shared" si="0"/>
        <v>8</v>
      </c>
      <c r="O10" s="154">
        <f t="shared" si="1"/>
        <v>9.9208809742305117</v>
      </c>
      <c r="R10" s="29" t="s">
        <v>24</v>
      </c>
      <c r="S10" s="12">
        <v>80638</v>
      </c>
      <c r="T10" s="27">
        <f t="shared" si="2"/>
        <v>8</v>
      </c>
      <c r="U10" s="52">
        <v>0</v>
      </c>
      <c r="V10" s="51">
        <f t="shared" si="3"/>
        <v>9.9208809742305117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0</v>
      </c>
      <c r="I11" s="247"/>
      <c r="J11" s="152"/>
      <c r="K11" s="152"/>
      <c r="L11" s="152"/>
      <c r="M11" s="152"/>
      <c r="N11" s="153">
        <f t="shared" si="0"/>
        <v>1</v>
      </c>
      <c r="O11" s="154">
        <f t="shared" si="1"/>
        <v>1.4625656326327643</v>
      </c>
      <c r="R11" s="29" t="s">
        <v>25</v>
      </c>
      <c r="S11" s="12">
        <v>68373</v>
      </c>
      <c r="T11" s="27">
        <f t="shared" si="2"/>
        <v>1</v>
      </c>
      <c r="U11" s="52">
        <v>0</v>
      </c>
      <c r="V11" s="51">
        <f t="shared" si="3"/>
        <v>1.4625656326327643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0</v>
      </c>
      <c r="I12" s="247"/>
      <c r="J12" s="152"/>
      <c r="K12" s="152"/>
      <c r="L12" s="152"/>
      <c r="M12" s="152"/>
      <c r="N12" s="153">
        <f t="shared" si="0"/>
        <v>10</v>
      </c>
      <c r="O12" s="154">
        <f t="shared" si="1"/>
        <v>13.625091969370793</v>
      </c>
      <c r="R12" s="29" t="s">
        <v>26</v>
      </c>
      <c r="S12" s="12">
        <v>73394</v>
      </c>
      <c r="T12" s="27">
        <f t="shared" si="2"/>
        <v>10</v>
      </c>
      <c r="U12" s="52">
        <v>0</v>
      </c>
      <c r="V12" s="51">
        <f t="shared" si="3"/>
        <v>13.625091969370793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/>
      <c r="J13" s="152"/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2</v>
      </c>
      <c r="H14" s="248">
        <v>0</v>
      </c>
      <c r="I14" s="247"/>
      <c r="J14" s="152"/>
      <c r="K14" s="152"/>
      <c r="L14" s="152"/>
      <c r="M14" s="152"/>
      <c r="N14" s="153">
        <f t="shared" si="0"/>
        <v>2</v>
      </c>
      <c r="O14" s="154">
        <f t="shared" si="1"/>
        <v>3.4602076124567476</v>
      </c>
      <c r="R14" s="29" t="s">
        <v>34</v>
      </c>
      <c r="S14" s="12">
        <v>57800</v>
      </c>
      <c r="T14" s="27">
        <f t="shared" si="2"/>
        <v>2</v>
      </c>
      <c r="U14" s="52">
        <v>0</v>
      </c>
      <c r="V14" s="51">
        <f t="shared" si="3"/>
        <v>3.4602076124567476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5</v>
      </c>
      <c r="H16" s="248">
        <v>0</v>
      </c>
      <c r="I16" s="247"/>
      <c r="J16" s="152"/>
      <c r="K16" s="152"/>
      <c r="L16" s="152"/>
      <c r="M16" s="152"/>
      <c r="N16" s="153">
        <f t="shared" si="0"/>
        <v>8</v>
      </c>
      <c r="O16" s="154">
        <f t="shared" si="1"/>
        <v>6.5835493560465785</v>
      </c>
      <c r="R16" s="29" t="s">
        <v>28</v>
      </c>
      <c r="S16" s="12">
        <v>121515</v>
      </c>
      <c r="T16" s="27">
        <f t="shared" si="2"/>
        <v>8</v>
      </c>
      <c r="U16" s="52">
        <v>0</v>
      </c>
      <c r="V16" s="51">
        <f t="shared" si="3"/>
        <v>6.5835493560465785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1</v>
      </c>
      <c r="H17" s="248">
        <v>0</v>
      </c>
      <c r="I17" s="247"/>
      <c r="J17" s="152"/>
      <c r="K17" s="152"/>
      <c r="L17" s="152"/>
      <c r="M17" s="152"/>
      <c r="N17" s="153">
        <f t="shared" si="0"/>
        <v>9</v>
      </c>
      <c r="O17" s="154">
        <f t="shared" si="1"/>
        <v>7.7302984754133561</v>
      </c>
      <c r="R17" s="29" t="s">
        <v>29</v>
      </c>
      <c r="S17" s="12">
        <v>116425</v>
      </c>
      <c r="T17" s="27">
        <f t="shared" si="2"/>
        <v>9</v>
      </c>
      <c r="U17" s="52">
        <v>0</v>
      </c>
      <c r="V17" s="51">
        <f t="shared" si="3"/>
        <v>7.7302984754133561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2</v>
      </c>
      <c r="H19" s="246">
        <v>0</v>
      </c>
      <c r="I19" s="247"/>
      <c r="J19" s="152"/>
      <c r="K19" s="152"/>
      <c r="L19" s="152"/>
      <c r="M19" s="152"/>
      <c r="N19" s="153">
        <f t="shared" si="0"/>
        <v>2</v>
      </c>
      <c r="O19" s="154">
        <f t="shared" si="1"/>
        <v>7.1415818603820744</v>
      </c>
      <c r="R19" s="29" t="s">
        <v>58</v>
      </c>
      <c r="S19" s="12">
        <v>28005</v>
      </c>
      <c r="T19" s="27">
        <f t="shared" si="2"/>
        <v>2</v>
      </c>
      <c r="U19" s="52">
        <v>0</v>
      </c>
      <c r="V19" s="51">
        <f t="shared" si="3"/>
        <v>7.1415818603820744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0</v>
      </c>
      <c r="H20" s="248">
        <v>0</v>
      </c>
      <c r="I20" s="247"/>
      <c r="J20" s="152"/>
      <c r="K20" s="152"/>
      <c r="L20" s="152"/>
      <c r="M20" s="152"/>
      <c r="N20" s="153">
        <f t="shared" si="0"/>
        <v>1</v>
      </c>
      <c r="O20" s="154">
        <f t="shared" si="1"/>
        <v>1.3422098142381618</v>
      </c>
      <c r="R20" s="29" t="s">
        <v>30</v>
      </c>
      <c r="S20" s="12">
        <v>74504</v>
      </c>
      <c r="T20" s="27">
        <f t="shared" si="2"/>
        <v>1</v>
      </c>
      <c r="U20" s="52">
        <v>0</v>
      </c>
      <c r="V20" s="51">
        <f t="shared" si="3"/>
        <v>1.3422098142381618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0</v>
      </c>
      <c r="I22" s="247"/>
      <c r="J22" s="152"/>
      <c r="K22" s="152"/>
      <c r="L22" s="152"/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0</v>
      </c>
      <c r="I23" s="247"/>
      <c r="J23" s="152"/>
      <c r="K23" s="152"/>
      <c r="L23" s="152"/>
      <c r="M23" s="152"/>
      <c r="N23" s="153">
        <f t="shared" si="0"/>
        <v>1</v>
      </c>
      <c r="O23" s="154">
        <f t="shared" si="1"/>
        <v>2.1238186258893492</v>
      </c>
      <c r="R23" s="11" t="s">
        <v>60</v>
      </c>
      <c r="S23" s="12">
        <v>47085</v>
      </c>
      <c r="T23" s="27">
        <f t="shared" si="2"/>
        <v>1</v>
      </c>
      <c r="U23" s="52">
        <v>0</v>
      </c>
      <c r="V23" s="51">
        <f t="shared" si="3"/>
        <v>2.1238186258893492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12</v>
      </c>
      <c r="H24" s="248">
        <v>0</v>
      </c>
      <c r="I24" s="247"/>
      <c r="J24" s="152"/>
      <c r="K24" s="152"/>
      <c r="L24" s="152"/>
      <c r="M24" s="152"/>
      <c r="N24" s="153">
        <f t="shared" si="0"/>
        <v>12</v>
      </c>
      <c r="O24" s="154">
        <f t="shared" si="1"/>
        <v>43.162362419969789</v>
      </c>
      <c r="R24" s="11" t="s">
        <v>61</v>
      </c>
      <c r="S24" s="12">
        <v>27802</v>
      </c>
      <c r="T24" s="27">
        <f t="shared" si="2"/>
        <v>12</v>
      </c>
      <c r="U24" s="52">
        <v>0</v>
      </c>
      <c r="V24" s="51">
        <f t="shared" si="3"/>
        <v>43.162362419969789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69</v>
      </c>
      <c r="H25" s="248">
        <v>0</v>
      </c>
      <c r="I25" s="247"/>
      <c r="J25" s="152"/>
      <c r="K25" s="152"/>
      <c r="L25" s="152"/>
      <c r="M25" s="152"/>
      <c r="N25" s="153">
        <f t="shared" si="0"/>
        <v>86</v>
      </c>
      <c r="O25" s="154">
        <f t="shared" si="1"/>
        <v>345.31218630797031</v>
      </c>
      <c r="R25" s="11" t="s">
        <v>62</v>
      </c>
      <c r="S25" s="12">
        <v>24905</v>
      </c>
      <c r="T25" s="27">
        <f t="shared" si="2"/>
        <v>86</v>
      </c>
      <c r="U25" s="52">
        <v>0</v>
      </c>
      <c r="V25" s="51">
        <f t="shared" si="3"/>
        <v>345.31218630797031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5</v>
      </c>
      <c r="H26" s="248">
        <v>0</v>
      </c>
      <c r="I26" s="247"/>
      <c r="J26" s="156"/>
      <c r="K26" s="156"/>
      <c r="L26" s="156"/>
      <c r="M26" s="156"/>
      <c r="N26" s="153">
        <f t="shared" si="0"/>
        <v>5</v>
      </c>
      <c r="O26" s="157">
        <f t="shared" si="1"/>
        <v>21.147908471852134</v>
      </c>
      <c r="R26" s="14" t="s">
        <v>63</v>
      </c>
      <c r="S26" s="12">
        <v>23643</v>
      </c>
      <c r="T26" s="27">
        <f t="shared" si="2"/>
        <v>5</v>
      </c>
      <c r="U26" s="53">
        <v>0</v>
      </c>
      <c r="V26" s="51">
        <f t="shared" si="3"/>
        <v>21.147908471852134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134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196</v>
      </c>
      <c r="O27" s="96">
        <f t="shared" si="1"/>
        <v>14.97818229059202</v>
      </c>
      <c r="R27" s="94" t="s">
        <v>64</v>
      </c>
      <c r="S27" s="98">
        <f>SUM(S6:S26)</f>
        <v>1308570</v>
      </c>
      <c r="T27" s="98">
        <f>SUM(T6:T26)</f>
        <v>196</v>
      </c>
      <c r="U27" s="98">
        <f>SUM(U6:U26)</f>
        <v>0</v>
      </c>
      <c r="V27" s="99">
        <f>T27*100000/S27</f>
        <v>14.97818229059202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1" t="s">
        <v>354</v>
      </c>
    </row>
    <row r="2" spans="1:23">
      <c r="A2" s="42"/>
      <c r="B2" s="82" t="s">
        <v>472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21</v>
      </c>
      <c r="P4" s="36">
        <f t="shared" ref="P4:P10" si="0">O4*100000/N4</f>
        <v>29.828537794207133</v>
      </c>
      <c r="Q4" s="2"/>
      <c r="R4" s="70">
        <f>O4*100/O10</f>
        <v>10.714285714285714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57</v>
      </c>
      <c r="P5" s="36">
        <f t="shared" si="0"/>
        <v>75.957018097375226</v>
      </c>
      <c r="R5" s="70">
        <f>O5*100/O10</f>
        <v>29.081632653061224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9</v>
      </c>
      <c r="D6" s="6">
        <v>0</v>
      </c>
      <c r="E6" s="58">
        <f>C6+D6</f>
        <v>9</v>
      </c>
      <c r="F6" s="59">
        <f>E6*100000/B6</f>
        <v>5.7643163200604617</v>
      </c>
      <c r="G6" s="6">
        <v>19</v>
      </c>
      <c r="H6" s="60">
        <f>C6+D6+G6</f>
        <v>28</v>
      </c>
      <c r="I6" s="61">
        <f>H6*100000/B6</f>
        <v>17.933428551299212</v>
      </c>
      <c r="L6" s="107"/>
      <c r="M6" s="17" t="s">
        <v>36</v>
      </c>
      <c r="N6" s="35">
        <v>84248.338076132117</v>
      </c>
      <c r="O6" s="17">
        <v>52</v>
      </c>
      <c r="P6" s="36">
        <f t="shared" si="0"/>
        <v>61.722285789198025</v>
      </c>
      <c r="R6" s="70">
        <f>O6*100/O10</f>
        <v>26.530612244897959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7</v>
      </c>
      <c r="H7" s="64">
        <f>C7+D7+G7</f>
        <v>11</v>
      </c>
      <c r="I7" s="65">
        <f>H7*100000/B7</f>
        <v>31.834230479828673</v>
      </c>
      <c r="M7" s="17" t="s">
        <v>37</v>
      </c>
      <c r="N7" s="35">
        <v>199998.93546853634</v>
      </c>
      <c r="O7" s="17">
        <v>30</v>
      </c>
      <c r="P7" s="36">
        <f t="shared" si="0"/>
        <v>15.000079840284737</v>
      </c>
      <c r="R7" s="70">
        <f>O7*100/O10</f>
        <v>15.306122448979592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5</v>
      </c>
      <c r="D8" s="9">
        <v>0</v>
      </c>
      <c r="E8" s="62">
        <f t="shared" ref="E8:E27" si="1">C8+D8</f>
        <v>5</v>
      </c>
      <c r="F8" s="63">
        <f t="shared" ref="F8:F27" si="2">E8*100000/B8</f>
        <v>4.1125523322284279</v>
      </c>
      <c r="G8" s="10">
        <v>12</v>
      </c>
      <c r="H8" s="64">
        <f t="shared" ref="H8:H27" si="3">C8+D8+G8</f>
        <v>17</v>
      </c>
      <c r="I8" s="65">
        <f t="shared" ref="I8:I27" si="4">H8*100000/B8</f>
        <v>13.982677929576655</v>
      </c>
      <c r="M8" s="17" t="s">
        <v>38</v>
      </c>
      <c r="N8" s="35">
        <v>444932</v>
      </c>
      <c r="O8" s="17">
        <v>25</v>
      </c>
      <c r="P8" s="36">
        <f t="shared" si="0"/>
        <v>5.6188361367579764</v>
      </c>
      <c r="R8" s="70">
        <f>O8*100/O10</f>
        <v>12.755102040816327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1</v>
      </c>
      <c r="D9" s="9">
        <v>0</v>
      </c>
      <c r="E9" s="62">
        <f t="shared" si="1"/>
        <v>1</v>
      </c>
      <c r="F9" s="63">
        <f t="shared" si="2"/>
        <v>1.0168285118714728</v>
      </c>
      <c r="G9" s="10">
        <v>6</v>
      </c>
      <c r="H9" s="64">
        <f t="shared" si="3"/>
        <v>7</v>
      </c>
      <c r="I9" s="65">
        <f t="shared" si="4"/>
        <v>7.11779958310031</v>
      </c>
      <c r="M9" s="17" t="s">
        <v>39</v>
      </c>
      <c r="N9" s="35">
        <v>433946</v>
      </c>
      <c r="O9" s="17">
        <v>11</v>
      </c>
      <c r="P9" s="36">
        <f t="shared" si="0"/>
        <v>2.5348776115000482</v>
      </c>
      <c r="R9" s="70">
        <f>O9*100/O10</f>
        <v>5.6122448979591839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8</v>
      </c>
      <c r="H10" s="64">
        <f t="shared" si="3"/>
        <v>11</v>
      </c>
      <c r="I10" s="65">
        <f t="shared" si="4"/>
        <v>20.491421545798328</v>
      </c>
      <c r="M10" s="31" t="s">
        <v>41</v>
      </c>
      <c r="N10" s="32">
        <f>SUM(N4:N9)</f>
        <v>1308570.0921336529</v>
      </c>
      <c r="O10" s="32">
        <f>SUM(O4:O9)</f>
        <v>196</v>
      </c>
      <c r="P10" s="33">
        <f t="shared" si="0"/>
        <v>14.978181236009881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1</v>
      </c>
      <c r="D11" s="9">
        <v>0</v>
      </c>
      <c r="E11" s="62">
        <f t="shared" si="1"/>
        <v>1</v>
      </c>
      <c r="F11" s="63">
        <f t="shared" si="2"/>
        <v>1.240110121778814</v>
      </c>
      <c r="G11" s="10">
        <v>7</v>
      </c>
      <c r="H11" s="64">
        <f t="shared" si="3"/>
        <v>8</v>
      </c>
      <c r="I11" s="65">
        <f t="shared" si="4"/>
        <v>9.9208809742305117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1</v>
      </c>
      <c r="H12" s="64">
        <f t="shared" si="3"/>
        <v>1</v>
      </c>
      <c r="I12" s="65">
        <f t="shared" si="4"/>
        <v>1.4625656326327643</v>
      </c>
    </row>
    <row r="13" spans="1:23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9</v>
      </c>
      <c r="H13" s="64">
        <f t="shared" si="3"/>
        <v>10</v>
      </c>
      <c r="I13" s="65">
        <f t="shared" si="4"/>
        <v>13.625091969370793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96</v>
      </c>
      <c r="P14" s="36">
        <f>O14*100000/N14</f>
        <v>14.712688774524979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2</v>
      </c>
      <c r="H15" s="64">
        <f t="shared" si="3"/>
        <v>2</v>
      </c>
      <c r="I15" s="65">
        <f t="shared" si="4"/>
        <v>3.4602076124567476</v>
      </c>
      <c r="M15" s="77" t="s">
        <v>71</v>
      </c>
      <c r="N15" s="78">
        <v>656072</v>
      </c>
      <c r="O15" s="78">
        <f>O10-O14</f>
        <v>100</v>
      </c>
      <c r="P15" s="36">
        <f>O15*100000/N15</f>
        <v>15.242229511395092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196</v>
      </c>
      <c r="P16" s="69">
        <f>O16*100000/N16</f>
        <v>14.97818229059202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7</v>
      </c>
      <c r="H17" s="64">
        <f t="shared" si="3"/>
        <v>8</v>
      </c>
      <c r="I17" s="65">
        <f t="shared" si="4"/>
        <v>6.5835493560465785</v>
      </c>
      <c r="T17"/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7</v>
      </c>
      <c r="H18" s="64">
        <f t="shared" si="3"/>
        <v>9</v>
      </c>
      <c r="I18" s="65">
        <f t="shared" si="4"/>
        <v>7.7302984754133561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2</v>
      </c>
      <c r="D20" s="9">
        <v>0</v>
      </c>
      <c r="E20" s="62">
        <f t="shared" si="1"/>
        <v>2</v>
      </c>
      <c r="F20" s="63">
        <f t="shared" si="2"/>
        <v>7.1415818603820744</v>
      </c>
      <c r="G20" s="10">
        <v>0</v>
      </c>
      <c r="H20" s="64">
        <f t="shared" si="3"/>
        <v>2</v>
      </c>
      <c r="I20" s="65">
        <f t="shared" si="4"/>
        <v>7.1415818603820744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0</v>
      </c>
      <c r="H21" s="64">
        <f t="shared" si="3"/>
        <v>1</v>
      </c>
      <c r="I21" s="65">
        <f t="shared" si="4"/>
        <v>1.3422098142381618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1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1</v>
      </c>
      <c r="H24" s="64">
        <f t="shared" si="3"/>
        <v>1</v>
      </c>
      <c r="I24" s="65">
        <f t="shared" si="4"/>
        <v>2.1238186258893492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4</v>
      </c>
      <c r="D25" s="9">
        <v>0</v>
      </c>
      <c r="E25" s="62">
        <f t="shared" si="1"/>
        <v>4</v>
      </c>
      <c r="F25" s="63">
        <f t="shared" si="2"/>
        <v>14.387454139989929</v>
      </c>
      <c r="G25" s="10">
        <v>8</v>
      </c>
      <c r="H25" s="64">
        <f t="shared" si="3"/>
        <v>12</v>
      </c>
      <c r="I25" s="65">
        <f t="shared" si="4"/>
        <v>43.162362419969789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9</v>
      </c>
      <c r="D26" s="9">
        <v>0</v>
      </c>
      <c r="E26" s="62">
        <f t="shared" si="1"/>
        <v>9</v>
      </c>
      <c r="F26" s="63">
        <f t="shared" si="2"/>
        <v>36.13732182292712</v>
      </c>
      <c r="G26" s="10">
        <v>77</v>
      </c>
      <c r="H26" s="64">
        <f t="shared" si="3"/>
        <v>86</v>
      </c>
      <c r="I26" s="65">
        <f t="shared" si="4"/>
        <v>345.31218630797031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2</v>
      </c>
      <c r="D27" s="10">
        <v>0</v>
      </c>
      <c r="E27" s="62">
        <f t="shared" si="1"/>
        <v>2</v>
      </c>
      <c r="F27" s="63">
        <f t="shared" si="2"/>
        <v>8.4591633887408531</v>
      </c>
      <c r="G27" s="10">
        <v>3</v>
      </c>
      <c r="H27" s="64">
        <f t="shared" si="3"/>
        <v>5</v>
      </c>
      <c r="I27" s="65">
        <f t="shared" si="4"/>
        <v>21.147908471852134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40</v>
      </c>
      <c r="D28" s="103">
        <f>SUM(D7:D27)</f>
        <v>0</v>
      </c>
      <c r="E28" s="103">
        <f>SUM(E7:E27)</f>
        <v>40</v>
      </c>
      <c r="F28" s="104">
        <f>E28*100000/B28</f>
        <v>3.0567718960391876</v>
      </c>
      <c r="G28" s="103">
        <f>SUM(G7:G27)</f>
        <v>156</v>
      </c>
      <c r="H28" s="103">
        <f>C28+D28+G28</f>
        <v>196</v>
      </c>
      <c r="I28" s="104">
        <f>H28*100000/B28</f>
        <v>14.97818229059202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472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28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4</v>
      </c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7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11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8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0</v>
      </c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10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2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0</v>
      </c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8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2</v>
      </c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9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0</v>
      </c>
      <c r="AB15" s="66">
        <v>0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2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0</v>
      </c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1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1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12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2</v>
      </c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86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23</v>
      </c>
      <c r="AA23" s="66">
        <v>9</v>
      </c>
      <c r="AB23" s="66">
        <v>0</v>
      </c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5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196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44</v>
      </c>
      <c r="Z25" s="144">
        <f t="shared" si="2"/>
        <v>35</v>
      </c>
      <c r="AA25" s="144">
        <f t="shared" si="2"/>
        <v>32</v>
      </c>
      <c r="AB25" s="144">
        <f t="shared" si="2"/>
        <v>12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473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196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44</v>
      </c>
      <c r="Z31" s="302">
        <f t="shared" si="3"/>
        <v>35</v>
      </c>
      <c r="AA31" s="302">
        <f t="shared" si="3"/>
        <v>32</v>
      </c>
      <c r="AB31" s="302">
        <f t="shared" si="3"/>
        <v>12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B20" sqref="B20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474</v>
      </c>
    </row>
    <row r="2" spans="1:17">
      <c r="A2" s="225" t="s">
        <v>193</v>
      </c>
      <c r="B2" s="225" t="s">
        <v>194</v>
      </c>
      <c r="C2" s="226" t="s">
        <v>475</v>
      </c>
      <c r="D2" s="227" t="s">
        <v>476</v>
      </c>
      <c r="E2" s="227" t="s">
        <v>415</v>
      </c>
      <c r="F2" s="227" t="s">
        <v>427</v>
      </c>
      <c r="G2" s="227" t="s">
        <v>442</v>
      </c>
      <c r="H2" s="227" t="s">
        <v>477</v>
      </c>
      <c r="I2" s="242" t="s">
        <v>195</v>
      </c>
    </row>
    <row r="3" spans="1:17">
      <c r="A3" s="265" t="s">
        <v>21</v>
      </c>
      <c r="B3" s="265" t="s">
        <v>155</v>
      </c>
      <c r="C3" s="263">
        <v>6</v>
      </c>
      <c r="D3" s="264">
        <v>5</v>
      </c>
      <c r="E3" s="262">
        <v>1</v>
      </c>
      <c r="F3" s="262">
        <v>2</v>
      </c>
      <c r="G3" s="262">
        <v>1</v>
      </c>
      <c r="H3" s="262">
        <v>1</v>
      </c>
      <c r="I3" s="335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1</v>
      </c>
      <c r="E4" s="262">
        <v>1</v>
      </c>
      <c r="F4" s="262">
        <v>0</v>
      </c>
      <c r="G4" s="262">
        <v>0</v>
      </c>
      <c r="H4" s="262">
        <v>0</v>
      </c>
      <c r="I4" s="333">
        <v>2</v>
      </c>
      <c r="J4" s="250"/>
      <c r="K4" s="377" t="s">
        <v>197</v>
      </c>
      <c r="L4" s="377"/>
      <c r="M4" s="377"/>
      <c r="N4" s="377"/>
      <c r="O4" s="377"/>
      <c r="P4" s="377"/>
      <c r="Q4" s="377"/>
    </row>
    <row r="5" spans="1:17">
      <c r="A5" s="265" t="s">
        <v>21</v>
      </c>
      <c r="B5" s="265" t="s">
        <v>146</v>
      </c>
      <c r="C5" s="263">
        <v>2</v>
      </c>
      <c r="D5" s="264">
        <v>5</v>
      </c>
      <c r="E5" s="262">
        <v>1</v>
      </c>
      <c r="F5" s="262">
        <v>3</v>
      </c>
      <c r="G5" s="262">
        <v>1</v>
      </c>
      <c r="H5" s="262">
        <v>0</v>
      </c>
      <c r="I5" s="332">
        <v>3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1</v>
      </c>
      <c r="D7" s="264">
        <v>1</v>
      </c>
      <c r="E7" s="262">
        <v>1</v>
      </c>
      <c r="F7" s="262">
        <v>0</v>
      </c>
      <c r="G7" s="262">
        <v>0</v>
      </c>
      <c r="H7" s="262">
        <v>0</v>
      </c>
      <c r="I7" s="333">
        <v>2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1</v>
      </c>
      <c r="E11" s="262">
        <v>0</v>
      </c>
      <c r="F11" s="262">
        <v>0</v>
      </c>
      <c r="G11" s="262">
        <v>1</v>
      </c>
      <c r="H11" s="262">
        <v>0</v>
      </c>
      <c r="I11" s="332">
        <v>3</v>
      </c>
      <c r="J11" s="250"/>
    </row>
    <row r="12" spans="1:17">
      <c r="A12" s="265" t="s">
        <v>21</v>
      </c>
      <c r="B12" s="265" t="s">
        <v>206</v>
      </c>
      <c r="C12" s="263">
        <v>1</v>
      </c>
      <c r="D12" s="264">
        <v>2</v>
      </c>
      <c r="E12" s="262">
        <v>2</v>
      </c>
      <c r="F12" s="262">
        <v>0</v>
      </c>
      <c r="G12" s="262">
        <v>0</v>
      </c>
      <c r="H12" s="262">
        <v>0</v>
      </c>
      <c r="I12" s="333">
        <v>2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3</v>
      </c>
      <c r="E13" s="262">
        <v>0</v>
      </c>
      <c r="F13" s="262">
        <v>0</v>
      </c>
      <c r="G13" s="262">
        <v>3</v>
      </c>
      <c r="H13" s="262">
        <v>0</v>
      </c>
      <c r="I13" s="332">
        <v>3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0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1</v>
      </c>
      <c r="E19" s="262">
        <v>0</v>
      </c>
      <c r="F19" s="262">
        <v>1</v>
      </c>
      <c r="G19" s="262">
        <v>0</v>
      </c>
      <c r="H19" s="262">
        <v>0</v>
      </c>
      <c r="I19" s="333">
        <v>2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1</v>
      </c>
      <c r="E24" s="262">
        <v>1</v>
      </c>
      <c r="F24" s="262">
        <v>0</v>
      </c>
      <c r="G24" s="262">
        <v>0</v>
      </c>
      <c r="H24" s="262">
        <v>0</v>
      </c>
      <c r="I24" s="333">
        <v>2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2</v>
      </c>
      <c r="D31" s="264">
        <v>2</v>
      </c>
      <c r="E31" s="262">
        <v>0</v>
      </c>
      <c r="F31" s="262">
        <v>1</v>
      </c>
      <c r="G31" s="262">
        <v>1</v>
      </c>
      <c r="H31" s="262">
        <v>0</v>
      </c>
      <c r="I31" s="332">
        <v>3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330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330">
        <v>1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0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1</v>
      </c>
      <c r="E39" s="262">
        <v>0</v>
      </c>
      <c r="F39" s="262">
        <v>0</v>
      </c>
      <c r="G39" s="262">
        <v>1</v>
      </c>
      <c r="H39" s="262">
        <v>0</v>
      </c>
      <c r="I39" s="332">
        <v>3</v>
      </c>
      <c r="J39" s="250"/>
    </row>
    <row r="40" spans="1:10">
      <c r="A40" s="265" t="s">
        <v>24</v>
      </c>
      <c r="B40" s="265" t="s">
        <v>148</v>
      </c>
      <c r="C40" s="263">
        <v>1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330">
        <v>1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2</v>
      </c>
      <c r="E41" s="262">
        <v>0</v>
      </c>
      <c r="F41" s="262">
        <v>1</v>
      </c>
      <c r="G41" s="262">
        <v>1</v>
      </c>
      <c r="H41" s="262">
        <v>0</v>
      </c>
      <c r="I41" s="332">
        <v>3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1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330">
        <v>1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0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1</v>
      </c>
      <c r="E54" s="262">
        <v>0</v>
      </c>
      <c r="F54" s="262">
        <v>0</v>
      </c>
      <c r="G54" s="262">
        <v>1</v>
      </c>
      <c r="H54" s="262">
        <v>0</v>
      </c>
      <c r="I54" s="332">
        <v>3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330">
        <v>1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1</v>
      </c>
      <c r="E69" s="262">
        <v>0</v>
      </c>
      <c r="F69" s="262">
        <v>0</v>
      </c>
      <c r="G69" s="262">
        <v>1</v>
      </c>
      <c r="H69" s="262">
        <v>0</v>
      </c>
      <c r="I69" s="332">
        <v>3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1</v>
      </c>
      <c r="E70" s="262">
        <v>0</v>
      </c>
      <c r="F70" s="262">
        <v>0</v>
      </c>
      <c r="G70" s="262">
        <v>0</v>
      </c>
      <c r="H70" s="262">
        <v>1</v>
      </c>
      <c r="I70" s="332">
        <v>3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1</v>
      </c>
      <c r="D75" s="264">
        <v>1</v>
      </c>
      <c r="E75" s="262">
        <v>1</v>
      </c>
      <c r="F75" s="262">
        <v>0</v>
      </c>
      <c r="G75" s="262">
        <v>0</v>
      </c>
      <c r="H75" s="262">
        <v>0</v>
      </c>
      <c r="I75" s="333">
        <v>2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330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30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1</v>
      </c>
      <c r="E87" s="262">
        <v>0</v>
      </c>
      <c r="F87" s="262">
        <v>0</v>
      </c>
      <c r="G87" s="262">
        <v>1</v>
      </c>
      <c r="H87" s="262">
        <v>0</v>
      </c>
      <c r="I87" s="332">
        <v>3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2</v>
      </c>
      <c r="E91" s="262">
        <v>0</v>
      </c>
      <c r="F91" s="262">
        <v>1</v>
      </c>
      <c r="G91" s="262">
        <v>1</v>
      </c>
      <c r="H91" s="262">
        <v>0</v>
      </c>
      <c r="I91" s="332">
        <v>3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1</v>
      </c>
      <c r="E108" s="262">
        <v>0</v>
      </c>
      <c r="F108" s="262">
        <v>0</v>
      </c>
      <c r="G108" s="262">
        <v>1</v>
      </c>
      <c r="H108" s="262">
        <v>0</v>
      </c>
      <c r="I108" s="332">
        <v>3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2</v>
      </c>
      <c r="D113" s="264">
        <v>2</v>
      </c>
      <c r="E113" s="262">
        <v>0</v>
      </c>
      <c r="F113" s="262">
        <v>0</v>
      </c>
      <c r="G113" s="262">
        <v>1</v>
      </c>
      <c r="H113" s="262">
        <v>1</v>
      </c>
      <c r="I113" s="332">
        <v>3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330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1</v>
      </c>
      <c r="E123" s="262">
        <v>0</v>
      </c>
      <c r="F123" s="262">
        <v>0</v>
      </c>
      <c r="G123" s="262">
        <v>1</v>
      </c>
      <c r="H123" s="262">
        <v>0</v>
      </c>
      <c r="I123" s="332">
        <v>3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1</v>
      </c>
      <c r="E126" s="262">
        <v>0</v>
      </c>
      <c r="F126" s="262">
        <v>1</v>
      </c>
      <c r="G126" s="262">
        <v>0</v>
      </c>
      <c r="H126" s="262">
        <v>0</v>
      </c>
      <c r="I126" s="333">
        <v>2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2</v>
      </c>
      <c r="E148" s="262">
        <v>0</v>
      </c>
      <c r="F148" s="262">
        <v>0</v>
      </c>
      <c r="G148" s="262">
        <v>2</v>
      </c>
      <c r="H148" s="262">
        <v>0</v>
      </c>
      <c r="I148" s="332">
        <v>3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30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0">
        <v>1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1</v>
      </c>
      <c r="E167" s="262">
        <v>1</v>
      </c>
      <c r="F167" s="262">
        <v>0</v>
      </c>
      <c r="G167" s="262">
        <v>0</v>
      </c>
      <c r="H167" s="262">
        <v>0</v>
      </c>
      <c r="I167" s="333">
        <v>2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1</v>
      </c>
      <c r="E173" s="262">
        <v>0</v>
      </c>
      <c r="F173" s="262">
        <v>1</v>
      </c>
      <c r="G173" s="262">
        <v>0</v>
      </c>
      <c r="H173" s="262">
        <v>0</v>
      </c>
      <c r="I173" s="333">
        <v>2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1</v>
      </c>
      <c r="E181" s="262">
        <v>1</v>
      </c>
      <c r="F181" s="262">
        <v>0</v>
      </c>
      <c r="G181" s="262">
        <v>0</v>
      </c>
      <c r="H181" s="262">
        <v>0</v>
      </c>
      <c r="I181" s="333">
        <v>2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1</v>
      </c>
      <c r="E183" s="262">
        <v>0</v>
      </c>
      <c r="F183" s="262">
        <v>0</v>
      </c>
      <c r="G183" s="262">
        <v>1</v>
      </c>
      <c r="H183" s="262">
        <v>0</v>
      </c>
      <c r="I183" s="332">
        <v>3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4</v>
      </c>
      <c r="E184" s="262">
        <v>0</v>
      </c>
      <c r="F184" s="262">
        <v>2</v>
      </c>
      <c r="G184" s="262">
        <v>2</v>
      </c>
      <c r="H184" s="262">
        <v>0</v>
      </c>
      <c r="I184" s="332">
        <v>3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6</v>
      </c>
      <c r="E185" s="262">
        <v>5</v>
      </c>
      <c r="F185" s="262">
        <v>0</v>
      </c>
      <c r="G185" s="262">
        <v>1</v>
      </c>
      <c r="H185" s="262">
        <v>0</v>
      </c>
      <c r="I185" s="332">
        <v>3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1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330">
        <v>1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25</v>
      </c>
      <c r="D190" s="264">
        <v>60</v>
      </c>
      <c r="E190" s="262">
        <v>28</v>
      </c>
      <c r="F190" s="262">
        <v>23</v>
      </c>
      <c r="G190" s="262">
        <v>9</v>
      </c>
      <c r="H190" s="262">
        <v>0</v>
      </c>
      <c r="I190" s="332">
        <v>3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1</v>
      </c>
      <c r="E191" s="262">
        <v>1</v>
      </c>
      <c r="F191" s="262">
        <v>0</v>
      </c>
      <c r="G191" s="262">
        <v>0</v>
      </c>
      <c r="H191" s="262">
        <v>0</v>
      </c>
      <c r="I191" s="333">
        <v>2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2</v>
      </c>
      <c r="E194" s="262">
        <v>0</v>
      </c>
      <c r="F194" s="262">
        <v>2</v>
      </c>
      <c r="G194" s="262">
        <v>0</v>
      </c>
      <c r="H194" s="262">
        <v>0</v>
      </c>
      <c r="I194" s="333">
        <v>2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2</v>
      </c>
      <c r="E195" s="262">
        <v>0</v>
      </c>
      <c r="F195" s="262">
        <v>0</v>
      </c>
      <c r="G195" s="262">
        <v>1</v>
      </c>
      <c r="H195" s="262">
        <v>1</v>
      </c>
      <c r="I195" s="332">
        <v>3</v>
      </c>
      <c r="J195" s="250"/>
    </row>
    <row r="196" spans="1:10" ht="22.5">
      <c r="A196" s="230" t="s">
        <v>325</v>
      </c>
      <c r="B196" s="231"/>
      <c r="C196" s="232">
        <f>SUM(C3:C195)</f>
        <v>78</v>
      </c>
      <c r="D196" s="261">
        <f>E196+F196+G196+H196</f>
        <v>118</v>
      </c>
      <c r="E196" s="233">
        <f>SUM(E3:E195)</f>
        <v>44</v>
      </c>
      <c r="F196" s="233">
        <f>SUM(F3:F195)</f>
        <v>38</v>
      </c>
      <c r="G196" s="233">
        <f>SUM(G3:G195)</f>
        <v>32</v>
      </c>
      <c r="H196" s="233">
        <f>SUM(H3:H195)</f>
        <v>4</v>
      </c>
      <c r="I196" s="328"/>
      <c r="J196" s="234"/>
    </row>
    <row r="197" spans="1:10">
      <c r="A197" s="235" t="s">
        <v>478</v>
      </c>
      <c r="B197" s="236"/>
      <c r="C197" s="378">
        <f>C196+D196</f>
        <v>196</v>
      </c>
      <c r="D197" s="379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X160"/>
  <sheetViews>
    <sheetView zoomScale="90" zoomScaleNormal="90" workbookViewId="0">
      <selection activeCell="E17" sqref="E17"/>
    </sheetView>
  </sheetViews>
  <sheetFormatPr defaultRowHeight="27.7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23" width="6.85546875" style="327" customWidth="1"/>
    <col min="24" max="24" width="14.85546875" style="327" bestFit="1" customWidth="1"/>
    <col min="25" max="47" width="5" style="327" customWidth="1"/>
    <col min="48" max="48" width="14.28515625" style="327" customWidth="1"/>
    <col min="49" max="16384" width="9.140625" style="327"/>
  </cols>
  <sheetData>
    <row r="1" spans="1:24">
      <c r="A1" s="267" t="s">
        <v>374</v>
      </c>
      <c r="B1" s="267"/>
    </row>
    <row r="2" spans="1:24">
      <c r="A2"/>
      <c r="B2" s="268" t="s">
        <v>479</v>
      </c>
    </row>
    <row r="3" spans="1:24">
      <c r="A3" s="339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</row>
    <row r="4" spans="1:24">
      <c r="A4" s="352" t="s">
        <v>327</v>
      </c>
      <c r="B4" s="353"/>
      <c r="C4" s="353"/>
      <c r="D4" s="352" t="s">
        <v>328</v>
      </c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4"/>
    </row>
    <row r="5" spans="1:24">
      <c r="A5" s="352" t="s">
        <v>9</v>
      </c>
      <c r="B5" s="352" t="s">
        <v>42</v>
      </c>
      <c r="C5" s="352" t="s">
        <v>326</v>
      </c>
      <c r="D5" s="352">
        <v>1</v>
      </c>
      <c r="E5" s="355">
        <v>2</v>
      </c>
      <c r="F5" s="355">
        <v>3</v>
      </c>
      <c r="G5" s="355">
        <v>4</v>
      </c>
      <c r="H5" s="355">
        <v>5</v>
      </c>
      <c r="I5" s="355">
        <v>6</v>
      </c>
      <c r="J5" s="355">
        <v>8</v>
      </c>
      <c r="K5" s="355">
        <v>9</v>
      </c>
      <c r="L5" s="355">
        <v>13</v>
      </c>
      <c r="M5" s="355">
        <v>14</v>
      </c>
      <c r="N5" s="355">
        <v>16</v>
      </c>
      <c r="O5" s="355">
        <v>18</v>
      </c>
      <c r="P5" s="355">
        <v>19</v>
      </c>
      <c r="Q5" s="355">
        <v>20</v>
      </c>
      <c r="R5" s="355">
        <v>21</v>
      </c>
      <c r="S5" s="355">
        <v>22</v>
      </c>
      <c r="T5" s="355">
        <v>23</v>
      </c>
      <c r="U5" s="355">
        <v>24</v>
      </c>
      <c r="V5" s="355">
        <v>25</v>
      </c>
      <c r="W5" s="355">
        <v>26</v>
      </c>
      <c r="X5" s="356" t="s">
        <v>329</v>
      </c>
    </row>
    <row r="6" spans="1:24">
      <c r="A6" s="341" t="s">
        <v>23</v>
      </c>
      <c r="B6" s="341" t="s">
        <v>214</v>
      </c>
      <c r="C6" s="341" t="s">
        <v>375</v>
      </c>
      <c r="D6" s="342"/>
      <c r="E6" s="343"/>
      <c r="F6" s="343">
        <v>1</v>
      </c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4">
        <v>1</v>
      </c>
    </row>
    <row r="7" spans="1:24">
      <c r="A7" s="345"/>
      <c r="B7" s="345"/>
      <c r="C7" s="346" t="s">
        <v>376</v>
      </c>
      <c r="D7" s="347"/>
      <c r="E7" s="348"/>
      <c r="F7" s="348"/>
      <c r="G7" s="348"/>
      <c r="H7" s="348"/>
      <c r="I7" s="348"/>
      <c r="J7" s="348"/>
      <c r="K7" s="348">
        <v>2</v>
      </c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9">
        <v>2</v>
      </c>
    </row>
    <row r="8" spans="1:24">
      <c r="A8" s="345"/>
      <c r="B8" s="363" t="s">
        <v>377</v>
      </c>
      <c r="C8" s="364"/>
      <c r="D8" s="365"/>
      <c r="E8" s="366"/>
      <c r="F8" s="366">
        <v>1</v>
      </c>
      <c r="G8" s="366"/>
      <c r="H8" s="366"/>
      <c r="I8" s="366"/>
      <c r="J8" s="366"/>
      <c r="K8" s="366">
        <v>2</v>
      </c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7">
        <v>3</v>
      </c>
    </row>
    <row r="9" spans="1:24">
      <c r="A9" s="345"/>
      <c r="B9" s="341" t="s">
        <v>23</v>
      </c>
      <c r="C9" s="341" t="s">
        <v>345</v>
      </c>
      <c r="D9" s="342"/>
      <c r="E9" s="343">
        <v>1</v>
      </c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4">
        <v>1</v>
      </c>
    </row>
    <row r="10" spans="1:24">
      <c r="A10" s="345"/>
      <c r="B10" s="345"/>
      <c r="C10" s="346" t="s">
        <v>443</v>
      </c>
      <c r="D10" s="347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>
        <v>1</v>
      </c>
      <c r="U10" s="348"/>
      <c r="V10" s="348"/>
      <c r="W10" s="348"/>
      <c r="X10" s="349">
        <v>1</v>
      </c>
    </row>
    <row r="11" spans="1:24">
      <c r="A11" s="345"/>
      <c r="B11" s="363" t="s">
        <v>330</v>
      </c>
      <c r="C11" s="364"/>
      <c r="D11" s="365"/>
      <c r="E11" s="366">
        <v>1</v>
      </c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>
        <v>1</v>
      </c>
      <c r="U11" s="366"/>
      <c r="V11" s="366"/>
      <c r="W11" s="366"/>
      <c r="X11" s="367">
        <v>2</v>
      </c>
    </row>
    <row r="12" spans="1:24">
      <c r="A12" s="345"/>
      <c r="B12" s="341" t="s">
        <v>171</v>
      </c>
      <c r="C12" s="341" t="s">
        <v>416</v>
      </c>
      <c r="D12" s="342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>
        <v>1</v>
      </c>
      <c r="U12" s="343"/>
      <c r="V12" s="343"/>
      <c r="W12" s="343"/>
      <c r="X12" s="344">
        <v>1</v>
      </c>
    </row>
    <row r="13" spans="1:24">
      <c r="A13" s="345"/>
      <c r="B13" s="363" t="s">
        <v>417</v>
      </c>
      <c r="C13" s="364"/>
      <c r="D13" s="365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>
        <v>1</v>
      </c>
      <c r="U13" s="366"/>
      <c r="V13" s="366"/>
      <c r="W13" s="366"/>
      <c r="X13" s="367">
        <v>1</v>
      </c>
    </row>
    <row r="14" spans="1:24">
      <c r="A14" s="345"/>
      <c r="B14" s="341" t="s">
        <v>173</v>
      </c>
      <c r="C14" s="341" t="s">
        <v>444</v>
      </c>
      <c r="D14" s="342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>
        <v>1</v>
      </c>
      <c r="V14" s="343"/>
      <c r="W14" s="343"/>
      <c r="X14" s="344">
        <v>1</v>
      </c>
    </row>
    <row r="15" spans="1:24">
      <c r="A15" s="345"/>
      <c r="B15" s="363" t="s">
        <v>445</v>
      </c>
      <c r="C15" s="364"/>
      <c r="D15" s="365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>
        <v>1</v>
      </c>
      <c r="V15" s="366"/>
      <c r="W15" s="366"/>
      <c r="X15" s="367">
        <v>1</v>
      </c>
    </row>
    <row r="16" spans="1:24">
      <c r="A16" s="360" t="s">
        <v>330</v>
      </c>
      <c r="B16" s="361"/>
      <c r="C16" s="361"/>
      <c r="D16" s="357"/>
      <c r="E16" s="358">
        <v>1</v>
      </c>
      <c r="F16" s="358">
        <v>1</v>
      </c>
      <c r="G16" s="358"/>
      <c r="H16" s="358"/>
      <c r="I16" s="358"/>
      <c r="J16" s="358"/>
      <c r="K16" s="358">
        <v>2</v>
      </c>
      <c r="L16" s="358"/>
      <c r="M16" s="358"/>
      <c r="N16" s="358"/>
      <c r="O16" s="358"/>
      <c r="P16" s="358"/>
      <c r="Q16" s="358"/>
      <c r="R16" s="358"/>
      <c r="S16" s="358"/>
      <c r="T16" s="358">
        <v>2</v>
      </c>
      <c r="U16" s="358">
        <v>1</v>
      </c>
      <c r="V16" s="358"/>
      <c r="W16" s="358"/>
      <c r="X16" s="359">
        <v>7</v>
      </c>
    </row>
    <row r="17" spans="1:24">
      <c r="A17" s="341" t="s">
        <v>24</v>
      </c>
      <c r="B17" s="341" t="s">
        <v>225</v>
      </c>
      <c r="C17" s="341" t="s">
        <v>362</v>
      </c>
      <c r="D17" s="342"/>
      <c r="E17" s="343"/>
      <c r="F17" s="343"/>
      <c r="G17" s="343">
        <v>1</v>
      </c>
      <c r="H17" s="343"/>
      <c r="I17" s="343"/>
      <c r="J17" s="343"/>
      <c r="K17" s="343"/>
      <c r="L17" s="343">
        <v>1</v>
      </c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4">
        <v>2</v>
      </c>
    </row>
    <row r="18" spans="1:24">
      <c r="A18" s="345"/>
      <c r="B18" s="363" t="s">
        <v>341</v>
      </c>
      <c r="C18" s="364"/>
      <c r="D18" s="365"/>
      <c r="E18" s="366"/>
      <c r="F18" s="366"/>
      <c r="G18" s="366">
        <v>1</v>
      </c>
      <c r="H18" s="366"/>
      <c r="I18" s="366"/>
      <c r="J18" s="366"/>
      <c r="K18" s="366"/>
      <c r="L18" s="366">
        <v>1</v>
      </c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7">
        <v>2</v>
      </c>
    </row>
    <row r="19" spans="1:24">
      <c r="A19" s="345"/>
      <c r="B19" s="341" t="s">
        <v>159</v>
      </c>
      <c r="C19" s="341" t="s">
        <v>446</v>
      </c>
      <c r="D19" s="342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>
        <v>1</v>
      </c>
      <c r="W19" s="343"/>
      <c r="X19" s="344">
        <v>1</v>
      </c>
    </row>
    <row r="20" spans="1:24">
      <c r="A20" s="345"/>
      <c r="B20" s="345"/>
      <c r="C20" s="346" t="s">
        <v>159</v>
      </c>
      <c r="D20" s="347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>
        <v>1</v>
      </c>
      <c r="V20" s="348"/>
      <c r="W20" s="348"/>
      <c r="X20" s="349">
        <v>1</v>
      </c>
    </row>
    <row r="21" spans="1:24">
      <c r="A21" s="345"/>
      <c r="B21" s="363" t="s">
        <v>428</v>
      </c>
      <c r="C21" s="364"/>
      <c r="D21" s="365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>
        <v>1</v>
      </c>
      <c r="V21" s="366">
        <v>1</v>
      </c>
      <c r="W21" s="366"/>
      <c r="X21" s="367">
        <v>2</v>
      </c>
    </row>
    <row r="22" spans="1:24">
      <c r="A22" s="345"/>
      <c r="B22" s="341" t="s">
        <v>227</v>
      </c>
      <c r="C22" s="341" t="s">
        <v>385</v>
      </c>
      <c r="D22" s="342"/>
      <c r="E22" s="343"/>
      <c r="F22" s="343"/>
      <c r="G22" s="343"/>
      <c r="H22" s="343"/>
      <c r="I22" s="343"/>
      <c r="J22" s="343"/>
      <c r="K22" s="343"/>
      <c r="L22" s="343"/>
      <c r="M22" s="343"/>
      <c r="N22" s="343">
        <v>1</v>
      </c>
      <c r="O22" s="343"/>
      <c r="P22" s="343"/>
      <c r="Q22" s="343"/>
      <c r="R22" s="343"/>
      <c r="S22" s="343"/>
      <c r="T22" s="343"/>
      <c r="U22" s="343"/>
      <c r="V22" s="343"/>
      <c r="W22" s="343"/>
      <c r="X22" s="344">
        <v>1</v>
      </c>
    </row>
    <row r="23" spans="1:24">
      <c r="A23" s="345"/>
      <c r="B23" s="363" t="s">
        <v>386</v>
      </c>
      <c r="C23" s="364"/>
      <c r="D23" s="365"/>
      <c r="E23" s="366"/>
      <c r="F23" s="366"/>
      <c r="G23" s="366"/>
      <c r="H23" s="366"/>
      <c r="I23" s="366"/>
      <c r="J23" s="366"/>
      <c r="K23" s="366"/>
      <c r="L23" s="366"/>
      <c r="M23" s="366"/>
      <c r="N23" s="366">
        <v>1</v>
      </c>
      <c r="O23" s="366"/>
      <c r="P23" s="366"/>
      <c r="Q23" s="366"/>
      <c r="R23" s="366"/>
      <c r="S23" s="366"/>
      <c r="T23" s="366"/>
      <c r="U23" s="366"/>
      <c r="V23" s="366"/>
      <c r="W23" s="366"/>
      <c r="X23" s="367">
        <v>1</v>
      </c>
    </row>
    <row r="24" spans="1:24">
      <c r="A24" s="345"/>
      <c r="B24" s="341" t="s">
        <v>166</v>
      </c>
      <c r="C24" s="341" t="s">
        <v>387</v>
      </c>
      <c r="D24" s="342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>
        <v>1</v>
      </c>
      <c r="P24" s="343"/>
      <c r="Q24" s="343"/>
      <c r="R24" s="343"/>
      <c r="S24" s="343"/>
      <c r="T24" s="343"/>
      <c r="U24" s="343"/>
      <c r="V24" s="343"/>
      <c r="W24" s="343"/>
      <c r="X24" s="344">
        <v>1</v>
      </c>
    </row>
    <row r="25" spans="1:24">
      <c r="A25" s="345"/>
      <c r="B25" s="363" t="s">
        <v>388</v>
      </c>
      <c r="C25" s="364"/>
      <c r="D25" s="365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>
        <v>1</v>
      </c>
      <c r="P25" s="366"/>
      <c r="Q25" s="366"/>
      <c r="R25" s="366"/>
      <c r="S25" s="366"/>
      <c r="T25" s="366"/>
      <c r="U25" s="366"/>
      <c r="V25" s="366"/>
      <c r="W25" s="366"/>
      <c r="X25" s="367">
        <v>1</v>
      </c>
    </row>
    <row r="26" spans="1:24">
      <c r="A26" s="345"/>
      <c r="B26" s="341" t="s">
        <v>224</v>
      </c>
      <c r="C26" s="341" t="s">
        <v>447</v>
      </c>
      <c r="D26" s="342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>
        <v>1</v>
      </c>
      <c r="W26" s="343"/>
      <c r="X26" s="344">
        <v>1</v>
      </c>
    </row>
    <row r="27" spans="1:24">
      <c r="A27" s="345"/>
      <c r="B27" s="363" t="s">
        <v>448</v>
      </c>
      <c r="C27" s="364"/>
      <c r="D27" s="365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>
        <v>1</v>
      </c>
      <c r="W27" s="366"/>
      <c r="X27" s="367">
        <v>1</v>
      </c>
    </row>
    <row r="28" spans="1:24">
      <c r="A28" s="345"/>
      <c r="B28" s="341" t="s">
        <v>148</v>
      </c>
      <c r="C28" s="341" t="s">
        <v>148</v>
      </c>
      <c r="D28" s="342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>
        <v>1</v>
      </c>
      <c r="T28" s="343"/>
      <c r="U28" s="343"/>
      <c r="V28" s="343"/>
      <c r="W28" s="343"/>
      <c r="X28" s="344">
        <v>1</v>
      </c>
    </row>
    <row r="29" spans="1:24">
      <c r="A29" s="345"/>
      <c r="B29" s="363" t="s">
        <v>418</v>
      </c>
      <c r="C29" s="364"/>
      <c r="D29" s="365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>
        <v>1</v>
      </c>
      <c r="T29" s="366"/>
      <c r="U29" s="366"/>
      <c r="V29" s="366"/>
      <c r="W29" s="366"/>
      <c r="X29" s="367">
        <v>1</v>
      </c>
    </row>
    <row r="30" spans="1:24">
      <c r="A30" s="360" t="s">
        <v>331</v>
      </c>
      <c r="B30" s="361"/>
      <c r="C30" s="361"/>
      <c r="D30" s="357"/>
      <c r="E30" s="358"/>
      <c r="F30" s="358"/>
      <c r="G30" s="358">
        <v>1</v>
      </c>
      <c r="H30" s="358"/>
      <c r="I30" s="358"/>
      <c r="J30" s="358"/>
      <c r="K30" s="358"/>
      <c r="L30" s="358">
        <v>1</v>
      </c>
      <c r="M30" s="358"/>
      <c r="N30" s="358">
        <v>1</v>
      </c>
      <c r="O30" s="358">
        <v>1</v>
      </c>
      <c r="P30" s="358"/>
      <c r="Q30" s="358"/>
      <c r="R30" s="358"/>
      <c r="S30" s="358">
        <v>1</v>
      </c>
      <c r="T30" s="358"/>
      <c r="U30" s="358">
        <v>1</v>
      </c>
      <c r="V30" s="358">
        <v>2</v>
      </c>
      <c r="W30" s="358"/>
      <c r="X30" s="359">
        <v>8</v>
      </c>
    </row>
    <row r="31" spans="1:24">
      <c r="A31" s="341" t="s">
        <v>60</v>
      </c>
      <c r="B31" s="341" t="s">
        <v>308</v>
      </c>
      <c r="C31" s="341" t="s">
        <v>449</v>
      </c>
      <c r="D31" s="342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>
        <v>1</v>
      </c>
      <c r="W31" s="343"/>
      <c r="X31" s="344">
        <v>1</v>
      </c>
    </row>
    <row r="32" spans="1:24">
      <c r="A32" s="345"/>
      <c r="B32" s="363" t="s">
        <v>450</v>
      </c>
      <c r="C32" s="364"/>
      <c r="D32" s="365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>
        <v>1</v>
      </c>
      <c r="W32" s="366"/>
      <c r="X32" s="367">
        <v>1</v>
      </c>
    </row>
    <row r="33" spans="1:24">
      <c r="A33" s="360" t="s">
        <v>451</v>
      </c>
      <c r="B33" s="361"/>
      <c r="C33" s="361"/>
      <c r="D33" s="357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>
        <v>1</v>
      </c>
      <c r="W33" s="358"/>
      <c r="X33" s="359">
        <v>1</v>
      </c>
    </row>
    <row r="34" spans="1:24">
      <c r="A34" s="341" t="s">
        <v>61</v>
      </c>
      <c r="B34" s="341" t="s">
        <v>317</v>
      </c>
      <c r="C34" s="341" t="s">
        <v>429</v>
      </c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>
        <v>4</v>
      </c>
      <c r="U34" s="343">
        <v>1</v>
      </c>
      <c r="V34" s="343"/>
      <c r="W34" s="343">
        <v>1</v>
      </c>
      <c r="X34" s="344">
        <v>6</v>
      </c>
    </row>
    <row r="35" spans="1:24">
      <c r="A35" s="345"/>
      <c r="B35" s="363" t="s">
        <v>430</v>
      </c>
      <c r="C35" s="364"/>
      <c r="D35" s="365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>
        <v>4</v>
      </c>
      <c r="U35" s="366">
        <v>1</v>
      </c>
      <c r="V35" s="366"/>
      <c r="W35" s="366">
        <v>1</v>
      </c>
      <c r="X35" s="367">
        <v>6</v>
      </c>
    </row>
    <row r="36" spans="1:24">
      <c r="A36" s="345"/>
      <c r="B36" s="341" t="s">
        <v>316</v>
      </c>
      <c r="C36" s="341" t="s">
        <v>452</v>
      </c>
      <c r="D36" s="342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>
        <v>3</v>
      </c>
      <c r="W36" s="343">
        <v>1</v>
      </c>
      <c r="X36" s="344">
        <v>4</v>
      </c>
    </row>
    <row r="37" spans="1:24">
      <c r="A37" s="345"/>
      <c r="B37" s="363" t="s">
        <v>453</v>
      </c>
      <c r="C37" s="364"/>
      <c r="D37" s="365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>
        <v>3</v>
      </c>
      <c r="W37" s="366">
        <v>1</v>
      </c>
      <c r="X37" s="367">
        <v>4</v>
      </c>
    </row>
    <row r="38" spans="1:24">
      <c r="A38" s="345"/>
      <c r="B38" s="341" t="s">
        <v>61</v>
      </c>
      <c r="C38" s="341" t="s">
        <v>431</v>
      </c>
      <c r="D38" s="342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>
        <v>1</v>
      </c>
      <c r="V38" s="343"/>
      <c r="W38" s="343"/>
      <c r="X38" s="344">
        <v>1</v>
      </c>
    </row>
    <row r="39" spans="1:24">
      <c r="A39" s="345"/>
      <c r="B39" s="363" t="s">
        <v>432</v>
      </c>
      <c r="C39" s="364"/>
      <c r="D39" s="365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>
        <v>1</v>
      </c>
      <c r="V39" s="366"/>
      <c r="W39" s="366"/>
      <c r="X39" s="367">
        <v>1</v>
      </c>
    </row>
    <row r="40" spans="1:24">
      <c r="A40" s="345"/>
      <c r="B40" s="341" t="s">
        <v>177</v>
      </c>
      <c r="C40" s="341" t="s">
        <v>465</v>
      </c>
      <c r="D40" s="342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>
        <v>1</v>
      </c>
      <c r="W40" s="343"/>
      <c r="X40" s="344">
        <v>1</v>
      </c>
    </row>
    <row r="41" spans="1:24">
      <c r="A41" s="345"/>
      <c r="B41" s="363" t="s">
        <v>480</v>
      </c>
      <c r="C41" s="364"/>
      <c r="D41" s="365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>
        <v>1</v>
      </c>
      <c r="W41" s="366"/>
      <c r="X41" s="367">
        <v>1</v>
      </c>
    </row>
    <row r="42" spans="1:24">
      <c r="A42" s="360" t="s">
        <v>432</v>
      </c>
      <c r="B42" s="361"/>
      <c r="C42" s="361"/>
      <c r="D42" s="357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>
        <v>4</v>
      </c>
      <c r="U42" s="358">
        <v>2</v>
      </c>
      <c r="V42" s="358">
        <v>4</v>
      </c>
      <c r="W42" s="358">
        <v>2</v>
      </c>
      <c r="X42" s="359">
        <v>12</v>
      </c>
    </row>
    <row r="43" spans="1:24">
      <c r="A43" s="341" t="s">
        <v>63</v>
      </c>
      <c r="B43" s="341" t="s">
        <v>324</v>
      </c>
      <c r="C43" s="341" t="s">
        <v>324</v>
      </c>
      <c r="D43" s="342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>
        <v>2</v>
      </c>
      <c r="X43" s="344">
        <v>2</v>
      </c>
    </row>
    <row r="44" spans="1:24">
      <c r="A44" s="345"/>
      <c r="B44" s="363" t="s">
        <v>481</v>
      </c>
      <c r="C44" s="364"/>
      <c r="D44" s="365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>
        <v>2</v>
      </c>
      <c r="X44" s="367">
        <v>2</v>
      </c>
    </row>
    <row r="45" spans="1:24">
      <c r="A45" s="345"/>
      <c r="B45" s="341" t="s">
        <v>323</v>
      </c>
      <c r="C45" s="341" t="s">
        <v>482</v>
      </c>
      <c r="D45" s="342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>
        <v>1</v>
      </c>
      <c r="W45" s="343"/>
      <c r="X45" s="344">
        <v>1</v>
      </c>
    </row>
    <row r="46" spans="1:24">
      <c r="A46" s="345"/>
      <c r="B46" s="345"/>
      <c r="C46" s="346" t="s">
        <v>454</v>
      </c>
      <c r="D46" s="347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>
        <v>1</v>
      </c>
      <c r="W46" s="348"/>
      <c r="X46" s="349">
        <v>1</v>
      </c>
    </row>
    <row r="47" spans="1:24">
      <c r="A47" s="345"/>
      <c r="B47" s="363" t="s">
        <v>455</v>
      </c>
      <c r="C47" s="364"/>
      <c r="D47" s="365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>
        <v>2</v>
      </c>
      <c r="W47" s="366"/>
      <c r="X47" s="367">
        <v>2</v>
      </c>
    </row>
    <row r="48" spans="1:24">
      <c r="A48" s="345"/>
      <c r="B48" s="341" t="s">
        <v>63</v>
      </c>
      <c r="C48" s="341" t="s">
        <v>433</v>
      </c>
      <c r="D48" s="342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>
        <v>1</v>
      </c>
      <c r="V48" s="343"/>
      <c r="W48" s="343"/>
      <c r="X48" s="344">
        <v>1</v>
      </c>
    </row>
    <row r="49" spans="1:24">
      <c r="A49" s="345"/>
      <c r="B49" s="363" t="s">
        <v>434</v>
      </c>
      <c r="C49" s="364"/>
      <c r="D49" s="365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>
        <v>1</v>
      </c>
      <c r="V49" s="366"/>
      <c r="W49" s="366"/>
      <c r="X49" s="367">
        <v>1</v>
      </c>
    </row>
    <row r="50" spans="1:24">
      <c r="A50" s="360" t="s">
        <v>434</v>
      </c>
      <c r="B50" s="361"/>
      <c r="C50" s="361"/>
      <c r="D50" s="357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>
        <v>1</v>
      </c>
      <c r="V50" s="358">
        <v>2</v>
      </c>
      <c r="W50" s="358">
        <v>2</v>
      </c>
      <c r="X50" s="359">
        <v>5</v>
      </c>
    </row>
    <row r="51" spans="1:24">
      <c r="A51" s="341" t="s">
        <v>25</v>
      </c>
      <c r="B51" s="341" t="s">
        <v>25</v>
      </c>
      <c r="C51" s="341" t="s">
        <v>483</v>
      </c>
      <c r="D51" s="342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>
        <v>1</v>
      </c>
      <c r="W51" s="343"/>
      <c r="X51" s="344">
        <v>1</v>
      </c>
    </row>
    <row r="52" spans="1:24">
      <c r="A52" s="345"/>
      <c r="B52" s="363" t="s">
        <v>484</v>
      </c>
      <c r="C52" s="364"/>
      <c r="D52" s="365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>
        <v>1</v>
      </c>
      <c r="W52" s="366"/>
      <c r="X52" s="367">
        <v>1</v>
      </c>
    </row>
    <row r="53" spans="1:24">
      <c r="A53" s="360" t="s">
        <v>484</v>
      </c>
      <c r="B53" s="361"/>
      <c r="C53" s="361"/>
      <c r="D53" s="357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>
        <v>1</v>
      </c>
      <c r="W53" s="358"/>
      <c r="X53" s="359">
        <v>1</v>
      </c>
    </row>
    <row r="54" spans="1:24">
      <c r="A54" s="341" t="s">
        <v>31</v>
      </c>
      <c r="B54" s="341" t="s">
        <v>218</v>
      </c>
      <c r="C54" s="341" t="s">
        <v>456</v>
      </c>
      <c r="D54" s="342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>
        <v>1</v>
      </c>
      <c r="V54" s="343"/>
      <c r="W54" s="343"/>
      <c r="X54" s="344">
        <v>1</v>
      </c>
    </row>
    <row r="55" spans="1:24">
      <c r="A55" s="345"/>
      <c r="B55" s="345"/>
      <c r="C55" s="346" t="s">
        <v>403</v>
      </c>
      <c r="D55" s="347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>
        <v>2</v>
      </c>
      <c r="T55" s="348"/>
      <c r="U55" s="348"/>
      <c r="V55" s="348"/>
      <c r="W55" s="348"/>
      <c r="X55" s="349">
        <v>2</v>
      </c>
    </row>
    <row r="56" spans="1:24">
      <c r="A56" s="345"/>
      <c r="B56" s="345"/>
      <c r="C56" s="346" t="s">
        <v>347</v>
      </c>
      <c r="D56" s="347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>
        <v>1</v>
      </c>
      <c r="X56" s="349">
        <v>1</v>
      </c>
    </row>
    <row r="57" spans="1:24">
      <c r="A57" s="345"/>
      <c r="B57" s="363" t="s">
        <v>404</v>
      </c>
      <c r="C57" s="364"/>
      <c r="D57" s="365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  <c r="Q57" s="366"/>
      <c r="R57" s="366"/>
      <c r="S57" s="366">
        <v>2</v>
      </c>
      <c r="T57" s="366"/>
      <c r="U57" s="366">
        <v>1</v>
      </c>
      <c r="V57" s="366"/>
      <c r="W57" s="366">
        <v>1</v>
      </c>
      <c r="X57" s="367">
        <v>4</v>
      </c>
    </row>
    <row r="58" spans="1:24">
      <c r="A58" s="345"/>
      <c r="B58" s="341" t="s">
        <v>219</v>
      </c>
      <c r="C58" s="341" t="s">
        <v>363</v>
      </c>
      <c r="D58" s="342"/>
      <c r="E58" s="343"/>
      <c r="F58" s="343">
        <v>1</v>
      </c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4">
        <v>1</v>
      </c>
    </row>
    <row r="59" spans="1:24">
      <c r="A59" s="345"/>
      <c r="B59" s="345"/>
      <c r="C59" s="346" t="s">
        <v>364</v>
      </c>
      <c r="D59" s="347"/>
      <c r="E59" s="348"/>
      <c r="F59" s="348"/>
      <c r="G59" s="348">
        <v>1</v>
      </c>
      <c r="H59" s="348"/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/>
      <c r="V59" s="348"/>
      <c r="W59" s="348"/>
      <c r="X59" s="349">
        <v>1</v>
      </c>
    </row>
    <row r="60" spans="1:24">
      <c r="A60" s="345"/>
      <c r="B60" s="363" t="s">
        <v>342</v>
      </c>
      <c r="C60" s="364"/>
      <c r="D60" s="365"/>
      <c r="E60" s="366"/>
      <c r="F60" s="366">
        <v>1</v>
      </c>
      <c r="G60" s="366">
        <v>1</v>
      </c>
      <c r="H60" s="366"/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7">
        <v>2</v>
      </c>
    </row>
    <row r="61" spans="1:24">
      <c r="A61" s="345"/>
      <c r="B61" s="341" t="s">
        <v>185</v>
      </c>
      <c r="C61" s="341" t="s">
        <v>379</v>
      </c>
      <c r="D61" s="342"/>
      <c r="E61" s="343"/>
      <c r="F61" s="343"/>
      <c r="G61" s="343"/>
      <c r="H61" s="343"/>
      <c r="I61" s="343"/>
      <c r="J61" s="343"/>
      <c r="K61" s="343"/>
      <c r="L61" s="343"/>
      <c r="M61" s="343">
        <v>1</v>
      </c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4">
        <v>1</v>
      </c>
    </row>
    <row r="62" spans="1:24">
      <c r="A62" s="345"/>
      <c r="B62" s="345"/>
      <c r="C62" s="346" t="s">
        <v>185</v>
      </c>
      <c r="D62" s="347"/>
      <c r="E62" s="348"/>
      <c r="F62" s="348"/>
      <c r="G62" s="348"/>
      <c r="H62" s="348"/>
      <c r="I62" s="348"/>
      <c r="J62" s="348"/>
      <c r="K62" s="348"/>
      <c r="L62" s="348"/>
      <c r="M62" s="348">
        <v>1</v>
      </c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9">
        <v>1</v>
      </c>
    </row>
    <row r="63" spans="1:24">
      <c r="A63" s="345"/>
      <c r="B63" s="363" t="s">
        <v>380</v>
      </c>
      <c r="C63" s="364"/>
      <c r="D63" s="365"/>
      <c r="E63" s="366"/>
      <c r="F63" s="366"/>
      <c r="G63" s="366"/>
      <c r="H63" s="366"/>
      <c r="I63" s="366"/>
      <c r="J63" s="366"/>
      <c r="K63" s="366"/>
      <c r="L63" s="366"/>
      <c r="M63" s="366">
        <v>2</v>
      </c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7">
        <v>2</v>
      </c>
    </row>
    <row r="64" spans="1:24">
      <c r="A64" s="345"/>
      <c r="B64" s="341" t="s">
        <v>223</v>
      </c>
      <c r="C64" s="341" t="s">
        <v>365</v>
      </c>
      <c r="D64" s="342"/>
      <c r="E64" s="343"/>
      <c r="F64" s="343">
        <v>1</v>
      </c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4">
        <v>1</v>
      </c>
    </row>
    <row r="65" spans="1:24">
      <c r="A65" s="345"/>
      <c r="B65" s="363" t="s">
        <v>343</v>
      </c>
      <c r="C65" s="364"/>
      <c r="D65" s="365"/>
      <c r="E65" s="366"/>
      <c r="F65" s="366">
        <v>1</v>
      </c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7">
        <v>1</v>
      </c>
    </row>
    <row r="66" spans="1:24">
      <c r="A66" s="345"/>
      <c r="B66" s="341" t="s">
        <v>190</v>
      </c>
      <c r="C66" s="341" t="s">
        <v>405</v>
      </c>
      <c r="D66" s="342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>
        <v>1</v>
      </c>
      <c r="T66" s="343"/>
      <c r="U66" s="343"/>
      <c r="V66" s="343"/>
      <c r="W66" s="343"/>
      <c r="X66" s="344">
        <v>1</v>
      </c>
    </row>
    <row r="67" spans="1:24">
      <c r="A67" s="345"/>
      <c r="B67" s="363" t="s">
        <v>406</v>
      </c>
      <c r="C67" s="364"/>
      <c r="D67" s="365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>
        <v>1</v>
      </c>
      <c r="T67" s="366"/>
      <c r="U67" s="366"/>
      <c r="V67" s="366"/>
      <c r="W67" s="366"/>
      <c r="X67" s="367">
        <v>1</v>
      </c>
    </row>
    <row r="68" spans="1:24">
      <c r="A68" s="345"/>
      <c r="B68" s="341" t="s">
        <v>221</v>
      </c>
      <c r="C68" s="341" t="s">
        <v>391</v>
      </c>
      <c r="D68" s="342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3"/>
      <c r="Q68" s="343">
        <v>1</v>
      </c>
      <c r="R68" s="343"/>
      <c r="S68" s="343"/>
      <c r="T68" s="343"/>
      <c r="U68" s="343"/>
      <c r="V68" s="343"/>
      <c r="W68" s="343"/>
      <c r="X68" s="344">
        <v>1</v>
      </c>
    </row>
    <row r="69" spans="1:24">
      <c r="A69" s="345"/>
      <c r="B69" s="363" t="s">
        <v>395</v>
      </c>
      <c r="C69" s="364"/>
      <c r="D69" s="365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366"/>
      <c r="Q69" s="366">
        <v>1</v>
      </c>
      <c r="R69" s="366"/>
      <c r="S69" s="366"/>
      <c r="T69" s="366"/>
      <c r="U69" s="366"/>
      <c r="V69" s="366"/>
      <c r="W69" s="366"/>
      <c r="X69" s="367">
        <v>1</v>
      </c>
    </row>
    <row r="70" spans="1:24">
      <c r="A70" s="360" t="s">
        <v>332</v>
      </c>
      <c r="B70" s="361"/>
      <c r="C70" s="361"/>
      <c r="D70" s="357"/>
      <c r="E70" s="358"/>
      <c r="F70" s="358">
        <v>2</v>
      </c>
      <c r="G70" s="358">
        <v>1</v>
      </c>
      <c r="H70" s="358"/>
      <c r="I70" s="358"/>
      <c r="J70" s="358"/>
      <c r="K70" s="358"/>
      <c r="L70" s="358"/>
      <c r="M70" s="358">
        <v>2</v>
      </c>
      <c r="N70" s="358"/>
      <c r="O70" s="358"/>
      <c r="P70" s="358"/>
      <c r="Q70" s="358">
        <v>1</v>
      </c>
      <c r="R70" s="358"/>
      <c r="S70" s="358">
        <v>3</v>
      </c>
      <c r="T70" s="358"/>
      <c r="U70" s="358">
        <v>1</v>
      </c>
      <c r="V70" s="358"/>
      <c r="W70" s="358">
        <v>1</v>
      </c>
      <c r="X70" s="359">
        <v>11</v>
      </c>
    </row>
    <row r="71" spans="1:24">
      <c r="A71" s="341" t="s">
        <v>26</v>
      </c>
      <c r="B71" s="341" t="s">
        <v>242</v>
      </c>
      <c r="C71" s="341" t="s">
        <v>347</v>
      </c>
      <c r="D71" s="342"/>
      <c r="E71" s="343"/>
      <c r="F71" s="343"/>
      <c r="G71" s="343"/>
      <c r="H71" s="343">
        <v>1</v>
      </c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4">
        <v>1</v>
      </c>
    </row>
    <row r="72" spans="1:24">
      <c r="A72" s="345"/>
      <c r="B72" s="345"/>
      <c r="C72" s="346" t="s">
        <v>392</v>
      </c>
      <c r="D72" s="347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>
        <v>1</v>
      </c>
      <c r="P72" s="348"/>
      <c r="Q72" s="348"/>
      <c r="R72" s="348"/>
      <c r="S72" s="348"/>
      <c r="T72" s="348"/>
      <c r="U72" s="348"/>
      <c r="V72" s="348"/>
      <c r="W72" s="348"/>
      <c r="X72" s="349">
        <v>1</v>
      </c>
    </row>
    <row r="73" spans="1:24">
      <c r="A73" s="345"/>
      <c r="B73" s="345"/>
      <c r="C73" s="346" t="s">
        <v>367</v>
      </c>
      <c r="D73" s="347"/>
      <c r="E73" s="348"/>
      <c r="F73" s="348"/>
      <c r="G73" s="348">
        <v>1</v>
      </c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9">
        <v>1</v>
      </c>
    </row>
    <row r="74" spans="1:24">
      <c r="A74" s="345"/>
      <c r="B74" s="363" t="s">
        <v>368</v>
      </c>
      <c r="C74" s="364"/>
      <c r="D74" s="365"/>
      <c r="E74" s="366"/>
      <c r="F74" s="366"/>
      <c r="G74" s="366">
        <v>1</v>
      </c>
      <c r="H74" s="366">
        <v>1</v>
      </c>
      <c r="I74" s="366"/>
      <c r="J74" s="366"/>
      <c r="K74" s="366"/>
      <c r="L74" s="366"/>
      <c r="M74" s="366"/>
      <c r="N74" s="366"/>
      <c r="O74" s="366">
        <v>1</v>
      </c>
      <c r="P74" s="366"/>
      <c r="Q74" s="366"/>
      <c r="R74" s="366"/>
      <c r="S74" s="366"/>
      <c r="T74" s="366"/>
      <c r="U74" s="366"/>
      <c r="V74" s="366"/>
      <c r="W74" s="366"/>
      <c r="X74" s="367">
        <v>3</v>
      </c>
    </row>
    <row r="75" spans="1:24">
      <c r="A75" s="345"/>
      <c r="B75" s="341" t="s">
        <v>34</v>
      </c>
      <c r="C75" s="341" t="s">
        <v>34</v>
      </c>
      <c r="D75" s="342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>
        <v>1</v>
      </c>
      <c r="X75" s="344">
        <v>1</v>
      </c>
    </row>
    <row r="76" spans="1:24">
      <c r="A76" s="345"/>
      <c r="B76" s="345"/>
      <c r="C76" s="346" t="s">
        <v>148</v>
      </c>
      <c r="D76" s="347">
        <v>1</v>
      </c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9">
        <v>1</v>
      </c>
    </row>
    <row r="77" spans="1:24">
      <c r="A77" s="345"/>
      <c r="B77" s="345"/>
      <c r="C77" s="346" t="s">
        <v>366</v>
      </c>
      <c r="D77" s="347"/>
      <c r="E77" s="348"/>
      <c r="F77" s="348">
        <v>1</v>
      </c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9">
        <v>1</v>
      </c>
    </row>
    <row r="78" spans="1:24">
      <c r="A78" s="345"/>
      <c r="B78" s="363" t="s">
        <v>344</v>
      </c>
      <c r="C78" s="364"/>
      <c r="D78" s="365">
        <v>1</v>
      </c>
      <c r="E78" s="366"/>
      <c r="F78" s="366">
        <v>1</v>
      </c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>
        <v>1</v>
      </c>
      <c r="X78" s="367">
        <v>3</v>
      </c>
    </row>
    <row r="79" spans="1:24">
      <c r="A79" s="345"/>
      <c r="B79" s="341" t="s">
        <v>248</v>
      </c>
      <c r="C79" s="341" t="s">
        <v>407</v>
      </c>
      <c r="D79" s="342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>
        <v>1</v>
      </c>
      <c r="T79" s="343"/>
      <c r="U79" s="343"/>
      <c r="V79" s="343"/>
      <c r="W79" s="343"/>
      <c r="X79" s="344">
        <v>1</v>
      </c>
    </row>
    <row r="80" spans="1:24">
      <c r="A80" s="345"/>
      <c r="B80" s="345"/>
      <c r="C80" s="346" t="s">
        <v>160</v>
      </c>
      <c r="D80" s="347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>
        <v>1</v>
      </c>
      <c r="U80" s="348"/>
      <c r="V80" s="348"/>
      <c r="W80" s="348"/>
      <c r="X80" s="349">
        <v>1</v>
      </c>
    </row>
    <row r="81" spans="1:24">
      <c r="A81" s="345"/>
      <c r="B81" s="363" t="s">
        <v>408</v>
      </c>
      <c r="C81" s="364"/>
      <c r="D81" s="365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>
        <v>1</v>
      </c>
      <c r="T81" s="366">
        <v>1</v>
      </c>
      <c r="U81" s="366"/>
      <c r="V81" s="366"/>
      <c r="W81" s="366"/>
      <c r="X81" s="367">
        <v>2</v>
      </c>
    </row>
    <row r="82" spans="1:24">
      <c r="A82" s="345"/>
      <c r="B82" s="341" t="s">
        <v>241</v>
      </c>
      <c r="C82" s="341" t="s">
        <v>252</v>
      </c>
      <c r="D82" s="342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>
        <v>1</v>
      </c>
      <c r="R82" s="343"/>
      <c r="S82" s="343"/>
      <c r="T82" s="343"/>
      <c r="U82" s="343"/>
      <c r="V82" s="343"/>
      <c r="W82" s="343"/>
      <c r="X82" s="344">
        <v>1</v>
      </c>
    </row>
    <row r="83" spans="1:24">
      <c r="A83" s="345"/>
      <c r="B83" s="363" t="s">
        <v>459</v>
      </c>
      <c r="C83" s="364"/>
      <c r="D83" s="365"/>
      <c r="E83" s="366"/>
      <c r="F83" s="366"/>
      <c r="G83" s="366"/>
      <c r="H83" s="366"/>
      <c r="I83" s="366"/>
      <c r="J83" s="366"/>
      <c r="K83" s="366"/>
      <c r="L83" s="366"/>
      <c r="M83" s="366"/>
      <c r="N83" s="366"/>
      <c r="O83" s="366"/>
      <c r="P83" s="366"/>
      <c r="Q83" s="366">
        <v>1</v>
      </c>
      <c r="R83" s="366"/>
      <c r="S83" s="366"/>
      <c r="T83" s="366"/>
      <c r="U83" s="366"/>
      <c r="V83" s="366"/>
      <c r="W83" s="366"/>
      <c r="X83" s="367">
        <v>1</v>
      </c>
    </row>
    <row r="84" spans="1:24">
      <c r="A84" s="345"/>
      <c r="B84" s="341" t="s">
        <v>243</v>
      </c>
      <c r="C84" s="341" t="s">
        <v>457</v>
      </c>
      <c r="D84" s="342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>
        <v>1</v>
      </c>
      <c r="W84" s="343"/>
      <c r="X84" s="344">
        <v>1</v>
      </c>
    </row>
    <row r="85" spans="1:24">
      <c r="A85" s="345"/>
      <c r="B85" s="363" t="s">
        <v>458</v>
      </c>
      <c r="C85" s="364"/>
      <c r="D85" s="365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>
        <v>1</v>
      </c>
      <c r="W85" s="366"/>
      <c r="X85" s="367">
        <v>1</v>
      </c>
    </row>
    <row r="86" spans="1:24">
      <c r="A86" s="360" t="s">
        <v>338</v>
      </c>
      <c r="B86" s="361"/>
      <c r="C86" s="361"/>
      <c r="D86" s="357">
        <v>1</v>
      </c>
      <c r="E86" s="358"/>
      <c r="F86" s="358">
        <v>1</v>
      </c>
      <c r="G86" s="358">
        <v>1</v>
      </c>
      <c r="H86" s="358">
        <v>1</v>
      </c>
      <c r="I86" s="358"/>
      <c r="J86" s="358"/>
      <c r="K86" s="358"/>
      <c r="L86" s="358"/>
      <c r="M86" s="358"/>
      <c r="N86" s="358"/>
      <c r="O86" s="358">
        <v>1</v>
      </c>
      <c r="P86" s="358"/>
      <c r="Q86" s="358">
        <v>1</v>
      </c>
      <c r="R86" s="358"/>
      <c r="S86" s="358">
        <v>1</v>
      </c>
      <c r="T86" s="358">
        <v>1</v>
      </c>
      <c r="U86" s="358"/>
      <c r="V86" s="358">
        <v>1</v>
      </c>
      <c r="W86" s="358">
        <v>1</v>
      </c>
      <c r="X86" s="359">
        <v>10</v>
      </c>
    </row>
    <row r="87" spans="1:24">
      <c r="A87" s="341" t="s">
        <v>34</v>
      </c>
      <c r="B87" s="341" t="s">
        <v>259</v>
      </c>
      <c r="C87" s="341" t="s">
        <v>259</v>
      </c>
      <c r="D87" s="342"/>
      <c r="E87" s="343"/>
      <c r="F87" s="343"/>
      <c r="G87" s="343"/>
      <c r="H87" s="343"/>
      <c r="I87" s="343"/>
      <c r="J87" s="343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>
        <v>1</v>
      </c>
      <c r="V87" s="343">
        <v>1</v>
      </c>
      <c r="W87" s="343"/>
      <c r="X87" s="344">
        <v>2</v>
      </c>
    </row>
    <row r="88" spans="1:24">
      <c r="A88" s="345"/>
      <c r="B88" s="363" t="s">
        <v>435</v>
      </c>
      <c r="C88" s="364"/>
      <c r="D88" s="365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>
        <v>1</v>
      </c>
      <c r="V88" s="366">
        <v>1</v>
      </c>
      <c r="W88" s="366"/>
      <c r="X88" s="367">
        <v>2</v>
      </c>
    </row>
    <row r="89" spans="1:24">
      <c r="A89" s="360" t="s">
        <v>344</v>
      </c>
      <c r="B89" s="361"/>
      <c r="C89" s="361"/>
      <c r="D89" s="357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>
        <v>1</v>
      </c>
      <c r="V89" s="358">
        <v>1</v>
      </c>
      <c r="W89" s="358"/>
      <c r="X89" s="359">
        <v>2</v>
      </c>
    </row>
    <row r="90" spans="1:24">
      <c r="A90" s="341" t="s">
        <v>58</v>
      </c>
      <c r="B90" s="341" t="s">
        <v>296</v>
      </c>
      <c r="C90" s="341" t="s">
        <v>296</v>
      </c>
      <c r="D90" s="342"/>
      <c r="E90" s="343"/>
      <c r="F90" s="343"/>
      <c r="G90" s="343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>
        <v>2</v>
      </c>
      <c r="W90" s="343"/>
      <c r="X90" s="344">
        <v>2</v>
      </c>
    </row>
    <row r="91" spans="1:24">
      <c r="A91" s="345"/>
      <c r="B91" s="363" t="s">
        <v>460</v>
      </c>
      <c r="C91" s="364"/>
      <c r="D91" s="365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>
        <v>2</v>
      </c>
      <c r="W91" s="366"/>
      <c r="X91" s="367">
        <v>2</v>
      </c>
    </row>
    <row r="92" spans="1:24">
      <c r="A92" s="360" t="s">
        <v>461</v>
      </c>
      <c r="B92" s="361"/>
      <c r="C92" s="361"/>
      <c r="D92" s="357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>
        <v>2</v>
      </c>
      <c r="W92" s="358"/>
      <c r="X92" s="359">
        <v>2</v>
      </c>
    </row>
    <row r="93" spans="1:24">
      <c r="A93" s="341" t="s">
        <v>27</v>
      </c>
      <c r="B93" s="341" t="s">
        <v>162</v>
      </c>
      <c r="C93" s="341" t="s">
        <v>419</v>
      </c>
      <c r="D93" s="342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>
        <v>1</v>
      </c>
      <c r="U93" s="343"/>
      <c r="V93" s="343"/>
      <c r="W93" s="343"/>
      <c r="X93" s="344">
        <v>1</v>
      </c>
    </row>
    <row r="94" spans="1:24">
      <c r="A94" s="345"/>
      <c r="B94" s="363" t="s">
        <v>420</v>
      </c>
      <c r="C94" s="364"/>
      <c r="D94" s="365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>
        <v>1</v>
      </c>
      <c r="U94" s="366"/>
      <c r="V94" s="366"/>
      <c r="W94" s="366"/>
      <c r="X94" s="367">
        <v>1</v>
      </c>
    </row>
    <row r="95" spans="1:24">
      <c r="A95" s="345"/>
      <c r="B95" s="341" t="s">
        <v>254</v>
      </c>
      <c r="C95" s="341" t="s">
        <v>394</v>
      </c>
      <c r="D95" s="342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>
        <v>1</v>
      </c>
      <c r="R95" s="343"/>
      <c r="S95" s="343"/>
      <c r="T95" s="343"/>
      <c r="U95" s="343"/>
      <c r="V95" s="343"/>
      <c r="W95" s="343"/>
      <c r="X95" s="344">
        <v>1</v>
      </c>
    </row>
    <row r="96" spans="1:24">
      <c r="A96" s="345"/>
      <c r="B96" s="363" t="s">
        <v>396</v>
      </c>
      <c r="C96" s="364"/>
      <c r="D96" s="365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66"/>
      <c r="Q96" s="366">
        <v>1</v>
      </c>
      <c r="R96" s="366"/>
      <c r="S96" s="366"/>
      <c r="T96" s="366"/>
      <c r="U96" s="366"/>
      <c r="V96" s="366"/>
      <c r="W96" s="366"/>
      <c r="X96" s="367">
        <v>1</v>
      </c>
    </row>
    <row r="97" spans="1:24">
      <c r="A97" s="345"/>
      <c r="B97" s="341" t="s">
        <v>256</v>
      </c>
      <c r="C97" s="341" t="s">
        <v>485</v>
      </c>
      <c r="D97" s="342"/>
      <c r="E97" s="343"/>
      <c r="F97" s="343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343"/>
      <c r="R97" s="343"/>
      <c r="S97" s="343"/>
      <c r="T97" s="343"/>
      <c r="U97" s="343"/>
      <c r="V97" s="343">
        <v>1</v>
      </c>
      <c r="W97" s="343"/>
      <c r="X97" s="344">
        <v>1</v>
      </c>
    </row>
    <row r="98" spans="1:24">
      <c r="A98" s="345"/>
      <c r="B98" s="363" t="s">
        <v>486</v>
      </c>
      <c r="C98" s="364"/>
      <c r="D98" s="365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>
        <v>1</v>
      </c>
      <c r="W98" s="366"/>
      <c r="X98" s="367">
        <v>1</v>
      </c>
    </row>
    <row r="99" spans="1:24">
      <c r="A99" s="360" t="s">
        <v>397</v>
      </c>
      <c r="B99" s="361"/>
      <c r="C99" s="361"/>
      <c r="D99" s="357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>
        <v>1</v>
      </c>
      <c r="R99" s="358"/>
      <c r="S99" s="358"/>
      <c r="T99" s="358">
        <v>1</v>
      </c>
      <c r="U99" s="358"/>
      <c r="V99" s="358">
        <v>1</v>
      </c>
      <c r="W99" s="358"/>
      <c r="X99" s="359">
        <v>3</v>
      </c>
    </row>
    <row r="100" spans="1:24">
      <c r="A100" s="341" t="s">
        <v>21</v>
      </c>
      <c r="B100" s="341" t="s">
        <v>155</v>
      </c>
      <c r="C100" s="341" t="s">
        <v>369</v>
      </c>
      <c r="D100" s="342"/>
      <c r="E100" s="343"/>
      <c r="F100" s="343">
        <v>1</v>
      </c>
      <c r="G100" s="343"/>
      <c r="H100" s="343"/>
      <c r="I100" s="343"/>
      <c r="J100" s="343"/>
      <c r="K100" s="343"/>
      <c r="L100" s="343"/>
      <c r="M100" s="343"/>
      <c r="N100" s="343">
        <v>2</v>
      </c>
      <c r="O100" s="343"/>
      <c r="P100" s="343"/>
      <c r="Q100" s="343">
        <v>1</v>
      </c>
      <c r="R100" s="343"/>
      <c r="S100" s="343"/>
      <c r="T100" s="343">
        <v>2</v>
      </c>
      <c r="U100" s="343">
        <v>1</v>
      </c>
      <c r="V100" s="343">
        <v>1</v>
      </c>
      <c r="W100" s="343">
        <v>1</v>
      </c>
      <c r="X100" s="344">
        <v>9</v>
      </c>
    </row>
    <row r="101" spans="1:24">
      <c r="A101" s="345"/>
      <c r="B101" s="345"/>
      <c r="C101" s="346" t="s">
        <v>462</v>
      </c>
      <c r="D101" s="347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>
        <v>1</v>
      </c>
      <c r="W101" s="348"/>
      <c r="X101" s="349">
        <v>1</v>
      </c>
    </row>
    <row r="102" spans="1:24">
      <c r="A102" s="345"/>
      <c r="B102" s="345"/>
      <c r="C102" s="346" t="s">
        <v>421</v>
      </c>
      <c r="D102" s="347"/>
      <c r="E102" s="348"/>
      <c r="F102" s="348"/>
      <c r="G102" s="348"/>
      <c r="H102" s="348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>
        <v>1</v>
      </c>
      <c r="T102" s="348"/>
      <c r="U102" s="348"/>
      <c r="V102" s="348"/>
      <c r="W102" s="348"/>
      <c r="X102" s="349">
        <v>1</v>
      </c>
    </row>
    <row r="103" spans="1:24">
      <c r="A103" s="345"/>
      <c r="B103" s="363" t="s">
        <v>336</v>
      </c>
      <c r="C103" s="364"/>
      <c r="D103" s="365"/>
      <c r="E103" s="366"/>
      <c r="F103" s="366">
        <v>1</v>
      </c>
      <c r="G103" s="366"/>
      <c r="H103" s="366"/>
      <c r="I103" s="366"/>
      <c r="J103" s="366"/>
      <c r="K103" s="366"/>
      <c r="L103" s="366"/>
      <c r="M103" s="366"/>
      <c r="N103" s="366">
        <v>2</v>
      </c>
      <c r="O103" s="366"/>
      <c r="P103" s="366"/>
      <c r="Q103" s="366">
        <v>1</v>
      </c>
      <c r="R103" s="366"/>
      <c r="S103" s="366">
        <v>1</v>
      </c>
      <c r="T103" s="366">
        <v>2</v>
      </c>
      <c r="U103" s="366">
        <v>1</v>
      </c>
      <c r="V103" s="366">
        <v>2</v>
      </c>
      <c r="W103" s="366">
        <v>1</v>
      </c>
      <c r="X103" s="367">
        <v>11</v>
      </c>
    </row>
    <row r="104" spans="1:24">
      <c r="A104" s="345"/>
      <c r="B104" s="341" t="s">
        <v>146</v>
      </c>
      <c r="C104" s="341" t="s">
        <v>487</v>
      </c>
      <c r="D104" s="342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>
        <v>1</v>
      </c>
      <c r="W104" s="343"/>
      <c r="X104" s="344">
        <v>1</v>
      </c>
    </row>
    <row r="105" spans="1:24">
      <c r="A105" s="345"/>
      <c r="B105" s="345"/>
      <c r="C105" s="346" t="s">
        <v>463</v>
      </c>
      <c r="D105" s="347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>
        <v>1</v>
      </c>
      <c r="V105" s="348"/>
      <c r="W105" s="348"/>
      <c r="X105" s="349">
        <v>1</v>
      </c>
    </row>
    <row r="106" spans="1:24">
      <c r="A106" s="345"/>
      <c r="B106" s="345"/>
      <c r="C106" s="346" t="s">
        <v>488</v>
      </c>
      <c r="D106" s="347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>
        <v>1</v>
      </c>
      <c r="W106" s="348">
        <v>1</v>
      </c>
      <c r="X106" s="349">
        <v>2</v>
      </c>
    </row>
    <row r="107" spans="1:24">
      <c r="A107" s="345"/>
      <c r="B107" s="345"/>
      <c r="C107" s="346" t="s">
        <v>400</v>
      </c>
      <c r="D107" s="347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>
        <v>1</v>
      </c>
      <c r="S107" s="348"/>
      <c r="T107" s="348">
        <v>1</v>
      </c>
      <c r="U107" s="348"/>
      <c r="V107" s="348"/>
      <c r="W107" s="348"/>
      <c r="X107" s="349">
        <v>2</v>
      </c>
    </row>
    <row r="108" spans="1:24">
      <c r="A108" s="345"/>
      <c r="B108" s="345"/>
      <c r="C108" s="346" t="s">
        <v>436</v>
      </c>
      <c r="D108" s="347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O108" s="348"/>
      <c r="P108" s="348"/>
      <c r="Q108" s="348"/>
      <c r="R108" s="348"/>
      <c r="S108" s="348"/>
      <c r="T108" s="348"/>
      <c r="U108" s="348">
        <v>1</v>
      </c>
      <c r="V108" s="348"/>
      <c r="W108" s="348"/>
      <c r="X108" s="349">
        <v>1</v>
      </c>
    </row>
    <row r="109" spans="1:24">
      <c r="A109" s="345"/>
      <c r="B109" s="363" t="s">
        <v>401</v>
      </c>
      <c r="C109" s="364"/>
      <c r="D109" s="365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>
        <v>1</v>
      </c>
      <c r="S109" s="366"/>
      <c r="T109" s="366">
        <v>1</v>
      </c>
      <c r="U109" s="366">
        <v>2</v>
      </c>
      <c r="V109" s="366">
        <v>2</v>
      </c>
      <c r="W109" s="366">
        <v>1</v>
      </c>
      <c r="X109" s="367">
        <v>7</v>
      </c>
    </row>
    <row r="110" spans="1:24">
      <c r="A110" s="345"/>
      <c r="B110" s="341" t="s">
        <v>206</v>
      </c>
      <c r="C110" s="340"/>
      <c r="D110" s="342"/>
      <c r="E110" s="343"/>
      <c r="F110" s="343"/>
      <c r="G110" s="343"/>
      <c r="H110" s="343"/>
      <c r="I110" s="343"/>
      <c r="J110" s="343"/>
      <c r="K110" s="343"/>
      <c r="L110" s="343"/>
      <c r="M110" s="343"/>
      <c r="N110" s="343"/>
      <c r="O110" s="343"/>
      <c r="P110" s="343"/>
      <c r="Q110" s="343"/>
      <c r="R110" s="343">
        <v>1</v>
      </c>
      <c r="S110" s="343"/>
      <c r="T110" s="343">
        <v>2</v>
      </c>
      <c r="U110" s="343"/>
      <c r="V110" s="343"/>
      <c r="W110" s="343"/>
      <c r="X110" s="344">
        <v>3</v>
      </c>
    </row>
    <row r="111" spans="1:24">
      <c r="A111" s="345"/>
      <c r="B111" s="341" t="s">
        <v>171</v>
      </c>
      <c r="C111" s="341" t="s">
        <v>303</v>
      </c>
      <c r="D111" s="342"/>
      <c r="E111" s="343"/>
      <c r="F111" s="343"/>
      <c r="G111" s="343"/>
      <c r="H111" s="343"/>
      <c r="I111" s="343"/>
      <c r="J111" s="343"/>
      <c r="K111" s="343"/>
      <c r="L111" s="343"/>
      <c r="M111" s="343"/>
      <c r="N111" s="343"/>
      <c r="O111" s="343"/>
      <c r="P111" s="343"/>
      <c r="Q111" s="343"/>
      <c r="R111" s="343"/>
      <c r="S111" s="343"/>
      <c r="T111" s="343"/>
      <c r="U111" s="343"/>
      <c r="V111" s="343">
        <v>1</v>
      </c>
      <c r="W111" s="343">
        <v>2</v>
      </c>
      <c r="X111" s="344">
        <v>3</v>
      </c>
    </row>
    <row r="112" spans="1:24">
      <c r="A112" s="345"/>
      <c r="B112" s="363" t="s">
        <v>417</v>
      </c>
      <c r="C112" s="364"/>
      <c r="D112" s="365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>
        <v>1</v>
      </c>
      <c r="W112" s="366">
        <v>2</v>
      </c>
      <c r="X112" s="367">
        <v>3</v>
      </c>
    </row>
    <row r="113" spans="1:24">
      <c r="A113" s="345"/>
      <c r="B113" s="341" t="s">
        <v>201</v>
      </c>
      <c r="C113" s="341" t="s">
        <v>402</v>
      </c>
      <c r="D113" s="342"/>
      <c r="E113" s="343"/>
      <c r="F113" s="343"/>
      <c r="G113" s="343"/>
      <c r="H113" s="343"/>
      <c r="I113" s="343"/>
      <c r="J113" s="343"/>
      <c r="K113" s="343"/>
      <c r="L113" s="343"/>
      <c r="M113" s="343"/>
      <c r="N113" s="343"/>
      <c r="O113" s="343"/>
      <c r="P113" s="343"/>
      <c r="Q113" s="343"/>
      <c r="R113" s="343">
        <v>1</v>
      </c>
      <c r="S113" s="343"/>
      <c r="T113" s="343">
        <v>1</v>
      </c>
      <c r="U113" s="343"/>
      <c r="V113" s="343"/>
      <c r="W113" s="343"/>
      <c r="X113" s="344">
        <v>2</v>
      </c>
    </row>
    <row r="114" spans="1:24">
      <c r="A114" s="345"/>
      <c r="B114" s="363" t="s">
        <v>422</v>
      </c>
      <c r="C114" s="364"/>
      <c r="D114" s="365"/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>
        <v>1</v>
      </c>
      <c r="S114" s="366"/>
      <c r="T114" s="366">
        <v>1</v>
      </c>
      <c r="U114" s="366"/>
      <c r="V114" s="366"/>
      <c r="W114" s="366"/>
      <c r="X114" s="367">
        <v>2</v>
      </c>
    </row>
    <row r="115" spans="1:24">
      <c r="A115" s="345"/>
      <c r="B115" s="341" t="s">
        <v>170</v>
      </c>
      <c r="C115" s="341" t="s">
        <v>437</v>
      </c>
      <c r="D115" s="342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>
        <v>1</v>
      </c>
      <c r="U115" s="343"/>
      <c r="V115" s="343"/>
      <c r="W115" s="343"/>
      <c r="X115" s="344">
        <v>1</v>
      </c>
    </row>
    <row r="116" spans="1:24">
      <c r="A116" s="345"/>
      <c r="B116" s="363" t="s">
        <v>438</v>
      </c>
      <c r="C116" s="364"/>
      <c r="D116" s="365"/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>
        <v>1</v>
      </c>
      <c r="U116" s="366"/>
      <c r="V116" s="366"/>
      <c r="W116" s="366"/>
      <c r="X116" s="367">
        <v>1</v>
      </c>
    </row>
    <row r="117" spans="1:24">
      <c r="A117" s="345"/>
      <c r="B117" s="341" t="s">
        <v>168</v>
      </c>
      <c r="C117" s="341" t="s">
        <v>221</v>
      </c>
      <c r="D117" s="342"/>
      <c r="E117" s="343"/>
      <c r="F117" s="343"/>
      <c r="G117" s="343"/>
      <c r="H117" s="343"/>
      <c r="I117" s="343"/>
      <c r="J117" s="343"/>
      <c r="K117" s="343"/>
      <c r="L117" s="343"/>
      <c r="M117" s="343"/>
      <c r="N117" s="343"/>
      <c r="O117" s="343"/>
      <c r="P117" s="343"/>
      <c r="Q117" s="343"/>
      <c r="R117" s="343"/>
      <c r="S117" s="343"/>
      <c r="T117" s="343"/>
      <c r="U117" s="343"/>
      <c r="V117" s="343">
        <v>1</v>
      </c>
      <c r="W117" s="343"/>
      <c r="X117" s="344">
        <v>1</v>
      </c>
    </row>
    <row r="118" spans="1:24">
      <c r="A118" s="345"/>
      <c r="B118" s="363" t="s">
        <v>464</v>
      </c>
      <c r="C118" s="364"/>
      <c r="D118" s="365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>
        <v>1</v>
      </c>
      <c r="W118" s="366"/>
      <c r="X118" s="367">
        <v>1</v>
      </c>
    </row>
    <row r="119" spans="1:24">
      <c r="A119" s="360" t="s">
        <v>335</v>
      </c>
      <c r="B119" s="361"/>
      <c r="C119" s="361"/>
      <c r="D119" s="357"/>
      <c r="E119" s="358"/>
      <c r="F119" s="358">
        <v>1</v>
      </c>
      <c r="G119" s="358"/>
      <c r="H119" s="358"/>
      <c r="I119" s="358"/>
      <c r="J119" s="358"/>
      <c r="K119" s="358"/>
      <c r="L119" s="358"/>
      <c r="M119" s="358"/>
      <c r="N119" s="358">
        <v>2</v>
      </c>
      <c r="O119" s="358"/>
      <c r="P119" s="358"/>
      <c r="Q119" s="358">
        <v>1</v>
      </c>
      <c r="R119" s="358">
        <v>3</v>
      </c>
      <c r="S119" s="358">
        <v>1</v>
      </c>
      <c r="T119" s="358">
        <v>7</v>
      </c>
      <c r="U119" s="358">
        <v>3</v>
      </c>
      <c r="V119" s="358">
        <v>6</v>
      </c>
      <c r="W119" s="358">
        <v>4</v>
      </c>
      <c r="X119" s="359">
        <v>28</v>
      </c>
    </row>
    <row r="120" spans="1:24">
      <c r="A120" s="341" t="s">
        <v>59</v>
      </c>
      <c r="B120" s="341" t="s">
        <v>176</v>
      </c>
      <c r="C120" s="341" t="s">
        <v>439</v>
      </c>
      <c r="D120" s="342"/>
      <c r="E120" s="343"/>
      <c r="F120" s="343"/>
      <c r="G120" s="343"/>
      <c r="H120" s="343"/>
      <c r="I120" s="343"/>
      <c r="J120" s="343"/>
      <c r="K120" s="343"/>
      <c r="L120" s="343"/>
      <c r="M120" s="343"/>
      <c r="N120" s="343"/>
      <c r="O120" s="343"/>
      <c r="P120" s="343"/>
      <c r="Q120" s="343"/>
      <c r="R120" s="343"/>
      <c r="S120" s="343"/>
      <c r="T120" s="343"/>
      <c r="U120" s="343">
        <v>1</v>
      </c>
      <c r="V120" s="343"/>
      <c r="W120" s="343"/>
      <c r="X120" s="344">
        <v>1</v>
      </c>
    </row>
    <row r="121" spans="1:24">
      <c r="A121" s="345"/>
      <c r="B121" s="363" t="s">
        <v>440</v>
      </c>
      <c r="C121" s="364"/>
      <c r="D121" s="365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>
        <v>1</v>
      </c>
      <c r="V121" s="366"/>
      <c r="W121" s="366"/>
      <c r="X121" s="367">
        <v>1</v>
      </c>
    </row>
    <row r="122" spans="1:24">
      <c r="A122" s="345"/>
      <c r="B122" s="341" t="s">
        <v>59</v>
      </c>
      <c r="C122" s="341" t="s">
        <v>393</v>
      </c>
      <c r="D122" s="342"/>
      <c r="E122" s="343"/>
      <c r="F122" s="343"/>
      <c r="G122" s="343"/>
      <c r="H122" s="343"/>
      <c r="I122" s="343"/>
      <c r="J122" s="343"/>
      <c r="K122" s="343"/>
      <c r="L122" s="343"/>
      <c r="M122" s="343"/>
      <c r="N122" s="343"/>
      <c r="O122" s="343"/>
      <c r="P122" s="343">
        <v>1</v>
      </c>
      <c r="Q122" s="343"/>
      <c r="R122" s="343"/>
      <c r="S122" s="343"/>
      <c r="T122" s="343"/>
      <c r="U122" s="343"/>
      <c r="V122" s="343"/>
      <c r="W122" s="343"/>
      <c r="X122" s="344">
        <v>1</v>
      </c>
    </row>
    <row r="123" spans="1:24">
      <c r="A123" s="345"/>
      <c r="B123" s="363" t="s">
        <v>398</v>
      </c>
      <c r="C123" s="364"/>
      <c r="D123" s="365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>
        <v>1</v>
      </c>
      <c r="Q123" s="366"/>
      <c r="R123" s="366"/>
      <c r="S123" s="366"/>
      <c r="T123" s="366"/>
      <c r="U123" s="366"/>
      <c r="V123" s="366"/>
      <c r="W123" s="366"/>
      <c r="X123" s="367">
        <v>1</v>
      </c>
    </row>
    <row r="124" spans="1:24">
      <c r="A124" s="360" t="s">
        <v>398</v>
      </c>
      <c r="B124" s="361"/>
      <c r="C124" s="361"/>
      <c r="D124" s="357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>
        <v>1</v>
      </c>
      <c r="Q124" s="358"/>
      <c r="R124" s="358"/>
      <c r="S124" s="358"/>
      <c r="T124" s="358"/>
      <c r="U124" s="358">
        <v>1</v>
      </c>
      <c r="V124" s="358"/>
      <c r="W124" s="358"/>
      <c r="X124" s="359">
        <v>2</v>
      </c>
    </row>
    <row r="125" spans="1:24">
      <c r="A125" s="341" t="s">
        <v>29</v>
      </c>
      <c r="B125" s="341" t="s">
        <v>288</v>
      </c>
      <c r="C125" s="341" t="s">
        <v>370</v>
      </c>
      <c r="D125" s="342"/>
      <c r="E125" s="343"/>
      <c r="F125" s="343"/>
      <c r="G125" s="343">
        <v>3</v>
      </c>
      <c r="H125" s="343">
        <v>1</v>
      </c>
      <c r="I125" s="343">
        <v>2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3"/>
      <c r="X125" s="344">
        <v>6</v>
      </c>
    </row>
    <row r="126" spans="1:24">
      <c r="A126" s="345"/>
      <c r="B126" s="345"/>
      <c r="C126" s="346" t="s">
        <v>381</v>
      </c>
      <c r="D126" s="347"/>
      <c r="E126" s="348"/>
      <c r="F126" s="348"/>
      <c r="G126" s="348"/>
      <c r="H126" s="348"/>
      <c r="I126" s="348"/>
      <c r="J126" s="348">
        <v>1</v>
      </c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8"/>
      <c r="X126" s="349">
        <v>1</v>
      </c>
    </row>
    <row r="127" spans="1:24">
      <c r="A127" s="345"/>
      <c r="B127" s="363" t="s">
        <v>382</v>
      </c>
      <c r="C127" s="364"/>
      <c r="D127" s="365"/>
      <c r="E127" s="366"/>
      <c r="F127" s="366"/>
      <c r="G127" s="366">
        <v>3</v>
      </c>
      <c r="H127" s="366">
        <v>1</v>
      </c>
      <c r="I127" s="366">
        <v>2</v>
      </c>
      <c r="J127" s="366">
        <v>1</v>
      </c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  <c r="X127" s="367">
        <v>7</v>
      </c>
    </row>
    <row r="128" spans="1:24">
      <c r="A128" s="345"/>
      <c r="B128" s="341" t="s">
        <v>289</v>
      </c>
      <c r="C128" s="341" t="s">
        <v>378</v>
      </c>
      <c r="D128" s="342"/>
      <c r="E128" s="343"/>
      <c r="F128" s="343"/>
      <c r="G128" s="343"/>
      <c r="H128" s="343"/>
      <c r="I128" s="343"/>
      <c r="J128" s="343">
        <v>1</v>
      </c>
      <c r="K128" s="343"/>
      <c r="L128" s="343"/>
      <c r="M128" s="343"/>
      <c r="N128" s="343"/>
      <c r="O128" s="343"/>
      <c r="P128" s="343"/>
      <c r="Q128" s="343"/>
      <c r="R128" s="343"/>
      <c r="S128" s="343"/>
      <c r="T128" s="343"/>
      <c r="U128" s="343"/>
      <c r="V128" s="343"/>
      <c r="W128" s="343"/>
      <c r="X128" s="344">
        <v>1</v>
      </c>
    </row>
    <row r="129" spans="1:24">
      <c r="A129" s="345"/>
      <c r="B129" s="363" t="s">
        <v>383</v>
      </c>
      <c r="C129" s="364"/>
      <c r="D129" s="365"/>
      <c r="E129" s="366"/>
      <c r="F129" s="366"/>
      <c r="G129" s="366"/>
      <c r="H129" s="366"/>
      <c r="I129" s="366"/>
      <c r="J129" s="366">
        <v>1</v>
      </c>
      <c r="K129" s="366"/>
      <c r="L129" s="366"/>
      <c r="M129" s="366"/>
      <c r="N129" s="366"/>
      <c r="O129" s="366"/>
      <c r="P129" s="366"/>
      <c r="Q129" s="366"/>
      <c r="R129" s="366"/>
      <c r="S129" s="366"/>
      <c r="T129" s="366"/>
      <c r="U129" s="366"/>
      <c r="V129" s="366"/>
      <c r="W129" s="366"/>
      <c r="X129" s="367">
        <v>1</v>
      </c>
    </row>
    <row r="130" spans="1:24">
      <c r="A130" s="345"/>
      <c r="B130" s="341" t="s">
        <v>181</v>
      </c>
      <c r="C130" s="341" t="s">
        <v>465</v>
      </c>
      <c r="D130" s="342"/>
      <c r="E130" s="343"/>
      <c r="F130" s="343"/>
      <c r="G130" s="343"/>
      <c r="H130" s="343"/>
      <c r="I130" s="343"/>
      <c r="J130" s="343"/>
      <c r="K130" s="343"/>
      <c r="L130" s="343"/>
      <c r="M130" s="343"/>
      <c r="N130" s="343"/>
      <c r="O130" s="343"/>
      <c r="P130" s="343"/>
      <c r="Q130" s="343"/>
      <c r="R130" s="343"/>
      <c r="S130" s="343"/>
      <c r="T130" s="343"/>
      <c r="U130" s="343">
        <v>1</v>
      </c>
      <c r="V130" s="343"/>
      <c r="W130" s="343"/>
      <c r="X130" s="344">
        <v>1</v>
      </c>
    </row>
    <row r="131" spans="1:24">
      <c r="A131" s="345"/>
      <c r="B131" s="363" t="s">
        <v>466</v>
      </c>
      <c r="C131" s="364"/>
      <c r="D131" s="365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>
        <v>1</v>
      </c>
      <c r="V131" s="366"/>
      <c r="W131" s="366"/>
      <c r="X131" s="367">
        <v>1</v>
      </c>
    </row>
    <row r="132" spans="1:24">
      <c r="A132" s="360" t="s">
        <v>337</v>
      </c>
      <c r="B132" s="361"/>
      <c r="C132" s="361"/>
      <c r="D132" s="357"/>
      <c r="E132" s="358"/>
      <c r="F132" s="358"/>
      <c r="G132" s="358">
        <v>3</v>
      </c>
      <c r="H132" s="358">
        <v>1</v>
      </c>
      <c r="I132" s="358">
        <v>2</v>
      </c>
      <c r="J132" s="358">
        <v>2</v>
      </c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>
        <v>1</v>
      </c>
      <c r="V132" s="358"/>
      <c r="W132" s="358"/>
      <c r="X132" s="359">
        <v>9</v>
      </c>
    </row>
    <row r="133" spans="1:24">
      <c r="A133" s="341" t="s">
        <v>28</v>
      </c>
      <c r="B133" s="341" t="s">
        <v>277</v>
      </c>
      <c r="C133" s="341" t="s">
        <v>389</v>
      </c>
      <c r="D133" s="342"/>
      <c r="E133" s="343"/>
      <c r="F133" s="343"/>
      <c r="G133" s="343"/>
      <c r="H133" s="343"/>
      <c r="I133" s="343"/>
      <c r="J133" s="343"/>
      <c r="K133" s="343"/>
      <c r="L133" s="343"/>
      <c r="M133" s="343"/>
      <c r="N133" s="343"/>
      <c r="O133" s="343">
        <v>2</v>
      </c>
      <c r="P133" s="343"/>
      <c r="Q133" s="343"/>
      <c r="R133" s="343"/>
      <c r="S133" s="343"/>
      <c r="T133" s="343"/>
      <c r="U133" s="343"/>
      <c r="V133" s="343"/>
      <c r="W133" s="343"/>
      <c r="X133" s="344">
        <v>2</v>
      </c>
    </row>
    <row r="134" spans="1:24">
      <c r="A134" s="345"/>
      <c r="B134" s="345"/>
      <c r="C134" s="346" t="s">
        <v>467</v>
      </c>
      <c r="D134" s="347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O134" s="348"/>
      <c r="P134" s="348"/>
      <c r="Q134" s="348"/>
      <c r="R134" s="348"/>
      <c r="S134" s="348"/>
      <c r="T134" s="348"/>
      <c r="U134" s="348"/>
      <c r="V134" s="348">
        <v>1</v>
      </c>
      <c r="W134" s="348"/>
      <c r="X134" s="349">
        <v>1</v>
      </c>
    </row>
    <row r="135" spans="1:24">
      <c r="A135" s="345"/>
      <c r="B135" s="345"/>
      <c r="C135" s="346" t="s">
        <v>489</v>
      </c>
      <c r="D135" s="347"/>
      <c r="E135" s="348"/>
      <c r="F135" s="348"/>
      <c r="G135" s="348"/>
      <c r="H135" s="348"/>
      <c r="I135" s="348"/>
      <c r="J135" s="348"/>
      <c r="K135" s="348"/>
      <c r="L135" s="348"/>
      <c r="M135" s="348"/>
      <c r="N135" s="348"/>
      <c r="O135" s="348"/>
      <c r="P135" s="348"/>
      <c r="Q135" s="348"/>
      <c r="R135" s="348"/>
      <c r="S135" s="348"/>
      <c r="T135" s="348"/>
      <c r="U135" s="348"/>
      <c r="V135" s="348"/>
      <c r="W135" s="348">
        <v>1</v>
      </c>
      <c r="X135" s="349">
        <v>1</v>
      </c>
    </row>
    <row r="136" spans="1:24">
      <c r="A136" s="345"/>
      <c r="B136" s="363" t="s">
        <v>390</v>
      </c>
      <c r="C136" s="364"/>
      <c r="D136" s="365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>
        <v>2</v>
      </c>
      <c r="P136" s="366"/>
      <c r="Q136" s="366"/>
      <c r="R136" s="366"/>
      <c r="S136" s="366"/>
      <c r="T136" s="366"/>
      <c r="U136" s="366"/>
      <c r="V136" s="366">
        <v>1</v>
      </c>
      <c r="W136" s="366">
        <v>1</v>
      </c>
      <c r="X136" s="367">
        <v>4</v>
      </c>
    </row>
    <row r="137" spans="1:24">
      <c r="A137" s="345"/>
      <c r="B137" s="341" t="s">
        <v>273</v>
      </c>
      <c r="C137" s="341" t="s">
        <v>490</v>
      </c>
      <c r="D137" s="342"/>
      <c r="E137" s="343"/>
      <c r="F137" s="343"/>
      <c r="G137" s="343"/>
      <c r="H137" s="343"/>
      <c r="I137" s="343"/>
      <c r="J137" s="343"/>
      <c r="K137" s="343"/>
      <c r="L137" s="343"/>
      <c r="M137" s="343"/>
      <c r="N137" s="343"/>
      <c r="O137" s="343"/>
      <c r="P137" s="343"/>
      <c r="Q137" s="343"/>
      <c r="R137" s="343"/>
      <c r="S137" s="343"/>
      <c r="T137" s="343"/>
      <c r="U137" s="343"/>
      <c r="V137" s="343"/>
      <c r="W137" s="343">
        <v>1</v>
      </c>
      <c r="X137" s="344">
        <v>1</v>
      </c>
    </row>
    <row r="138" spans="1:24">
      <c r="A138" s="345"/>
      <c r="B138" s="363" t="s">
        <v>491</v>
      </c>
      <c r="C138" s="364"/>
      <c r="D138" s="365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366"/>
      <c r="V138" s="366"/>
      <c r="W138" s="366">
        <v>1</v>
      </c>
      <c r="X138" s="367">
        <v>1</v>
      </c>
    </row>
    <row r="139" spans="1:24">
      <c r="A139" s="345"/>
      <c r="B139" s="341" t="s">
        <v>283</v>
      </c>
      <c r="C139" s="341" t="s">
        <v>468</v>
      </c>
      <c r="D139" s="342"/>
      <c r="E139" s="343"/>
      <c r="F139" s="343"/>
      <c r="G139" s="343"/>
      <c r="H139" s="343"/>
      <c r="I139" s="343"/>
      <c r="J139" s="343"/>
      <c r="K139" s="343"/>
      <c r="L139" s="343"/>
      <c r="M139" s="343"/>
      <c r="N139" s="343"/>
      <c r="O139" s="343"/>
      <c r="P139" s="343"/>
      <c r="Q139" s="343"/>
      <c r="R139" s="343"/>
      <c r="S139" s="343"/>
      <c r="T139" s="343"/>
      <c r="U139" s="343"/>
      <c r="V139" s="343">
        <v>1</v>
      </c>
      <c r="W139" s="343"/>
      <c r="X139" s="344">
        <v>1</v>
      </c>
    </row>
    <row r="140" spans="1:24">
      <c r="A140" s="345"/>
      <c r="B140" s="363" t="s">
        <v>469</v>
      </c>
      <c r="C140" s="364"/>
      <c r="D140" s="365"/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366"/>
      <c r="V140" s="366">
        <v>1</v>
      </c>
      <c r="W140" s="366"/>
      <c r="X140" s="367">
        <v>1</v>
      </c>
    </row>
    <row r="141" spans="1:24">
      <c r="A141" s="345"/>
      <c r="B141" s="341" t="s">
        <v>280</v>
      </c>
      <c r="C141" s="341" t="s">
        <v>409</v>
      </c>
      <c r="D141" s="342"/>
      <c r="E141" s="343"/>
      <c r="F141" s="343"/>
      <c r="G141" s="343"/>
      <c r="H141" s="343"/>
      <c r="I141" s="343"/>
      <c r="J141" s="343"/>
      <c r="K141" s="343"/>
      <c r="L141" s="343"/>
      <c r="M141" s="343"/>
      <c r="N141" s="343"/>
      <c r="O141" s="343"/>
      <c r="P141" s="343"/>
      <c r="Q141" s="343"/>
      <c r="R141" s="343"/>
      <c r="S141" s="343">
        <v>1</v>
      </c>
      <c r="T141" s="343"/>
      <c r="U141" s="343"/>
      <c r="V141" s="343"/>
      <c r="W141" s="343"/>
      <c r="X141" s="344">
        <v>1</v>
      </c>
    </row>
    <row r="142" spans="1:24">
      <c r="A142" s="345"/>
      <c r="B142" s="363" t="s">
        <v>410</v>
      </c>
      <c r="C142" s="364"/>
      <c r="D142" s="365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>
        <v>1</v>
      </c>
      <c r="T142" s="366"/>
      <c r="U142" s="366"/>
      <c r="V142" s="366"/>
      <c r="W142" s="366"/>
      <c r="X142" s="367">
        <v>1</v>
      </c>
    </row>
    <row r="143" spans="1:24">
      <c r="A143" s="345"/>
      <c r="B143" s="341" t="s">
        <v>275</v>
      </c>
      <c r="C143" s="341" t="s">
        <v>346</v>
      </c>
      <c r="D143" s="342"/>
      <c r="E143" s="343"/>
      <c r="F143" s="343">
        <v>1</v>
      </c>
      <c r="G143" s="343"/>
      <c r="H143" s="343"/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/>
      <c r="U143" s="343"/>
      <c r="V143" s="343"/>
      <c r="W143" s="343"/>
      <c r="X143" s="344">
        <v>1</v>
      </c>
    </row>
    <row r="144" spans="1:24">
      <c r="A144" s="345"/>
      <c r="B144" s="363" t="s">
        <v>339</v>
      </c>
      <c r="C144" s="364"/>
      <c r="D144" s="365"/>
      <c r="E144" s="366"/>
      <c r="F144" s="366">
        <v>1</v>
      </c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367">
        <v>1</v>
      </c>
    </row>
    <row r="145" spans="1:24">
      <c r="A145" s="360" t="s">
        <v>340</v>
      </c>
      <c r="B145" s="361"/>
      <c r="C145" s="361"/>
      <c r="D145" s="357"/>
      <c r="E145" s="358"/>
      <c r="F145" s="358">
        <v>1</v>
      </c>
      <c r="G145" s="358"/>
      <c r="H145" s="358"/>
      <c r="I145" s="358"/>
      <c r="J145" s="358"/>
      <c r="K145" s="358"/>
      <c r="L145" s="358"/>
      <c r="M145" s="358"/>
      <c r="N145" s="358"/>
      <c r="O145" s="358">
        <v>2</v>
      </c>
      <c r="P145" s="358"/>
      <c r="Q145" s="358"/>
      <c r="R145" s="358"/>
      <c r="S145" s="358">
        <v>1</v>
      </c>
      <c r="T145" s="358"/>
      <c r="U145" s="358"/>
      <c r="V145" s="358">
        <v>2</v>
      </c>
      <c r="W145" s="358">
        <v>2</v>
      </c>
      <c r="X145" s="359">
        <v>8</v>
      </c>
    </row>
    <row r="146" spans="1:24">
      <c r="A146" s="341" t="s">
        <v>62</v>
      </c>
      <c r="B146" s="341" t="s">
        <v>321</v>
      </c>
      <c r="C146" s="341" t="s">
        <v>423</v>
      </c>
      <c r="D146" s="342"/>
      <c r="E146" s="343"/>
      <c r="F146" s="343"/>
      <c r="G146" s="343"/>
      <c r="H146" s="343"/>
      <c r="I146" s="343"/>
      <c r="J146" s="343"/>
      <c r="K146" s="343"/>
      <c r="L146" s="343"/>
      <c r="M146" s="343"/>
      <c r="N146" s="343"/>
      <c r="O146" s="343"/>
      <c r="P146" s="343"/>
      <c r="Q146" s="343"/>
      <c r="R146" s="343"/>
      <c r="S146" s="343">
        <v>1</v>
      </c>
      <c r="T146" s="343">
        <v>2</v>
      </c>
      <c r="U146" s="343"/>
      <c r="V146" s="343"/>
      <c r="W146" s="343"/>
      <c r="X146" s="344">
        <v>3</v>
      </c>
    </row>
    <row r="147" spans="1:24">
      <c r="A147" s="345"/>
      <c r="B147" s="345"/>
      <c r="C147" s="346" t="s">
        <v>424</v>
      </c>
      <c r="D147" s="347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>
        <v>1</v>
      </c>
      <c r="T147" s="348">
        <v>1</v>
      </c>
      <c r="U147" s="348">
        <v>3</v>
      </c>
      <c r="V147" s="348">
        <v>2</v>
      </c>
      <c r="W147" s="348"/>
      <c r="X147" s="349">
        <v>7</v>
      </c>
    </row>
    <row r="148" spans="1:24">
      <c r="A148" s="345"/>
      <c r="B148" s="345"/>
      <c r="C148" s="346" t="s">
        <v>441</v>
      </c>
      <c r="D148" s="347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>
        <v>1</v>
      </c>
      <c r="U148" s="348"/>
      <c r="V148" s="348">
        <v>2</v>
      </c>
      <c r="W148" s="348"/>
      <c r="X148" s="349">
        <v>3</v>
      </c>
    </row>
    <row r="149" spans="1:24">
      <c r="A149" s="345"/>
      <c r="B149" s="345"/>
      <c r="C149" s="346" t="s">
        <v>321</v>
      </c>
      <c r="D149" s="347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>
        <v>2</v>
      </c>
      <c r="P149" s="348"/>
      <c r="Q149" s="348">
        <v>3</v>
      </c>
      <c r="R149" s="348">
        <v>7</v>
      </c>
      <c r="S149" s="348">
        <v>9</v>
      </c>
      <c r="T149" s="348">
        <v>19</v>
      </c>
      <c r="U149" s="348">
        <v>17</v>
      </c>
      <c r="V149" s="348">
        <v>3</v>
      </c>
      <c r="W149" s="348"/>
      <c r="X149" s="349">
        <v>60</v>
      </c>
    </row>
    <row r="150" spans="1:24">
      <c r="A150" s="345"/>
      <c r="B150" s="345"/>
      <c r="C150" s="346" t="s">
        <v>425</v>
      </c>
      <c r="D150" s="347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>
        <v>6</v>
      </c>
      <c r="U150" s="348">
        <v>3</v>
      </c>
      <c r="V150" s="348"/>
      <c r="W150" s="348"/>
      <c r="X150" s="349">
        <v>9</v>
      </c>
    </row>
    <row r="151" spans="1:24">
      <c r="A151" s="345"/>
      <c r="B151" s="345"/>
      <c r="C151" s="346" t="s">
        <v>411</v>
      </c>
      <c r="D151" s="347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>
        <v>1</v>
      </c>
      <c r="S151" s="348"/>
      <c r="T151" s="348"/>
      <c r="U151" s="348"/>
      <c r="V151" s="348"/>
      <c r="W151" s="348"/>
      <c r="X151" s="349">
        <v>1</v>
      </c>
    </row>
    <row r="152" spans="1:24">
      <c r="A152" s="345"/>
      <c r="B152" s="345"/>
      <c r="C152" s="346" t="s">
        <v>470</v>
      </c>
      <c r="D152" s="347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>
        <v>2</v>
      </c>
      <c r="W152" s="348"/>
      <c r="X152" s="349">
        <v>2</v>
      </c>
    </row>
    <row r="153" spans="1:24">
      <c r="A153" s="345"/>
      <c r="B153" s="363" t="s">
        <v>492</v>
      </c>
      <c r="C153" s="364"/>
      <c r="D153" s="365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>
        <v>2</v>
      </c>
      <c r="P153" s="366"/>
      <c r="Q153" s="366">
        <v>3</v>
      </c>
      <c r="R153" s="366">
        <v>8</v>
      </c>
      <c r="S153" s="366">
        <v>11</v>
      </c>
      <c r="T153" s="366">
        <v>29</v>
      </c>
      <c r="U153" s="366">
        <v>23</v>
      </c>
      <c r="V153" s="366">
        <v>9</v>
      </c>
      <c r="W153" s="366"/>
      <c r="X153" s="367">
        <v>85</v>
      </c>
    </row>
    <row r="154" spans="1:24">
      <c r="A154" s="345"/>
      <c r="B154" s="341" t="s">
        <v>62</v>
      </c>
      <c r="C154" s="341" t="s">
        <v>426</v>
      </c>
      <c r="D154" s="342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>
        <v>1</v>
      </c>
      <c r="T154" s="343"/>
      <c r="U154" s="343"/>
      <c r="V154" s="343"/>
      <c r="W154" s="343"/>
      <c r="X154" s="344">
        <v>1</v>
      </c>
    </row>
    <row r="155" spans="1:24">
      <c r="A155" s="345"/>
      <c r="B155" s="363" t="s">
        <v>399</v>
      </c>
      <c r="C155" s="364"/>
      <c r="D155" s="365"/>
      <c r="E155" s="366"/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>
        <v>1</v>
      </c>
      <c r="T155" s="366"/>
      <c r="U155" s="366"/>
      <c r="V155" s="366"/>
      <c r="W155" s="366"/>
      <c r="X155" s="367">
        <v>1</v>
      </c>
    </row>
    <row r="156" spans="1:24">
      <c r="A156" s="360" t="s">
        <v>399</v>
      </c>
      <c r="B156" s="361"/>
      <c r="C156" s="361"/>
      <c r="D156" s="357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>
        <v>2</v>
      </c>
      <c r="P156" s="358"/>
      <c r="Q156" s="358">
        <v>3</v>
      </c>
      <c r="R156" s="358">
        <v>8</v>
      </c>
      <c r="S156" s="358">
        <v>12</v>
      </c>
      <c r="T156" s="358">
        <v>29</v>
      </c>
      <c r="U156" s="358">
        <v>23</v>
      </c>
      <c r="V156" s="358">
        <v>9</v>
      </c>
      <c r="W156" s="358"/>
      <c r="X156" s="359">
        <v>86</v>
      </c>
    </row>
    <row r="157" spans="1:24">
      <c r="A157" s="341" t="s">
        <v>30</v>
      </c>
      <c r="B157" s="341" t="s">
        <v>301</v>
      </c>
      <c r="C157" s="341" t="s">
        <v>412</v>
      </c>
      <c r="D157" s="342"/>
      <c r="E157" s="343"/>
      <c r="F157" s="343"/>
      <c r="G157" s="343"/>
      <c r="H157" s="343"/>
      <c r="I157" s="343"/>
      <c r="J157" s="343"/>
      <c r="K157" s="343"/>
      <c r="L157" s="343"/>
      <c r="M157" s="343"/>
      <c r="N157" s="343">
        <v>1</v>
      </c>
      <c r="O157" s="343"/>
      <c r="P157" s="343"/>
      <c r="Q157" s="343"/>
      <c r="R157" s="343"/>
      <c r="S157" s="343"/>
      <c r="T157" s="343"/>
      <c r="U157" s="343"/>
      <c r="V157" s="343"/>
      <c r="W157" s="343"/>
      <c r="X157" s="344">
        <v>1</v>
      </c>
    </row>
    <row r="158" spans="1:24">
      <c r="A158" s="345"/>
      <c r="B158" s="363" t="s">
        <v>413</v>
      </c>
      <c r="C158" s="364"/>
      <c r="D158" s="365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>
        <v>1</v>
      </c>
      <c r="O158" s="366"/>
      <c r="P158" s="366"/>
      <c r="Q158" s="366"/>
      <c r="R158" s="366"/>
      <c r="S158" s="366"/>
      <c r="T158" s="366"/>
      <c r="U158" s="366"/>
      <c r="V158" s="366"/>
      <c r="W158" s="366"/>
      <c r="X158" s="367">
        <v>1</v>
      </c>
    </row>
    <row r="159" spans="1:24">
      <c r="A159" s="360" t="s">
        <v>414</v>
      </c>
      <c r="B159" s="361"/>
      <c r="C159" s="361"/>
      <c r="D159" s="357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>
        <v>1</v>
      </c>
      <c r="O159" s="358"/>
      <c r="P159" s="358"/>
      <c r="Q159" s="358"/>
      <c r="R159" s="358"/>
      <c r="S159" s="358"/>
      <c r="T159" s="358"/>
      <c r="U159" s="358"/>
      <c r="V159" s="358"/>
      <c r="W159" s="358"/>
      <c r="X159" s="359">
        <v>1</v>
      </c>
    </row>
    <row r="160" spans="1:24">
      <c r="A160" s="350" t="s">
        <v>329</v>
      </c>
      <c r="B160" s="351"/>
      <c r="C160" s="351"/>
      <c r="D160" s="336">
        <v>1</v>
      </c>
      <c r="E160" s="337">
        <v>1</v>
      </c>
      <c r="F160" s="337">
        <v>6</v>
      </c>
      <c r="G160" s="337">
        <v>6</v>
      </c>
      <c r="H160" s="337">
        <v>2</v>
      </c>
      <c r="I160" s="337">
        <v>2</v>
      </c>
      <c r="J160" s="337">
        <v>2</v>
      </c>
      <c r="K160" s="337">
        <v>2</v>
      </c>
      <c r="L160" s="337">
        <v>1</v>
      </c>
      <c r="M160" s="337">
        <v>2</v>
      </c>
      <c r="N160" s="337">
        <v>4</v>
      </c>
      <c r="O160" s="337">
        <v>6</v>
      </c>
      <c r="P160" s="337">
        <v>1</v>
      </c>
      <c r="Q160" s="337">
        <v>7</v>
      </c>
      <c r="R160" s="337">
        <v>11</v>
      </c>
      <c r="S160" s="337">
        <v>19</v>
      </c>
      <c r="T160" s="337">
        <v>44</v>
      </c>
      <c r="U160" s="337">
        <v>35</v>
      </c>
      <c r="V160" s="337">
        <v>32</v>
      </c>
      <c r="W160" s="337">
        <v>12</v>
      </c>
      <c r="X160" s="338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493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21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28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28</v>
      </c>
      <c r="I13" s="30">
        <f>C12+D12+E12+F12+G12+H12+I12</f>
        <v>28</v>
      </c>
      <c r="J13" s="30">
        <f>C12+D12+E12+F12+G12+H12+I12+J12</f>
        <v>28</v>
      </c>
      <c r="K13" s="30">
        <f>C12+D12+E12+F12+G12+H12+I12+J12+K12</f>
        <v>28</v>
      </c>
      <c r="L13" s="30">
        <f>C12+D12+E12+F12+G12+H12+I12+J12+K12+L12</f>
        <v>28</v>
      </c>
      <c r="M13" s="30">
        <f>C12+D12+E12+F12+G12+H12+I12+J12+K12+L12+M12</f>
        <v>28</v>
      </c>
      <c r="N13" s="30">
        <f>C12+D12+E12+F12+G12+H12+I12+J12+K12+L12+M12+N12</f>
        <v>28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7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11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11</v>
      </c>
      <c r="I23" s="30">
        <f>C22+D22+E22+F22+G22+H22+I22</f>
        <v>11</v>
      </c>
      <c r="J23" s="30">
        <f>C22+D22+E22+F22+G22+H22+I22+J22</f>
        <v>11</v>
      </c>
      <c r="K23" s="30">
        <f>C22+D22+E22+F22+G22+H22+I22+J22+K22</f>
        <v>11</v>
      </c>
      <c r="L23" s="30">
        <f>C22+D22+E22+F22+G22+H22+I22+J22+K22+L22</f>
        <v>11</v>
      </c>
      <c r="M23" s="30">
        <f>C22+D22+E22+F22+G22+H22+I22+J22+K22+L22+M22</f>
        <v>11</v>
      </c>
      <c r="N23" s="30">
        <f>C22+D22+E22+F22+G22+H22+I22+J22+K22+L22+M22+N22</f>
        <v>11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14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17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17</v>
      </c>
      <c r="I33" s="30">
        <f>C32+D32+E32+F32+G32+H32+I32</f>
        <v>17</v>
      </c>
      <c r="J33" s="30">
        <f>C32+D32+E32+F32+G32+H32+I32+J32</f>
        <v>17</v>
      </c>
      <c r="K33" s="30">
        <f>C32+D32+E32+F32+G32+H32+I32+J32+K32</f>
        <v>17</v>
      </c>
      <c r="L33" s="30">
        <f>C32+D32+E32+F32+G32+H32+I32+J32+K32+L32</f>
        <v>17</v>
      </c>
      <c r="M33" s="30">
        <f>C32+D32+E32+F32+G32+H32+I32+J32+K32+L32+M32</f>
        <v>17</v>
      </c>
      <c r="N33" s="30">
        <f>C32+D32+E32+F32+G32+H32+I32+J32+K32+L32+M32+N32</f>
        <v>17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3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7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7</v>
      </c>
      <c r="I43" s="30">
        <f>C42+D42+E42+F42+G42+H42+I42</f>
        <v>7</v>
      </c>
      <c r="J43" s="30">
        <f>C42+D42+E42+F42+G42+H42+I42+J42</f>
        <v>7</v>
      </c>
      <c r="K43" s="30">
        <f>C42+D42+E42+F42+G42+H42+I42+J42+K42</f>
        <v>7</v>
      </c>
      <c r="L43" s="30">
        <f>C42+D42+E42+F42+G42+H42+I42+J42+K42+L42</f>
        <v>7</v>
      </c>
      <c r="M43" s="30">
        <f>C42+D42+E42+F42+G42+H42+I42+J42+K42+L42+M42</f>
        <v>7</v>
      </c>
      <c r="N43" s="30">
        <f>C42+D42+E42+F42+G42+H42+I42+J42+K42+L42+M42+N42</f>
        <v>7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8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8</v>
      </c>
      <c r="J53" s="30">
        <f>C52+D52+E52+F52+G52+H52+I52+J52</f>
        <v>8</v>
      </c>
      <c r="K53" s="30">
        <f>C52+D52+E52+F52+G52+H52+I52+J52+K52</f>
        <v>8</v>
      </c>
      <c r="L53" s="30">
        <f>C52+D52+E52+F52+G52+H52+I52+J52+K52+L52</f>
        <v>8</v>
      </c>
      <c r="M53" s="30">
        <f>C52+D52+E52+F52+G52+H52+I52+J52+K52+L52+M52</f>
        <v>8</v>
      </c>
      <c r="N53" s="30">
        <f>C52+D52+E52+F52+G52+H52+I52+J52+K52+L52+M52+N52</f>
        <v>8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1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1</v>
      </c>
      <c r="J63" s="30">
        <f>C62+D62+E62+F62+G62+H62+I62+J62</f>
        <v>1</v>
      </c>
      <c r="K63" s="30">
        <f>C62+D62+E62+F62+G62+H62+I62+J62+K62</f>
        <v>1</v>
      </c>
      <c r="L63" s="30">
        <f>C62+D62+E62+F62+G62+H62+I62+J62+K62+L62</f>
        <v>1</v>
      </c>
      <c r="M63" s="30">
        <f>C62+D62+E62+F62+G62+H62+I62+J62+K62+L62+M62</f>
        <v>1</v>
      </c>
      <c r="N63" s="30">
        <f>C62+D62+E62+F62+G62+H62+I62+J62+K62+L62+M62+N62</f>
        <v>1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10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10</v>
      </c>
      <c r="J73" s="30">
        <f>C72+D72+E72+F72+G72+H72+I72+J72</f>
        <v>10</v>
      </c>
      <c r="K73" s="30">
        <f>C72+D72+E72+F72+G72+H72+I72+J72+K72</f>
        <v>10</v>
      </c>
      <c r="L73" s="30">
        <f>C72+D72+E72+F72+G72+H72+I72+J72+K72+L72</f>
        <v>10</v>
      </c>
      <c r="M73" s="30">
        <f>C72+D72+E72+F72+G72+H72+I72+J72+K72+L72+M72</f>
        <v>10</v>
      </c>
      <c r="N73" s="30">
        <f>C72+D72+E72+F72+G72+H72+I72+J72+K72+L72+M72+N72</f>
        <v>10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5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8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8</v>
      </c>
      <c r="I93" s="30">
        <f>C92+D92+E92+F92+G92+H92+I92</f>
        <v>8</v>
      </c>
      <c r="J93" s="30">
        <f>C92+D92+E92+F92+G92+H92+I92+J92</f>
        <v>8</v>
      </c>
      <c r="K93" s="30">
        <f>C92+D92+E92+F92+G92+H92+I92+J92+K92</f>
        <v>8</v>
      </c>
      <c r="L93" s="30">
        <f>C92+D92+E92+F92+G92+H92+I92+J92+K92+L92</f>
        <v>8</v>
      </c>
      <c r="M93" s="30">
        <f>C92+D92+E92+F92+G92+H92+I92+J92+K92+L92+M92</f>
        <v>8</v>
      </c>
      <c r="N93" s="30">
        <f>C92+D92+E92+F92+G92+H92+I92+J92+K92+L92+M92+N92</f>
        <v>8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1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9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9</v>
      </c>
      <c r="I103" s="30">
        <f>C102+D102+E102+F102+G102+H102+I102</f>
        <v>9</v>
      </c>
      <c r="J103" s="30">
        <f>C102+D102+E102+F102+G102+H102+I102+J102</f>
        <v>9</v>
      </c>
      <c r="K103" s="30">
        <f>C102+D102+E102+F102+G102+H102+I102+J102+K102</f>
        <v>9</v>
      </c>
      <c r="L103" s="30">
        <f>C102+D102+E102+F102+G102+H102+I102+J102+K102+L102</f>
        <v>9</v>
      </c>
      <c r="M103" s="30">
        <f>C102+D102+E102+F102+G102+H102+I102+J102+K102+L102+M102</f>
        <v>9</v>
      </c>
      <c r="N103" s="30">
        <f>C102+D102+E102+F102+G102+H102+I102+J102+K102+L102+M102+N102</f>
        <v>9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1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1</v>
      </c>
      <c r="I113" s="30">
        <f>C112+D112+E112+F112+G112+H112+I112</f>
        <v>1</v>
      </c>
      <c r="J113" s="30">
        <f>C112+D112+E112+F112+G112+H112+I112+J112</f>
        <v>1</v>
      </c>
      <c r="K113" s="30">
        <f>C112+D112+E112+F112+G112+H112+I112+J112+K112</f>
        <v>1</v>
      </c>
      <c r="L113" s="30">
        <f>C112+D112+E112+F112+G112+H112+I112+J112+K112+L112</f>
        <v>1</v>
      </c>
      <c r="M113" s="30">
        <f>C112+D112+E112+F112+G112+H112+I112+J112+K112+L112+M112</f>
        <v>1</v>
      </c>
      <c r="N113" s="30">
        <f>C112+D112+E112+F112+G112+H112+I112+J112+K112+L112+M112+N112</f>
        <v>1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11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11</v>
      </c>
      <c r="J123" s="30">
        <f>C122+D122+E122+F122+G122+H122+I122+J122</f>
        <v>11</v>
      </c>
      <c r="K123" s="30">
        <f>C122+D122+E122+F122+G122+H122+I122+J122+K122</f>
        <v>11</v>
      </c>
      <c r="L123" s="30">
        <f>C122+D122+E122+F122+G122+H122+I122+J122+K122+L122</f>
        <v>11</v>
      </c>
      <c r="M123" s="30">
        <f>C122+D122+E122+F122+G122+H122+I122+J122+K122+L122+M122</f>
        <v>11</v>
      </c>
      <c r="N123" s="30">
        <f>C122+D122+E122+F122+G122+H122+I122+J122+K122+L122+M122+N122</f>
        <v>11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2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2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2</v>
      </c>
      <c r="I153" s="30">
        <f>C152+D152+E152+F152+G152+H152+I152</f>
        <v>2</v>
      </c>
      <c r="J153" s="30">
        <f>C152+D152+E152+F152+G152+H152+I152+J152</f>
        <v>2</v>
      </c>
      <c r="K153" s="30">
        <f>C152+D152+E152+F152+G152+H152+I152+J152+K152</f>
        <v>2</v>
      </c>
      <c r="L153" s="30">
        <f>C152+D152+E152+F152+G152+H152+I152+J152+K152+L152</f>
        <v>2</v>
      </c>
      <c r="M153" s="30">
        <f>C152+D152+E152+F152+G152+H152+I152+J152+K152+L152+M152</f>
        <v>2</v>
      </c>
      <c r="N153" s="30">
        <f>C152+D152+E152+F152+G152+H152+I152+J152+K152+L152+M152+N152</f>
        <v>2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2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2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2</v>
      </c>
      <c r="I173" s="30">
        <f>C172+D172+E172+F172+G172+H172+I172</f>
        <v>2</v>
      </c>
      <c r="J173" s="30">
        <f>C172+D172+E172+F172+G172+H172+I172+J172</f>
        <v>2</v>
      </c>
      <c r="K173" s="30">
        <f>C172+D172+E172+F172+G172+H172+I172+J172+K172</f>
        <v>2</v>
      </c>
      <c r="L173" s="30">
        <f>C172+D172+E172+F172+G172+H172+I172+J172+K172+L172</f>
        <v>2</v>
      </c>
      <c r="M173" s="30">
        <f>C172+D172+E172+F172+G172+H172+I172+J172+K172+L172+M172</f>
        <v>2</v>
      </c>
      <c r="N173" s="30">
        <f>C172+D172+E172+F172+G172+H172+I172+J172+K172+L172+M172+N172</f>
        <v>2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2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2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1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1</v>
      </c>
      <c r="J193" s="30">
        <f>C192+D192+E192+F192+G192+H192+I192+J192</f>
        <v>1</v>
      </c>
      <c r="K193" s="30">
        <f>C192+D192+E192+F192+G192+H192+I192+J192+K192</f>
        <v>1</v>
      </c>
      <c r="L193" s="30">
        <f>C192+D192+E192+F192+G192+H192+I192+J192+K192+L192</f>
        <v>1</v>
      </c>
      <c r="M193" s="30">
        <f>C192+D192+E192+F192+G192+H192+I192+J192+K192+L192+M192</f>
        <v>1</v>
      </c>
      <c r="N193" s="30">
        <f>C192+D192+E192+F192+G192+H192+I192+J192+K192+L192+M192+N192</f>
        <v>1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12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12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12</v>
      </c>
      <c r="I203" s="30">
        <f>C202+D202+E202+F202+G202+H202+I202</f>
        <v>12</v>
      </c>
      <c r="J203" s="30">
        <f>C202+D202+E202+F202+G202+H202+I202+J202</f>
        <v>12</v>
      </c>
      <c r="K203" s="30">
        <f>C202+D202+E202+F202+G202+H202+I202+J202+K202</f>
        <v>12</v>
      </c>
      <c r="L203" s="30">
        <f>C202+D202+E202+F202+G202+H202+I202+J202+K202+L202</f>
        <v>12</v>
      </c>
      <c r="M203" s="30">
        <f>C202+D202+E202+F202+G202+H202+I202+J202+K202+L202+M202</f>
        <v>12</v>
      </c>
      <c r="N203" s="30">
        <f>C202+D202+E202+F202+G202+H202+I202+J202+K202+L202+M202+N202</f>
        <v>12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69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86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86</v>
      </c>
      <c r="I213" s="30">
        <f>C212+D212+E212+F212+G212+H212+I212</f>
        <v>86</v>
      </c>
      <c r="J213" s="30">
        <f>C212+D212+E212+F212+G212+H212+I212+J212</f>
        <v>86</v>
      </c>
      <c r="K213" s="30">
        <f>C212+D212+E212+F212+G212+H212+I212+J212+K212</f>
        <v>86</v>
      </c>
      <c r="L213" s="30">
        <f>C212+D212+E212+F212+G212+H212+I212+J212+K212+L212</f>
        <v>86</v>
      </c>
      <c r="M213" s="30">
        <f>C212+D212+E212+F212+G212+H212+I212+J212+K212+L212+M212</f>
        <v>86</v>
      </c>
      <c r="N213" s="30">
        <f>C212+D212+E212+F212+G212+H212+I212+J212+K212+L212+M212+N212</f>
        <v>86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5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5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5</v>
      </c>
      <c r="I223" s="30">
        <f>C222+D222+E222+F222+G222+H222+I222</f>
        <v>5</v>
      </c>
      <c r="J223" s="30">
        <f>C222+D222+E222+F222+G222+H222+I222+J222</f>
        <v>5</v>
      </c>
      <c r="K223" s="30">
        <f>C222+D222+E222+F222+G222+H222+I222+J222+K222</f>
        <v>5</v>
      </c>
      <c r="L223" s="30">
        <f>C222+D222+E222+F222+G222+H222+I222+J222+K222+L222</f>
        <v>5</v>
      </c>
      <c r="M223" s="30">
        <f>C222+D222+E222+F222+G222+H222+I222+J222+K222+L222+M222</f>
        <v>5</v>
      </c>
      <c r="N223" s="30">
        <f>C222+D222+E222+F222+G222+H222+I222+J222+K222+L222+M222+N222</f>
        <v>5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F14" sqref="F14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34" t="s">
        <v>62</v>
      </c>
      <c r="D3" s="39">
        <v>345.31218630797031</v>
      </c>
    </row>
    <row r="4" spans="3:4" ht="24">
      <c r="C4" s="11" t="s">
        <v>61</v>
      </c>
      <c r="D4" s="39">
        <v>25.178044744982376</v>
      </c>
    </row>
    <row r="5" spans="3:4" ht="24">
      <c r="C5" s="29" t="s">
        <v>31</v>
      </c>
      <c r="D5" s="39">
        <v>18.628565041634843</v>
      </c>
    </row>
    <row r="6" spans="3:4" ht="24">
      <c r="C6" s="29" t="s">
        <v>21</v>
      </c>
      <c r="D6" s="39">
        <v>12.80959182235658</v>
      </c>
    </row>
    <row r="7" spans="3:4" ht="24">
      <c r="C7" s="11" t="s">
        <v>63</v>
      </c>
      <c r="D7" s="39">
        <v>12.68874508311128</v>
      </c>
    </row>
    <row r="8" spans="3:4" ht="24">
      <c r="C8" s="29" t="s">
        <v>26</v>
      </c>
      <c r="D8" s="39">
        <v>12.262582772433714</v>
      </c>
    </row>
    <row r="9" spans="3:4" ht="24">
      <c r="C9" s="29" t="s">
        <v>24</v>
      </c>
      <c r="D9" s="39">
        <v>9.9208809742305117</v>
      </c>
    </row>
    <row r="10" spans="3:4" ht="24">
      <c r="C10" s="29" t="s">
        <v>29</v>
      </c>
      <c r="D10" s="39">
        <v>7.7302984754133561</v>
      </c>
    </row>
    <row r="11" spans="3:4" ht="24">
      <c r="C11" s="29" t="s">
        <v>58</v>
      </c>
      <c r="D11" s="39">
        <v>7.1415818603820744</v>
      </c>
    </row>
    <row r="12" spans="3:4" ht="24">
      <c r="C12" s="29" t="s">
        <v>23</v>
      </c>
      <c r="D12" s="39">
        <v>7.11779958310031</v>
      </c>
    </row>
    <row r="13" spans="3:4" ht="24">
      <c r="C13" s="11" t="s">
        <v>59</v>
      </c>
      <c r="D13" s="39">
        <v>5.4246114622040196</v>
      </c>
    </row>
    <row r="14" spans="3:4" ht="24">
      <c r="C14" s="29" t="s">
        <v>28</v>
      </c>
      <c r="D14" s="39">
        <v>4.9376620170349339</v>
      </c>
    </row>
    <row r="15" spans="3:4" ht="24">
      <c r="C15" s="29" t="s">
        <v>34</v>
      </c>
      <c r="D15" s="39">
        <v>3.4602076124567476</v>
      </c>
    </row>
    <row r="16" spans="3:4" ht="24">
      <c r="C16" s="11" t="s">
        <v>60</v>
      </c>
      <c r="D16" s="39">
        <v>2.1238186258893492</v>
      </c>
    </row>
    <row r="17" spans="3:4" ht="24">
      <c r="C17" s="29" t="s">
        <v>27</v>
      </c>
      <c r="D17" s="39">
        <v>1.8541008074609016</v>
      </c>
    </row>
    <row r="18" spans="3:4" ht="24">
      <c r="C18" s="29" t="s">
        <v>30</v>
      </c>
      <c r="D18" s="39">
        <v>1.3422098142381618</v>
      </c>
    </row>
    <row r="19" spans="3:4" ht="24">
      <c r="C19" s="29" t="s">
        <v>25</v>
      </c>
      <c r="D19" s="39">
        <v>0</v>
      </c>
    </row>
    <row r="20" spans="3:4" ht="24">
      <c r="C20" s="29" t="s">
        <v>32</v>
      </c>
      <c r="D20" s="39">
        <v>0</v>
      </c>
    </row>
    <row r="21" spans="3:4" ht="24">
      <c r="C21" s="29" t="s">
        <v>33</v>
      </c>
      <c r="D21" s="39">
        <v>0</v>
      </c>
    </row>
    <row r="22" spans="3:4" ht="24">
      <c r="C22" s="362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26 (อำเภอ)</vt:lpstr>
      <vt:lpstr>รายตำบล wk 26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2022-07-06T05:00:27Z</dcterms:modified>
</cp:coreProperties>
</file>