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46 (อำเภอ)" sheetId="33" r:id="rId4"/>
    <sheet name="รายตำบลwk 46" sheetId="79" r:id="rId5"/>
    <sheet name="รายงานหมู่บ้าน รง 506" sheetId="151" r:id="rId6"/>
    <sheet name="มัธยฐานรายอำเภอ64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รายเดือน64!$A$4:$O$4</definedName>
    <definedName name="_xlnm._FilterDatabase" localSheetId="4" hidden="1">'รายตำบลwk 46'!$A$2:$Q$197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N222" i="76"/>
  <c r="M222"/>
  <c r="L222"/>
  <c r="K222"/>
  <c r="J222"/>
  <c r="I222"/>
  <c r="H222"/>
  <c r="G222"/>
  <c r="F222"/>
  <c r="E222"/>
  <c r="D222"/>
  <c r="C222"/>
  <c r="P221" s="1"/>
  <c r="O221"/>
  <c r="N221"/>
  <c r="M221"/>
  <c r="L221"/>
  <c r="K221"/>
  <c r="J221"/>
  <c r="I221"/>
  <c r="H221"/>
  <c r="G221"/>
  <c r="F221"/>
  <c r="E221"/>
  <c r="D221"/>
  <c r="C221"/>
  <c r="O220" s="1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P211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O211"/>
  <c r="N211"/>
  <c r="M211"/>
  <c r="L211"/>
  <c r="K211"/>
  <c r="J211"/>
  <c r="I211"/>
  <c r="H211"/>
  <c r="G211"/>
  <c r="F211" l="1"/>
  <c r="E211" s="1"/>
  <c r="D211"/>
  <c r="C211"/>
  <c r="O210" s="1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/>
  <c r="O201" s="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/>
  <c r="O191" s="1"/>
  <c r="N191"/>
  <c r="M191" s="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/>
  <c r="O181" s="1"/>
  <c r="N181"/>
  <c r="M181"/>
  <c r="L181"/>
  <c r="K181"/>
  <c r="J181"/>
  <c r="I181"/>
  <c r="H181"/>
  <c r="G181"/>
  <c r="F181" s="1"/>
  <c r="E181"/>
  <c r="D181"/>
  <c r="C181" s="1"/>
  <c r="O180" s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/>
  <c r="I171"/>
  <c r="H171" s="1"/>
  <c r="G171"/>
  <c r="F171"/>
  <c r="C173" l="1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/>
  <c r="H163" l="1"/>
  <c r="G163"/>
  <c r="I163"/>
  <c r="F163"/>
  <c r="N163"/>
  <c r="D163"/>
  <c r="E163"/>
  <c r="M163"/>
  <c r="L163"/>
  <c r="C163"/>
  <c r="K163"/>
  <c r="O162"/>
  <c r="J163"/>
  <c r="O161"/>
  <c r="N161"/>
  <c r="M161"/>
  <c r="L161"/>
  <c r="K161" s="1"/>
  <c r="J161"/>
  <c r="I161"/>
  <c r="H161"/>
  <c r="G161"/>
  <c r="F161"/>
  <c r="E161"/>
  <c r="D161"/>
  <c r="C161"/>
  <c r="O160" s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O151" s="1"/>
  <c r="N151"/>
  <c r="M151" s="1"/>
  <c r="L151" s="1"/>
  <c r="K151"/>
  <c r="J151"/>
  <c r="I151" s="1"/>
  <c r="H151"/>
  <c r="G151"/>
  <c r="F151"/>
  <c r="E151" s="1"/>
  <c r="D151"/>
  <c r="C151"/>
  <c r="O150" s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P141"/>
  <c r="O141" s="1"/>
  <c r="N141"/>
  <c r="M141"/>
  <c r="L141" s="1"/>
  <c r="K141"/>
  <c r="I141"/>
  <c r="H141"/>
  <c r="G141"/>
  <c r="F141"/>
  <c r="E141"/>
  <c r="D141"/>
  <c r="C141"/>
  <c r="O140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/>
  <c r="O131" s="1"/>
  <c r="N131"/>
  <c r="M131"/>
  <c r="L131"/>
  <c r="K131"/>
  <c r="J131" s="1"/>
  <c r="I131"/>
  <c r="H131"/>
  <c r="G131"/>
  <c r="F13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/>
  <c r="O111" s="1"/>
  <c r="N113" l="1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1"/>
  <c r="M111"/>
  <c r="L111"/>
  <c r="K111"/>
  <c r="J111"/>
  <c r="I111"/>
  <c r="H111" s="1"/>
  <c r="G111"/>
  <c r="F111"/>
  <c r="E111"/>
  <c r="D111"/>
  <c r="C111" s="1"/>
  <c r="O110" s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/>
  <c r="G103" l="1"/>
  <c r="F103"/>
  <c r="N103"/>
  <c r="M103"/>
  <c r="D103"/>
  <c r="L103"/>
  <c r="C103"/>
  <c r="O102"/>
  <c r="E103"/>
  <c r="K103"/>
  <c r="J103"/>
  <c r="I103"/>
  <c r="H103"/>
  <c r="O101"/>
  <c r="N101"/>
  <c r="M101"/>
  <c r="L101"/>
  <c r="K101"/>
  <c r="J101"/>
  <c r="I101"/>
  <c r="H101"/>
  <c r="G101"/>
  <c r="F101"/>
  <c r="E101" s="1"/>
  <c r="D101"/>
  <c r="C101"/>
  <c r="O100" s="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/>
  <c r="O91"/>
  <c r="N91"/>
  <c r="M91"/>
  <c r="L91"/>
  <c r="K91"/>
  <c r="J91"/>
  <c r="I91" s="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/>
  <c r="O51"/>
  <c r="N51"/>
  <c r="M51"/>
  <c r="L51"/>
  <c r="K51"/>
  <c r="J51"/>
  <c r="I51"/>
  <c r="H51"/>
  <c r="G51" s="1"/>
  <c r="F51"/>
  <c r="E51"/>
  <c r="D51"/>
  <c r="C51" s="1"/>
  <c r="O50" s="1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/>
  <c r="E43" l="1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H33" l="1"/>
  <c r="G33"/>
  <c r="F33"/>
  <c r="N33"/>
  <c r="E33"/>
  <c r="M33"/>
  <c r="D33"/>
  <c r="L33"/>
  <c r="C33"/>
  <c r="K33"/>
  <c r="O32"/>
  <c r="J33"/>
  <c r="I33"/>
  <c r="O31"/>
  <c r="N31"/>
  <c r="M31"/>
  <c r="L31"/>
  <c r="K31"/>
  <c r="J31"/>
  <c r="I31"/>
  <c r="H31"/>
  <c r="G31"/>
  <c r="F31"/>
  <c r="E31"/>
  <c r="D31" s="1"/>
  <c r="C31" s="1"/>
  <c r="O30"/>
  <c r="N30"/>
  <c r="M30"/>
  <c r="L30"/>
  <c r="K30"/>
  <c r="J30"/>
  <c r="I30"/>
  <c r="H30"/>
  <c r="G30"/>
  <c r="F30"/>
  <c r="E30"/>
  <c r="D30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/>
  <c r="O21" s="1"/>
  <c r="N21"/>
  <c r="M21"/>
  <c r="L21"/>
  <c r="K21"/>
  <c r="J21"/>
  <c r="I21"/>
  <c r="H21" s="1"/>
  <c r="G21" s="1"/>
  <c r="F21"/>
  <c r="E21"/>
  <c r="D21"/>
  <c r="C21"/>
  <c r="O20" s="1"/>
  <c r="N20"/>
  <c r="M20"/>
  <c r="L20"/>
  <c r="K20"/>
  <c r="J20"/>
  <c r="I20"/>
  <c r="H20"/>
  <c r="G20"/>
  <c r="F20"/>
  <c r="E20"/>
  <c r="D20"/>
  <c r="C20"/>
  <c r="O19"/>
  <c r="O18"/>
  <c r="O17"/>
  <c r="O16"/>
  <c r="O15"/>
  <c r="I23" l="1"/>
  <c r="H23"/>
  <c r="K23"/>
  <c r="J23"/>
  <c r="G23"/>
  <c r="F23"/>
  <c r="N23"/>
  <c r="E23"/>
  <c r="M23"/>
  <c r="D23"/>
  <c r="L23"/>
  <c r="O22"/>
  <c r="N12"/>
  <c r="M12"/>
  <c r="D12"/>
  <c r="C12" s="1"/>
  <c r="N11"/>
  <c r="M11" s="1"/>
  <c r="L11" s="1"/>
  <c r="K11"/>
  <c r="J11"/>
  <c r="I11" s="1"/>
  <c r="H11" s="1"/>
  <c r="P11" l="1"/>
  <c r="O11" s="1"/>
  <c r="D13"/>
  <c r="C13"/>
  <c r="G11"/>
  <c r="F11"/>
  <c r="E11" s="1"/>
  <c r="D11" s="1"/>
  <c r="C11"/>
  <c r="O10" s="1"/>
  <c r="N10"/>
  <c r="M10"/>
  <c r="L10"/>
  <c r="K10"/>
  <c r="J10"/>
  <c r="I10"/>
  <c r="H10"/>
  <c r="G10"/>
  <c r="F10"/>
  <c r="E10"/>
  <c r="D10"/>
  <c r="C10"/>
  <c r="O9"/>
  <c r="O8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D196" i="79" l="1"/>
  <c r="C197" s="1"/>
  <c r="B37" i="33"/>
  <c r="B33"/>
  <c r="B32"/>
  <c r="BB31" s="1"/>
  <c r="BA31" s="1"/>
  <c r="AZ31" l="1"/>
  <c r="AY31" s="1"/>
  <c r="AX31" s="1"/>
  <c r="AW31" s="1"/>
  <c r="BB25" l="1"/>
  <c r="BA25"/>
  <c r="AZ25"/>
  <c r="AY25"/>
  <c r="AX25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AI31" l="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X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P13" s="1"/>
  <c r="N13"/>
  <c r="N12"/>
  <c r="Q11"/>
  <c r="P11"/>
  <c r="G12" i="76" l="1"/>
  <c r="F12" s="1"/>
  <c r="E12" s="1"/>
  <c r="I13" s="1"/>
  <c r="N5" i="7"/>
  <c r="N11" i="73"/>
  <c r="M11"/>
  <c r="L11"/>
  <c r="K11"/>
  <c r="J11"/>
  <c r="I11"/>
  <c r="H11"/>
  <c r="G11"/>
  <c r="F11" s="1"/>
  <c r="E11"/>
  <c r="D11"/>
  <c r="C11"/>
  <c r="B11"/>
  <c r="N10"/>
  <c r="M10"/>
  <c r="L10"/>
  <c r="K10"/>
  <c r="J10"/>
  <c r="I10"/>
  <c r="H10"/>
  <c r="G10"/>
  <c r="F10"/>
  <c r="E10"/>
  <c r="D10"/>
  <c r="C10"/>
  <c r="B10"/>
  <c r="O12" i="76" l="1"/>
  <c r="E13"/>
  <c r="G13"/>
  <c r="F13"/>
  <c r="N13"/>
  <c r="K13"/>
  <c r="L13"/>
  <c r="H13"/>
  <c r="M13"/>
  <c r="J13"/>
  <c r="N9" i="73"/>
  <c r="M9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W9" l="1"/>
  <c r="V6"/>
  <c r="O6" s="1"/>
  <c r="T27"/>
  <c r="V27" l="1"/>
  <c r="O27" s="1"/>
  <c r="W27"/>
  <c r="I15" i="10" l="1"/>
  <c r="P15"/>
  <c r="O16"/>
  <c r="P16" s="1"/>
  <c r="E6"/>
  <c r="F6" s="1"/>
</calcChain>
</file>

<file path=xl/sharedStrings.xml><?xml version="1.0" encoding="utf-8"?>
<sst xmlns="http://schemas.openxmlformats.org/spreadsheetml/2006/main" count="2744" uniqueCount="586">
  <si>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</si>
  <si>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</si>
  <si>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</si>
  <si>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</si>
  <si>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</si>
  <si>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</si>
  <si>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</si>
  <si>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</si>
  <si>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</si>
  <si>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</si>
  <si>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</si>
  <si>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</si>
  <si>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</si>
  <si>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</si>
  <si>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</si>
  <si>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</si>
  <si>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</si>
  <si>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</si>
  <si>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</si>
  <si>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</si>
  <si>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</si>
  <si>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</si>
  <si>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</si>
  <si>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</si>
  <si>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</si>
  <si>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</si>
  <si>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</si>
  <si>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</si>
  <si>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</si>
  <si>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</si>
  <si>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</si>
  <si>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</si>
  <si>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</si>
  <si>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</si>
  <si>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</si>
  <si>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</si>
  <si>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</si>
  <si>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</si>
  <si>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</si>
  <si>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</si>
  <si>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</si>
  <si>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</si>
  <si>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</si>
  <si>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</si>
  <si>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</si>
  <si>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</si>
  <si>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</si>
  <si>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</si>
  <si>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</si>
  <si>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</si>
  <si>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</si>
  <si>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</si>
  <si>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</si>
  <si>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</si>
  <si>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</si>
  <si>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</si>
  <si>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</si>
  <si>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</si>
  <si>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</si>
  <si>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</si>
  <si>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</si>
  <si>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</si>
  <si>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</si>
  <si>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</si>
  <si>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</si>
  <si>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</si>
  <si>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</si>
  <si>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</si>
  <si>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</si>
  <si>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</si>
  <si>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</si>
  <si>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</si>
  <si>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</si>
  <si>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</si>
  <si>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</si>
  <si>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</si>
  <si>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</si>
  <si>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</si>
  <si>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</si>
  <si>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</si>
  <si>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</si>
  <si>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</si>
  <si>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</si>
  <si>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</si>
  <si>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</si>
  <si>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</si>
  <si>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</si>
  <si>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</si>
  <si>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</si>
  <si>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</si>
  <si>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</si>
  <si>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</si>
  <si>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</si>
  <si>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</si>
  <si>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</si>
  <si>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</si>
  <si>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</si>
  <si>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</si>
  <si>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</si>
  <si>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</si>
  <si>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</si>
  <si>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</si>
  <si>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</si>
  <si>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</si>
  <si>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</si>
  <si>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</si>
  <si>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</si>
  <si>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</si>
  <si>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</si>
  <si>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</si>
  <si>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</si>
  <si>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</si>
  <si>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</si>
  <si>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</si>
  <si>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</si>
  <si>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</si>
  <si>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</si>
  <si>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</si>
  <si>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</si>
  <si>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</si>
  <si>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</si>
  <si>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</si>
  <si>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</si>
  <si>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</si>
  <si>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</si>
  <si>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</si>
  <si>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</si>
  <si>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</si>
  <si>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</si>
  <si>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</si>
  <si>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</si>
  <si>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</si>
  <si>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</si>
  <si>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</si>
  <si>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</si>
  <si>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</si>
  <si>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</si>
  <si>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</si>
  <si>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</si>
  <si>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</si>
  <si>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</si>
  <si>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</si>
  <si>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</si>
  <si>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</si>
  <si>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</si>
  <si>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</si>
  <si>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</si>
  <si>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</si>
  <si>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</si>
  <si>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</si>
  <si>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</si>
  <si>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</si>
  <si>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</si>
  <si>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</si>
  <si>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</si>
  <si>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</si>
  <si>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</si>
  <si>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</si>
  <si>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</si>
  <si>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</si>
  <si>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</si>
  <si>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</si>
  <si>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</si>
  <si>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</si>
  <si>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</si>
  <si>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</si>
  <si>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</si>
  <si>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</si>
  <si>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</si>
  <si>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</si>
  <si>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</si>
  <si>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</si>
  <si>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</si>
  <si>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</si>
  <si>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</si>
  <si>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</si>
  <si>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</si>
  <si>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</si>
  <si>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</si>
  <si>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</si>
  <si>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</si>
  <si>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</si>
  <si>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</si>
  <si>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</si>
  <si>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</si>
  <si>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</si>
  <si>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</si>
  <si>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</si>
  <si>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</si>
  <si>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</si>
  <si>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</si>
  <si>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</si>
  <si>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</si>
  <si>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</si>
  <si>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</si>
  <si>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</si>
  <si>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</si>
  <si>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</si>
  <si>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</si>
  <si>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</si>
  <si>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</si>
  <si>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</si>
  <si>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</si>
  <si>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</si>
  <si>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</si>
  <si>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</si>
  <si>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</si>
  <si>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</si>
  <si>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</si>
  <si>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</si>
  <si>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</si>
  <si>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</si>
  <si>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</si>
  <si>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</si>
  <si>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</si>
  <si>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</si>
  <si>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</si>
  <si>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</si>
  <si>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</si>
  <si>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</si>
  <si>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</si>
  <si>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</si>
  <si>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</si>
  <si>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</si>
  <si>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</si>
  <si>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</si>
  <si>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</si>
  <si>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</si>
  <si>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</si>
  <si>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</si>
  <si>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</si>
  <si>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</si>
  <si>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</si>
  <si>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</si>
  <si>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</si>
  <si>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</si>
  <si>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</si>
  <si>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</si>
  <si>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</si>
  <si>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</si>
  <si>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</si>
  <si>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</si>
  <si>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</si>
  <si>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</si>
  <si>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</si>
  <si>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</si>
  <si>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</si>
  <si>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</si>
  <si>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</si>
  <si>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</si>
  <si>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</si>
  <si>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</si>
  <si>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</si>
  <si>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</si>
  <si>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</si>
  <si>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</si>
  <si>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</si>
  <si>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</si>
  <si>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</si>
  <si>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</si>
  <si>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</si>
  <si>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</si>
  <si>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</si>
  <si>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</si>
  <si>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</si>
  <si>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</si>
  <si>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</si>
  <si>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</si>
  <si>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</si>
  <si>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</si>
  <si>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</si>
  <si>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</si>
  <si>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</si>
  <si>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</si>
  <si>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</si>
  <si>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</si>
  <si>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</si>
  <si>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</si>
  <si>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</si>
  <si>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</si>
  <si>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</si>
  <si>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</si>
  <si>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</si>
  <si>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</si>
  <si>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</si>
  <si>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</si>
  <si>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</si>
  <si>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</si>
  <si>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</si>
  <si>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</si>
  <si>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</si>
  <si>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</si>
  <si>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</si>
  <si>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</si>
  <si>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</si>
  <si>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</si>
  <si>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</si>
  <si>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</si>
  <si>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</si>
  <si>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</si>
  <si>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</si>
  <si>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</si>
  <si>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</si>
  <si>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</si>
  <si>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</si>
  <si>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</si>
  <si>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</si>
  <si>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</si>
  <si>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</si>
  <si>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</si>
  <si>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</si>
  <si>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</si>
  <si>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</si>
  <si>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</si>
  <si>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</si>
  <si>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</si>
  <si>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</si>
  <si>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</si>
  <si>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</si>
  <si>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</si>
  <si>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</si>
  <si>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</si>
  <si>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</si>
  <si>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</si>
  <si>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</si>
  <si>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</si>
  <si>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</si>
  <si>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</si>
  <si>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</si>
  <si>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</si>
  <si>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</si>
  <si>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</si>
  <si>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</si>
  <si>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</si>
  <si>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</si>
  <si>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</si>
  <si>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</si>
  <si>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</si>
  <si>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</si>
  <si>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</si>
  <si>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</si>
  <si>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</si>
  <si>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</si>
  <si>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</si>
  <si>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</si>
  <si>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</si>
  <si>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</si>
  <si>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</si>
  <si>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</si>
  <si>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</si>
  <si>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</si>
  <si>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</si>
  <si>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</si>
  <si>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</si>
  <si>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</si>
  <si>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</si>
  <si>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</si>
  <si>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ท่านคร</t>
  </si>
  <si>
    <t>ปี 2564</t>
  </si>
  <si>
    <t>โรงพยาบาล</t>
  </si>
  <si>
    <t>เขวาน้อย</t>
  </si>
  <si>
    <t>โพธิ์ทอง ผลรวม</t>
  </si>
  <si>
    <t>ศรีสมเด็จ ผลรวม</t>
  </si>
  <si>
    <t>สุวรรณภูมิ ผลรวม</t>
  </si>
  <si>
    <t>ผู้ป่วยไข้เลือดออก รายหมู่บ้าน จำแนกตามสัปดาห์ที่พบผู้ป่วย  ปี 2564</t>
  </si>
  <si>
    <t>โพนพอุง</t>
  </si>
  <si>
    <t>โพนงอย</t>
  </si>
  <si>
    <t>หนองกุง</t>
  </si>
  <si>
    <t>ไคร่นุ่น</t>
  </si>
  <si>
    <t>หนองทัพไทย ผลรวม</t>
  </si>
  <si>
    <t>พนมไพร ผลรวม</t>
  </si>
  <si>
    <t>ห้วยหินลาด ผลรวม</t>
  </si>
  <si>
    <t>หินกอง ผลรวม</t>
  </si>
  <si>
    <t>ภูเงิน ผลรวม</t>
  </si>
  <si>
    <t>นาแซง ผลรวม</t>
  </si>
  <si>
    <t>เสลภูมิ ผลรวม</t>
  </si>
  <si>
    <t>โคกคำเจริญ</t>
  </si>
  <si>
    <t>หนองหน่องพัฒนา</t>
  </si>
  <si>
    <t>เที่ยมแข้</t>
  </si>
  <si>
    <t>พระจันทร์</t>
  </si>
  <si>
    <t>บ้านฝาง ผลรวม</t>
  </si>
  <si>
    <t>อีง่อง ผลรวม</t>
  </si>
  <si>
    <t>น้ำใส ผลรวม</t>
  </si>
  <si>
    <t>ขวัญเมือง ผลรวม</t>
  </si>
  <si>
    <t>ยางกู่</t>
  </si>
  <si>
    <t>มะอึ ผลรวม</t>
  </si>
  <si>
    <t>ธวัชบุรี ผลรวม</t>
  </si>
  <si>
    <t>ฮ่องแฮ่</t>
  </si>
  <si>
    <t>โนนสวรรค์ ผลรวม</t>
  </si>
  <si>
    <t>หนองทุ่งมน</t>
  </si>
  <si>
    <t>รอบเมือง ผลรวม</t>
  </si>
  <si>
    <t>เก่าน้อย</t>
  </si>
  <si>
    <t>ไพศาล ผลรวม</t>
  </si>
  <si>
    <t>หนองหญ้าหวาย</t>
  </si>
  <si>
    <t>อุ่มเม้า ผลรวม</t>
  </si>
  <si>
    <t>ตลาด</t>
  </si>
  <si>
    <t>โนนใหม่</t>
  </si>
  <si>
    <t>พยอม</t>
  </si>
  <si>
    <t>สวนปอ</t>
  </si>
  <si>
    <t>หนองแคน ผลรวม</t>
  </si>
  <si>
    <t>พระอารามหลวง</t>
  </si>
  <si>
    <t>หนองซำ</t>
  </si>
  <si>
    <t>กอก</t>
  </si>
  <si>
    <t>ดงแดง ผลรวม</t>
  </si>
  <si>
    <t>เมืองหงส์ ผลรวม</t>
  </si>
  <si>
    <t>โพนทราย ผลรวม</t>
  </si>
  <si>
    <t>คัดเค้า</t>
  </si>
  <si>
    <t>มะเหลื่อม</t>
  </si>
  <si>
    <t>หนองพอก ผลรวม</t>
  </si>
  <si>
    <t>บักตู้</t>
  </si>
  <si>
    <t>คุ้มขี้เหล็กเหนือ</t>
  </si>
  <si>
    <t>โพนดวน</t>
  </si>
  <si>
    <t>โคกเพ็ก</t>
  </si>
  <si>
    <t>ดอกล้ำ ผลรวม</t>
  </si>
  <si>
    <t>นาแค</t>
  </si>
  <si>
    <t>ขี้เหล็ก ผลรวม</t>
  </si>
  <si>
    <t>แคน</t>
  </si>
  <si>
    <t>หนองบัวห้าว</t>
  </si>
  <si>
    <t>แคนใหญ่ ผลรวม</t>
  </si>
  <si>
    <t>หนองหลุบ</t>
  </si>
  <si>
    <t>นาโพธิ์ ผลรวม</t>
  </si>
  <si>
    <t>เล้า</t>
  </si>
  <si>
    <t>หนองแก้ว ผลรวม</t>
  </si>
  <si>
    <t>หวายหลึม</t>
  </si>
  <si>
    <t>มะบ้า ผลรวม</t>
  </si>
  <si>
    <t>ทุ่งเขาหลวง ผลรวม</t>
  </si>
  <si>
    <t>หนองม่วง</t>
  </si>
  <si>
    <t>กู่กาสิงห์ ผลรวม</t>
  </si>
  <si>
    <t>งูเหลือม</t>
  </si>
  <si>
    <t>วังโดน</t>
  </si>
  <si>
    <t>หนองแก</t>
  </si>
  <si>
    <t>ลิ้นฟ้า ผลรวม</t>
  </si>
  <si>
    <t>ดูน</t>
  </si>
  <si>
    <t>โนนตาแสง</t>
  </si>
  <si>
    <t>ดงช้าง</t>
  </si>
  <si>
    <t>โนนทัน</t>
  </si>
  <si>
    <t>โนนสง่า ผลรวม</t>
  </si>
  <si>
    <t>บัวขาว</t>
  </si>
  <si>
    <t>สระบัว ผลรวม</t>
  </si>
  <si>
    <t>คุ้มใต้</t>
  </si>
  <si>
    <t>พานลุย</t>
  </si>
  <si>
    <t>เชียงใหม่ ผลรวม</t>
  </si>
  <si>
    <t>โพธิ์ชัย ผลรวม</t>
  </si>
  <si>
    <t>ศรีโพนทอง</t>
  </si>
  <si>
    <t>ท่าหาดยาว ผลรวม</t>
  </si>
  <si>
    <t>กลางเมืองใหม่</t>
  </si>
  <si>
    <t>กู่</t>
  </si>
  <si>
    <t>คุ้มกลางเมืองใหม่</t>
  </si>
  <si>
    <t>ดอนพิมาน</t>
  </si>
  <si>
    <t>สระคู ผลรวม</t>
  </si>
  <si>
    <t>หนองแล้ง</t>
  </si>
  <si>
    <t>ตำแย</t>
  </si>
  <si>
    <t>จำปาขัน ผลรวม</t>
  </si>
  <si>
    <t>คำแดง</t>
  </si>
  <si>
    <t>โคกสว่าง ผลรวม</t>
  </si>
  <si>
    <t>โพธิ์น้อยเหนือ</t>
  </si>
  <si>
    <t>แสนสุข ผลรวม</t>
  </si>
  <si>
    <t>คำแวง</t>
  </si>
  <si>
    <t>แวง ผลรวม</t>
  </si>
  <si>
    <t>โพนทอง ผลรวม</t>
  </si>
  <si>
    <t>ดงเมือง</t>
  </si>
  <si>
    <t>เมืองเปลือย ผลรวม</t>
  </si>
  <si>
    <t>คุ้มหลังศาล</t>
  </si>
  <si>
    <t>ยางสวรรค์</t>
  </si>
  <si>
    <t>เมืองทุ่ง ผลรวม</t>
  </si>
  <si>
    <t>สระโพนทอง</t>
  </si>
  <si>
    <t>ทุ่งหลวง ผลรวม</t>
  </si>
  <si>
    <t>ทุ่งสนาม</t>
  </si>
  <si>
    <t>หนองหลวง ผลรวม</t>
  </si>
  <si>
    <t>ป่ายาง</t>
  </si>
  <si>
    <t>สะแบง</t>
  </si>
  <si>
    <t>ป่าฝ้าย</t>
  </si>
  <si>
    <t>โพนทัน</t>
  </si>
  <si>
    <t>หนองกลาง</t>
  </si>
  <si>
    <t>ดงครั่งใหญ่ ผลรวม</t>
  </si>
  <si>
    <t>ฝางดง</t>
  </si>
  <si>
    <t>หนองสิม</t>
  </si>
  <si>
    <t>สิงห์โคก ผลรวม</t>
  </si>
  <si>
    <t>น้ำอ้อม ผลรวม</t>
  </si>
  <si>
    <t>หนองเพียงขันธ์</t>
  </si>
  <si>
    <t>นางงาม</t>
  </si>
  <si>
    <t>หัวนาคำ</t>
  </si>
  <si>
    <t>ดงกลาง ผลรวม</t>
  </si>
  <si>
    <t>ดู่ใหญ่</t>
  </si>
  <si>
    <t>โนน</t>
  </si>
  <si>
    <t>สีแก้ว ผลรวม</t>
  </si>
  <si>
    <t>โนนสะอาด</t>
  </si>
  <si>
    <t>ดูกอึ่ง ผลรวม</t>
  </si>
  <si>
    <t>หนองฮี ผลรวม</t>
  </si>
  <si>
    <t>หนองส้าว</t>
  </si>
  <si>
    <t>หนองผึ้ง</t>
  </si>
  <si>
    <t>หนองแวง ผลรวม</t>
  </si>
  <si>
    <t>ยางจ้อง</t>
  </si>
  <si>
    <t>โพนตูม</t>
  </si>
  <si>
    <t>ทุ่งทอง ผลรวม</t>
  </si>
  <si>
    <t>บัวหลวง</t>
  </si>
  <si>
    <t>ยางกลาง</t>
  </si>
  <si>
    <t>เหล่า ผลรวม</t>
  </si>
  <si>
    <t>ดอนดู่</t>
  </si>
  <si>
    <t>ชนวน</t>
  </si>
  <si>
    <t>จานใต้</t>
  </si>
  <si>
    <t>โพนสูง ผลรวม</t>
  </si>
  <si>
    <t>เทวาประสิทธิ์</t>
  </si>
  <si>
    <t>โนนสวาง</t>
  </si>
  <si>
    <t>โคกมอญ</t>
  </si>
  <si>
    <t>ป่าสังข์ ผลรวม</t>
  </si>
  <si>
    <t>ข่าน้อย</t>
  </si>
  <si>
    <t>หนองผือ ผลรวม</t>
  </si>
  <si>
    <t>หนองแต้</t>
  </si>
  <si>
    <t>สามขา ผลรวม</t>
  </si>
  <si>
    <t>เป็ดก่า</t>
  </si>
  <si>
    <t>สำโรง</t>
  </si>
  <si>
    <t>ศรีโคตร ผลรวม</t>
  </si>
  <si>
    <t>หนองส้วม</t>
  </si>
  <si>
    <t>เขวาทุ่ง ผลรวม</t>
  </si>
  <si>
    <t>โนนใหญ่</t>
  </si>
  <si>
    <t>คำพอุง ผลรวม</t>
  </si>
  <si>
    <t>สะอาดสามัคคี</t>
  </si>
  <si>
    <t>ชมสะอาด ผลรวม</t>
  </si>
  <si>
    <t>เมยวดี ผลรวม</t>
  </si>
  <si>
    <t>หนองตากล้า</t>
  </si>
  <si>
    <t>เหนือเมือง ผลรวม</t>
  </si>
  <si>
    <t>ตาเณร</t>
  </si>
  <si>
    <t>หนองควายอีน้อย</t>
  </si>
  <si>
    <t>หนองตอ</t>
  </si>
  <si>
    <t>ทุ่งศรีเมือง ผลรวม</t>
  </si>
  <si>
    <t xml:space="preserve">                       จำนวนผู้ป่วยโรคไข้เลือดออก จำแนกรายเดือน จังหวัดร้อยเอ็ด ปี 2564  เปรียบเทียบปี 2563  , target  line   และค่ามัธยฐาน 5 ปี  </t>
  </si>
  <si>
    <t>เมืองบัว(คุ้มหนองอ้อ</t>
  </si>
  <si>
    <t>เมืองบัว ผลรวม</t>
  </si>
  <si>
    <t>ดอนกลาง</t>
  </si>
  <si>
    <t>สะอาด ผลรวม</t>
  </si>
  <si>
    <t>บัว</t>
  </si>
  <si>
    <t>คำนาดี ผลรวม</t>
  </si>
  <si>
    <t>ค้อ</t>
  </si>
  <si>
    <t>หงษ์ทอง</t>
  </si>
  <si>
    <t>พลับพลา ผลรวม</t>
  </si>
  <si>
    <t>เชียงขวัญ ผลรวม</t>
  </si>
  <si>
    <t>หนองส่วย</t>
  </si>
  <si>
    <t>ดงมัน</t>
  </si>
  <si>
    <t>กุดน้ำใส ผลรวม</t>
  </si>
  <si>
    <t>วัดเหนือ</t>
  </si>
  <si>
    <t>ไร่</t>
  </si>
  <si>
    <t>ดอกไม้ ผลรวม</t>
  </si>
  <si>
    <t>เหล่าแขม</t>
  </si>
  <si>
    <t>เกาะแก้ว ผลรวม</t>
  </si>
  <si>
    <t>หนองย่างงัว</t>
  </si>
  <si>
    <t>โหรา ผลรวม</t>
  </si>
  <si>
    <t>หนองกลอง</t>
  </si>
  <si>
    <t>หนองบัว ผลรวม</t>
  </si>
  <si>
    <t>อาจสามารถ ผลรวม</t>
  </si>
  <si>
    <t>โนนจาน</t>
  </si>
  <si>
    <t>ขามป้อม</t>
  </si>
  <si>
    <t>ศรีอุดม</t>
  </si>
  <si>
    <t>หัน</t>
  </si>
  <si>
    <t>ขวาว ผลรวม</t>
  </si>
  <si>
    <t>wk 43</t>
  </si>
  <si>
    <t>หัวหนอง</t>
  </si>
  <si>
    <t>ตลาดม่วง</t>
  </si>
  <si>
    <t>กำแพง ผลรวม</t>
  </si>
  <si>
    <t>คุยผง</t>
  </si>
  <si>
    <t>เหล่าหลวง ผลรวม</t>
  </si>
  <si>
    <t>หมูม้น ผลรวม</t>
  </si>
  <si>
    <t>ก้างปลา</t>
  </si>
  <si>
    <t>หนองไผ่ ผลรวม</t>
  </si>
  <si>
    <t>นาชม</t>
  </si>
  <si>
    <t>โพธิ์งาม</t>
  </si>
  <si>
    <t>โพธิ์ใหญ่ ผลรวม</t>
  </si>
  <si>
    <t>wk 44</t>
  </si>
  <si>
    <t>หนาด</t>
  </si>
  <si>
    <t>เทอดไทย ผลรวม</t>
  </si>
  <si>
    <t>ดอนโมง</t>
  </si>
  <si>
    <t>wk 45</t>
  </si>
  <si>
    <t>คำพระ</t>
  </si>
  <si>
    <t>นานวล ผลรวม</t>
  </si>
  <si>
    <t>สุขสวัสดิ์</t>
  </si>
  <si>
    <t>บ่อพันขัน ผลรวม</t>
  </si>
  <si>
    <t>น้ำคำน้อย</t>
  </si>
  <si>
    <t>ข้อมูล  ณ  วันที่ 21 พฤศจิกายน  2564   (จากรายงาน 506)</t>
  </si>
  <si>
    <t>ข้อมูล  ณ  วันที่ 21 พฤศจิกายน 2564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</si>
  <si>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24 ตุลาคม - 21 พฤศจิกายน 2564</t>
  </si>
  <si>
    <t>wk 1 - 42</t>
  </si>
  <si>
    <t>wk 43-46</t>
  </si>
  <si>
    <t>wk 46</t>
  </si>
  <si>
    <t>รวมผู้ป่วยสะสม  wk 1 - 46  (ราย)</t>
  </si>
  <si>
    <t>ข้อมูล ณ วันที่ 21 พฤศจิกายน  2564 (จากรายงานเร่งด่วน)</t>
  </si>
  <si>
    <t>วัดคุ้ม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</si>
</sst>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4"/>
      <color theme="0"/>
      <name val="Cordia New"/>
      <family val="2"/>
      <charset val="22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8" borderId="9" xfId="0" applyNumberFormat="1" applyFont="1" applyFill="1" applyBorder="1" applyAlignment="1">
      <alignment horizontal="center"/>
    </xf>
    <xf numFmtId="0" fontId="58" fillId="18" borderId="9" xfId="16" applyFont="1" applyFill="1" applyBorder="1" applyAlignment="1">
      <alignment horizontal="center" wrapText="1"/>
    </xf>
    <xf numFmtId="3" fontId="12" fillId="18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7" fillId="9" borderId="20" xfId="0" applyFont="1" applyFill="1" applyBorder="1" applyAlignment="1">
      <alignment horizontal="center"/>
    </xf>
    <xf numFmtId="0" fontId="68" fillId="0" borderId="0" xfId="0" applyFont="1"/>
    <xf numFmtId="0" fontId="54" fillId="19" borderId="9" xfId="14" applyFont="1" applyFill="1" applyBorder="1"/>
    <xf numFmtId="0" fontId="46" fillId="0" borderId="0" xfId="0" applyFont="1" applyFill="1" applyBorder="1" applyAlignment="1">
      <alignment horizontal="center"/>
    </xf>
    <xf numFmtId="0" fontId="70" fillId="0" borderId="24" xfId="0" applyFont="1" applyBorder="1"/>
    <xf numFmtId="0" fontId="69" fillId="0" borderId="24" xfId="0" applyNumberFormat="1" applyFont="1" applyBorder="1"/>
    <xf numFmtId="0" fontId="69" fillId="0" borderId="30" xfId="0" applyNumberFormat="1" applyFont="1" applyBorder="1"/>
    <xf numFmtId="0" fontId="69" fillId="0" borderId="31" xfId="0" applyNumberFormat="1" applyFont="1" applyBorder="1"/>
    <xf numFmtId="0" fontId="70" fillId="0" borderId="32" xfId="0" applyFont="1" applyBorder="1"/>
    <xf numFmtId="0" fontId="70" fillId="0" borderId="33" xfId="0" applyFont="1" applyBorder="1"/>
    <xf numFmtId="0" fontId="69" fillId="0" borderId="33" xfId="0" applyNumberFormat="1" applyFont="1" applyBorder="1"/>
    <xf numFmtId="0" fontId="69" fillId="0" borderId="0" xfId="0" applyNumberFormat="1" applyFont="1"/>
    <xf numFmtId="0" fontId="69" fillId="0" borderId="34" xfId="0" applyNumberFormat="1" applyFont="1" applyBorder="1"/>
    <xf numFmtId="0" fontId="70" fillId="16" borderId="24" xfId="0" applyFont="1" applyFill="1" applyBorder="1"/>
    <xf numFmtId="0" fontId="70" fillId="16" borderId="25" xfId="0" applyFont="1" applyFill="1" applyBorder="1"/>
    <xf numFmtId="0" fontId="70" fillId="16" borderId="26" xfId="0" applyFont="1" applyFill="1" applyBorder="1"/>
    <xf numFmtId="0" fontId="70" fillId="16" borderId="30" xfId="0" applyFont="1" applyFill="1" applyBorder="1"/>
    <xf numFmtId="0" fontId="70" fillId="16" borderId="31" xfId="0" applyFont="1" applyFill="1" applyBorder="1"/>
    <xf numFmtId="0" fontId="69" fillId="20" borderId="24" xfId="0" applyNumberFormat="1" applyFont="1" applyFill="1" applyBorder="1"/>
    <xf numFmtId="0" fontId="69" fillId="20" borderId="30" xfId="0" applyNumberFormat="1" applyFont="1" applyFill="1" applyBorder="1"/>
    <xf numFmtId="0" fontId="69" fillId="20" borderId="31" xfId="0" applyNumberFormat="1" applyFont="1" applyFill="1" applyBorder="1"/>
    <xf numFmtId="0" fontId="70" fillId="0" borderId="0" xfId="0" applyFont="1"/>
    <xf numFmtId="0" fontId="67" fillId="0" borderId="20" xfId="0" applyFont="1" applyBorder="1" applyAlignment="1">
      <alignment horizontal="center"/>
    </xf>
    <xf numFmtId="0" fontId="54" fillId="21" borderId="9" xfId="14" applyFont="1" applyFill="1" applyBorder="1"/>
    <xf numFmtId="0" fontId="69" fillId="20" borderId="24" xfId="0" applyFont="1" applyFill="1" applyBorder="1"/>
    <xf numFmtId="0" fontId="69" fillId="20" borderId="25" xfId="0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  <xf numFmtId="0" fontId="66" fillId="19" borderId="9" xfId="14" applyFont="1" applyFill="1" applyBorder="1"/>
    <xf numFmtId="0" fontId="70" fillId="22" borderId="24" xfId="0" applyFont="1" applyFill="1" applyBorder="1"/>
    <xf numFmtId="0" fontId="70" fillId="22" borderId="25" xfId="0" applyFont="1" applyFill="1" applyBorder="1"/>
    <xf numFmtId="0" fontId="69" fillId="22" borderId="24" xfId="0" applyNumberFormat="1" applyFont="1" applyFill="1" applyBorder="1"/>
    <xf numFmtId="0" fontId="69" fillId="22" borderId="30" xfId="0" applyNumberFormat="1" applyFont="1" applyFill="1" applyBorder="1"/>
    <xf numFmtId="0" fontId="69" fillId="22" borderId="31" xfId="0" applyNumberFormat="1" applyFont="1" applyFill="1" applyBorder="1"/>
    <xf numFmtId="0" fontId="69" fillId="23" borderId="27" xfId="0" applyFont="1" applyFill="1" applyBorder="1"/>
    <xf numFmtId="0" fontId="69" fillId="23" borderId="28" xfId="0" applyFont="1" applyFill="1" applyBorder="1"/>
    <xf numFmtId="0" fontId="69" fillId="23" borderId="27" xfId="0" applyNumberFormat="1" applyFont="1" applyFill="1" applyBorder="1"/>
    <xf numFmtId="0" fontId="69" fillId="23" borderId="36" xfId="0" applyNumberFormat="1" applyFont="1" applyFill="1" applyBorder="1"/>
    <xf numFmtId="0" fontId="69" fillId="23" borderId="35" xfId="0" applyNumberFormat="1" applyFont="1" applyFill="1" applyBorder="1"/>
    <xf numFmtId="0" fontId="0" fillId="0" borderId="7" xfId="0" applyBorder="1"/>
    <xf numFmtId="0" fontId="9" fillId="0" borderId="0" xfId="0" applyFont="1"/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6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18"/>
      </font>
    </dxf>
    <dxf>
      <font>
        <b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7.1908977267396409E-2"/>
          <c:y val="5.3483182443604282E-2"/>
          <c:w val="0.91056812568721068"/>
          <c:h val="0.71818677951599652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Lbls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2.71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4.22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1.36</a:t>
                    </a:r>
                  </a:p>
                </c:rich>
              </c:tx>
              <c:showVal val="1"/>
            </c:dLbl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จตุรพักตรพิมาน</c:v>
                </c:pt>
                <c:pt idx="2">
                  <c:v>เกษตรวิสัย</c:v>
                </c:pt>
                <c:pt idx="3">
                  <c:v>สุวรรณภูมิ</c:v>
                </c:pt>
                <c:pt idx="4">
                  <c:v>ธวัชบุรี</c:v>
                </c:pt>
                <c:pt idx="5">
                  <c:v>ทุ่งเขาหลวง</c:v>
                </c:pt>
                <c:pt idx="6">
                  <c:v>เมือง</c:v>
                </c:pt>
                <c:pt idx="7">
                  <c:v>โพนทราย</c:v>
                </c:pt>
                <c:pt idx="8">
                  <c:v>โพธิ์ชัย</c:v>
                </c:pt>
                <c:pt idx="9">
                  <c:v>พนมไพร</c:v>
                </c:pt>
                <c:pt idx="10">
                  <c:v>หนองฮี</c:v>
                </c:pt>
                <c:pt idx="11">
                  <c:v>เชียงขวัญ</c:v>
                </c:pt>
                <c:pt idx="12">
                  <c:v>โพนทอง</c:v>
                </c:pt>
                <c:pt idx="13">
                  <c:v>ศรีสมเด็จ</c:v>
                </c:pt>
                <c:pt idx="14">
                  <c:v>เสลภูมิ</c:v>
                </c:pt>
                <c:pt idx="15">
                  <c:v>เมยวดี</c:v>
                </c:pt>
                <c:pt idx="16">
                  <c:v>อาจสามารถ</c:v>
                </c:pt>
                <c:pt idx="17">
                  <c:v>หนองพอก</c:v>
                </c:pt>
                <c:pt idx="18">
                  <c:v>เมืองสรวง</c:v>
                </c:pt>
                <c:pt idx="19">
                  <c:v>จังหาร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102.45710772899163</c:v>
                </c:pt>
                <c:pt idx="1">
                  <c:v>68.206056697834768</c:v>
                </c:pt>
                <c:pt idx="2">
                  <c:v>39.656311962987445</c:v>
                </c:pt>
                <c:pt idx="3">
                  <c:v>30.921193901653425</c:v>
                </c:pt>
                <c:pt idx="4">
                  <c:v>17.550787591593174</c:v>
                </c:pt>
                <c:pt idx="5">
                  <c:v>16.918326777481706</c:v>
                </c:pt>
                <c:pt idx="6">
                  <c:v>16.652469369063553</c:v>
                </c:pt>
                <c:pt idx="7">
                  <c:v>14.283163720764149</c:v>
                </c:pt>
                <c:pt idx="8">
                  <c:v>13.84083044982699</c:v>
                </c:pt>
                <c:pt idx="9">
                  <c:v>13.625091969370793</c:v>
                </c:pt>
                <c:pt idx="10">
                  <c:v>8.0305159606504724</c:v>
                </c:pt>
                <c:pt idx="11">
                  <c:v>7.1937270699949645</c:v>
                </c:pt>
                <c:pt idx="12">
                  <c:v>5.5623024223827047</c:v>
                </c:pt>
                <c:pt idx="13">
                  <c:v>5.4246114622040196</c:v>
                </c:pt>
                <c:pt idx="14">
                  <c:v>4.9376620170349339</c:v>
                </c:pt>
                <c:pt idx="15">
                  <c:v>4.4045102184637068</c:v>
                </c:pt>
                <c:pt idx="16">
                  <c:v>2.6844196284763235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15062272"/>
        <c:axId val="115063808"/>
      </c:barChart>
      <c:catAx>
        <c:axId val="115062272"/>
        <c:scaling>
          <c:orientation val="minMax"/>
        </c:scaling>
        <c:axPos val="b"/>
        <c:tickLblPos val="nextTo"/>
        <c:crossAx val="115063808"/>
        <c:crosses val="autoZero"/>
        <c:auto val="1"/>
        <c:lblAlgn val="ctr"/>
        <c:lblOffset val="100"/>
      </c:catAx>
      <c:valAx>
        <c:axId val="11506380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15062272"/>
        <c:crosses val="autoZero"/>
        <c:crossBetween val="between"/>
      </c:valAx>
    </c:plotArea>
    <c:plotVisOnly val="1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152400</xdr:colOff>
      <xdr:row>33</xdr:row>
      <xdr:rowOff>171450</xdr:rowOff>
    </xdr:to>
    <xdr:pic>
      <xdr:nvPicPr>
        <xdr:cNvPr id="4" name="รูปภาพ 3" descr="1637552712162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7038975" cy="7115175"/>
        </a:xfrm>
        <a:prstGeom prst="rect">
          <a:avLst/>
        </a:prstGeom>
        <a:ln w="28575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9525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522.451035532409" createdVersion="1" refreshedVersion="3" recordCount="270">
  <cacheSource type="worksheet">
    <worksheetSource ref="A1:T271" sheet="Sheet2" r:id="rId2"/>
  </cacheSource>
  <cacheFields count="20">
    <cacheField name="E0" numFmtId="0">
      <sharedItems containsSemiMixedTypes="0" containsString="0" containsNumber="1" containsInteger="1" minValue="181" maxValue="30913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16"/>
        <s v="07"/>
        <s v="02"/>
        <s v="03"/>
        <s v="06"/>
        <s v="04"/>
        <s v="08"/>
        <s v="09"/>
        <s v="05"/>
        <s v="01"/>
        <s v="11"/>
        <s v="15"/>
        <s v="13"/>
        <s v="10"/>
        <s v="21"/>
        <s v="18"/>
        <s v="19"/>
        <s v="20"/>
        <s v="12"/>
        <s v="14"/>
      </sharedItems>
    </cacheField>
    <cacheField name="ชื่อหมู่บ้าน" numFmtId="0">
      <sharedItems count="146">
        <s v="วัดคุ้ม"/>
        <s v="สำโรง"/>
        <s v="เที่ยมแข้"/>
        <s v="ดงมัน"/>
        <s v="ชนวน"/>
        <s v="ฮ่องแฮ่"/>
        <s v="โนนสว่าง"/>
        <s v="หนองแวง"/>
        <s v="คุ้มใต้"/>
        <s v="คุ้มกลางเมืองใหม่"/>
        <s v="หนองตากล้า"/>
        <s v="สระโพนทอง"/>
        <s v="อ้น"/>
        <s v="หนองควายอีน้อย"/>
        <s v="สิงห์โคก"/>
        <s v="เขวาน้อย"/>
        <s v="ศรีโพนทอง"/>
        <s v="ดอนดู่"/>
        <s v="เล้า"/>
        <s v="เทวาประสิทธิ์"/>
        <s v="คุ้มหลังศาล"/>
        <s v="คำแวง"/>
        <s v="หนาด"/>
        <s v="ศรีอุดม"/>
        <s v="โพนพอุง"/>
        <s v="ตำแย"/>
        <s v="พานลุย"/>
        <s v="พระจันทร์"/>
        <s v="บัว"/>
        <s v="หนองซำ"/>
        <s v="นาแค"/>
        <s v="หนองสิม"/>
        <s v="คุ้มขี้เหล็กเหนือ"/>
        <s v="หนองพอก"/>
        <s v="เมืองบัว(คุ้มหนองอ้อ"/>
        <s v="สวนปอ"/>
        <s v="ยางกู่"/>
        <s v="หนองแคน"/>
        <s v="น้ำคำ"/>
        <s v="วังโดน"/>
        <s v="บัวแดง"/>
        <s v="น้ำอ้อม"/>
        <s v="กู่"/>
        <s v="ป่าฝ้าย"/>
        <s v="จานใต้"/>
        <s v="หนองแล้ง"/>
        <s v="ดงเมือง"/>
        <s v="หนองแก"/>
        <s v="ขี้เหล็ก"/>
        <s v="ตลาด"/>
        <s v="ทุ่งสนาม"/>
        <s v="ยางกลาง"/>
        <s v="โพธิ์น้อยเหนือ"/>
        <s v="สามขา"/>
        <s v="ยางสวรรค์"/>
        <s v="บัวขาว"/>
        <s v="วัดเหนือ"/>
        <s v="โรงพยาบาล"/>
        <s v="วัดบึง"/>
        <s v="ดู่ใหญ่"/>
        <s v="หนองทุ่งมน"/>
        <s v="หนองกลอง"/>
        <s v="หนองม่วง"/>
        <s v="กลางเมืองใหม่"/>
        <s v="สะแบง"/>
        <s v="กอก"/>
        <s v="คำพระ"/>
        <s v="ฝางดง"/>
        <s v="โนนสวรรค์"/>
        <s v="ดอนโมง"/>
        <s v="หนองส้าว"/>
        <s v="ดอนกลาง"/>
        <s v="ดอนพิมาน"/>
        <s v="โพนงอย"/>
        <s v="หัน"/>
        <s v="ดงแดง"/>
        <s v="งูเหลือม"/>
        <s v="โนนใหม่"/>
        <s v="ค้อ"/>
        <s v="กู่กาสิงห์"/>
        <s v="ป่ายาง"/>
        <s v="นางงาม"/>
        <s v="แคน"/>
        <s v="หนองขาม"/>
        <s v="โพธิ์งาม"/>
        <s v="หนองหน่องพัฒนา"/>
        <s v="โคกมอญ"/>
        <s v="หนองกลาง"/>
        <s v="นาชม"/>
        <s v="เหล่าแขม"/>
        <s v="โคกเพ็ก"/>
        <s v="หัวนาคำ"/>
        <s v="ข่าน้อย"/>
        <s v="หนองหลุบ"/>
        <s v="หนองผึ้ง"/>
        <s v="พระอารามหลวง"/>
        <s v="หนองทัพไทย"/>
        <s v="โพนทัน"/>
        <s v="ดงช้าง"/>
        <s v="เป็ดก่า"/>
        <s v="ตลาดม่วง"/>
        <s v="หนองส้วม"/>
        <s v="หนองตอ"/>
        <s v="หัวหนอง"/>
        <s v="มะเหลื่อม"/>
        <s v="ยางจ้อง"/>
        <s v="เก่าน้อย"/>
        <s v="โพนดวน"/>
        <s v="หนองหญ้าหวาย"/>
        <s v="ท่านคร"/>
        <s v="คำแดง"/>
        <s v="ก้างปลา"/>
        <s v="ไร่"/>
        <s v="หัวช้าง"/>
        <s v="คุยผง"/>
        <s v="โนนใหญ่"/>
        <s v="ดงครั่งใหญ่"/>
        <s v="หนองส่วย"/>
        <s v="ไคร่นุ่น"/>
        <s v="หนองกุง"/>
        <s v="บักตู้"/>
        <s v="โนน"/>
        <s v="สะอาดสามัคคี"/>
        <s v="ดูน"/>
        <s v="คัดเค้า"/>
        <s v="โคกคำเจริญ"/>
        <s v="หนองบัวห้าว"/>
        <s v="บัวหลวง"/>
        <s v="โนนสะอาด"/>
        <s v="น้ำคำน้อย"/>
        <s v="หนองย่างงัว"/>
        <s v="ตาเณร"/>
        <s v="โพนตูม"/>
        <s v="หนองแต้"/>
        <s v="โนนสวาง"/>
        <s v="โนนตาแสง"/>
        <s v="สุขสวัสดิ์"/>
        <s v="โนนจาน"/>
        <s v="หงษ์ทอง"/>
        <s v="หวายหลึม"/>
        <s v="โนนทัน"/>
        <s v="น้ำใส"/>
        <s v="ขามป้อม"/>
        <s v="หนองเพียงขันธ์"/>
        <s v="เมืองหงส์"/>
        <s v="พยอม"/>
      </sharedItems>
    </cacheField>
    <cacheField name="ตำบล" numFmtId="0">
      <sharedItems count="83">
        <s v="ในเมือง"/>
        <s v="ศรีโคตร"/>
        <s v="น้ำใส"/>
        <s v="กุดน้ำใส"/>
        <s v="โนนสง่า"/>
        <s v="โนนสวรรค์"/>
        <s v="นาโพธิ์"/>
        <s v="เกษตรวิสัย"/>
        <s v="สระคู"/>
        <s v="เหนือเมือง"/>
        <s v="ทุ่งหลวง"/>
        <s v="หัวช้าง"/>
        <s v="เมืองทุ่ง"/>
        <s v="สิงห์โคก"/>
        <s v="โพธิ์ทอง"/>
        <s v="ท่าหาดยาว"/>
        <s v="บัวแดง"/>
        <s v="หนองแก้ว"/>
        <s v="เชียงใหม่"/>
        <s v="แวง"/>
        <s v="เทอดไทย"/>
        <s v="หินกอง"/>
        <s v="จำปาขัน"/>
        <s v="บ้านฝาง"/>
        <s v="คำนาดี"/>
        <s v="โพนทราย"/>
        <s v="ขี้เหล็ก"/>
        <s v="กู่กาสิงห์"/>
        <s v="ห้วยหินลาด"/>
        <s v="หนองพอก"/>
        <s v="เมืองบัว"/>
        <s v="หนองแคน"/>
        <s v="มะอึ"/>
        <s v="เมืองหงส์"/>
        <s v="น้ำอ้อม"/>
        <s v="ดงครั่งใหญ่"/>
        <s v="โพนสูง"/>
        <s v="เมืองเปลือย"/>
        <s v="ลิ้นฟ้า"/>
        <s v="หนองหลวง"/>
        <s v="เหล่า"/>
        <s v="แสนสุข"/>
        <s v="สามขา"/>
        <s v="สระบัว"/>
        <s v="รอบเมือง"/>
        <s v="หนองบัว"/>
        <s v="ดงแดง"/>
        <s v="นานวล"/>
        <s v="สะอาด"/>
        <s v="ขวาว"/>
        <s v="อีง่อง"/>
        <s v="ดงกลาง"/>
        <s v="แคนใหญ่"/>
        <s v="หนองทัพไทย"/>
        <s v="ป่าสังข์"/>
        <s v="เกาะแก้ว"/>
        <s v="ดอกล้ำ"/>
        <s v="หนองผือ"/>
        <s v="หนองแวง"/>
        <s v="โพธิ์ใหญ่"/>
        <s v="ดูกอึ่ง"/>
        <s v="กำแพง"/>
        <s v="เขวาทุ่ง"/>
        <s v="ทุ่งศรีเมือง"/>
        <s v="ไพศาล"/>
        <s v="อุ่มเม้า"/>
        <s v="โคกสว่าง"/>
        <s v="หนองไผ่"/>
        <s v="ดอกไม้"/>
        <s v="เหล่าหลวง"/>
        <s v="คำพอุง"/>
        <s v="นาแซง"/>
        <s v="ภูเงิน"/>
        <s v="สีแก้ว"/>
        <s v="ชมสะอาด"/>
        <s v="ขวัญเมือง"/>
        <s v="หมูม้น"/>
        <s v="โหรา"/>
        <s v="ทุ่งทอง"/>
        <s v="บ่อพันขัน"/>
        <s v="พนมไพร"/>
        <s v="พลับพลา"/>
        <s v="มะบ้า"/>
      </sharedItems>
    </cacheField>
    <cacheField name="อำเภอ" numFmtId="0">
      <sharedItems count="17">
        <s v="เมือง"/>
        <s v="จตุรพักตรพิมาน"/>
        <s v="พนมไพร"/>
        <s v="ปทุมรัตต์"/>
        <s v="เกษตรวิสัย"/>
        <s v="สุวรรณภูมิ"/>
        <s v="ศรีสมเด็จ"/>
        <s v="โพนทราย"/>
        <s v="โพธิ์ชัย"/>
        <s v="โพนทอง"/>
        <s v="ทุ่งเขาหลวง"/>
        <s v="ธวัชบุรี"/>
        <s v="เสลภูมิ"/>
        <s v="อาจสามารถ"/>
        <s v="หนองฮี"/>
        <s v="เมยวดี"/>
        <s v="เชียงขวัญ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11-15T00:00:00"/>
    </cacheField>
    <cacheField name="วันพบผป" numFmtId="14">
      <sharedItems containsSemiMixedTypes="0" containsNonDate="0" containsDate="1" containsString="0" minDate="2021-01-02T00:00:00" maxDate="2021-11-18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46" count="41">
        <n v="46"/>
        <n v="38"/>
        <n v="22"/>
        <n v="42"/>
        <n v="37"/>
        <n v="28"/>
        <n v="33"/>
        <n v="44"/>
        <n v="41"/>
        <n v="35"/>
        <n v="9"/>
        <n v="32"/>
        <n v="25"/>
        <n v="30"/>
        <n v="43"/>
        <n v="34"/>
        <n v="40"/>
        <n v="11"/>
        <n v="12"/>
        <n v="29"/>
        <n v="31"/>
        <n v="21"/>
        <n v="24"/>
        <n v="39"/>
        <n v="23"/>
        <n v="19"/>
        <n v="26"/>
        <n v="7"/>
        <n v="4"/>
        <n v="18"/>
        <n v="45"/>
        <n v="36"/>
        <n v="27"/>
        <n v="15"/>
        <n v="1"/>
        <n v="8"/>
        <n v="2"/>
        <n v="10"/>
        <n v="16"/>
        <n v="0"/>
        <n v="13"/>
      </sharedItems>
    </cacheField>
    <cacheField name="Wkdatesick" numFmtId="0">
      <sharedItems containsSemiMixedTypes="0" containsString="0" containsNumber="1" containsInteger="1" minValue="0" maxValue="4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0">
  <r>
    <n v="30240"/>
    <s v="26.D.H.F."/>
    <s v="กฤษกร ขำคมเขตร์"/>
    <m/>
    <s v="ชาย"/>
    <n v="32"/>
    <n v="0"/>
    <s v="ค้าขาย"/>
    <s v="23/4  คุ้มศรีสุวรรณ"/>
    <x v="0"/>
    <x v="0"/>
    <x v="0"/>
    <x v="0"/>
    <s v="ร้อยเอ็ดธนบุรี"/>
    <d v="2021-11-14T00:00:00"/>
    <d v="2021-11-17T00:00:00"/>
    <m/>
    <d v="2021-01-03T00:00:00"/>
    <x v="0"/>
    <n v="46"/>
  </r>
  <r>
    <n v="26059"/>
    <s v="26.D.H.F."/>
    <s v="กฤษณะ แซ่ตั้ง"/>
    <s v="999406"/>
    <s v="ชาย"/>
    <n v="11"/>
    <n v="0"/>
    <s v="นักเรียน"/>
    <s v="73"/>
    <x v="1"/>
    <x v="1"/>
    <x v="1"/>
    <x v="1"/>
    <s v="ร้อยเอ็ด"/>
    <d v="2021-09-17T00:00:00"/>
    <d v="2021-09-21T00:00:00"/>
    <m/>
    <d v="2021-01-03T00:00:00"/>
    <x v="1"/>
    <n v="37"/>
  </r>
  <r>
    <n v="16290"/>
    <s v="26.D.H.F."/>
    <s v="กฤษณะ พิมศักดิ์"/>
    <s v="5803794"/>
    <s v="ชาย"/>
    <n v="22"/>
    <n v="8"/>
    <s v="นักเรียน"/>
    <s v="105"/>
    <x v="2"/>
    <x v="2"/>
    <x v="2"/>
    <x v="1"/>
    <s v="จตุรพักตรพิมาน"/>
    <d v="2021-05-30T00:00:00"/>
    <d v="2021-05-31T00:00:00"/>
    <m/>
    <d v="2021-01-03T00:00:00"/>
    <x v="2"/>
    <n v="22"/>
  </r>
  <r>
    <n v="28171"/>
    <s v="26.D.H.F."/>
    <s v="กฤษดา พันธ์สารคาม"/>
    <s v="5605150"/>
    <s v="ชาย"/>
    <n v="13"/>
    <n v="8"/>
    <s v="นักเรียน"/>
    <s v="36"/>
    <x v="1"/>
    <x v="1"/>
    <x v="1"/>
    <x v="1"/>
    <s v="จตุรพักตรพิมาน"/>
    <d v="2021-10-13T00:00:00"/>
    <d v="2021-10-20T00:00:00"/>
    <m/>
    <d v="2021-01-03T00:00:00"/>
    <x v="3"/>
    <n v="41"/>
  </r>
  <r>
    <n v="27875"/>
    <s v="26.D.H.F."/>
    <s v="กลับ ดัดสันเที๊ยะ"/>
    <s v="1234353"/>
    <s v="หญิง"/>
    <n v="69"/>
    <n v="0"/>
    <s v="เกษตร"/>
    <s v="81"/>
    <x v="3"/>
    <x v="3"/>
    <x v="3"/>
    <x v="2"/>
    <s v="ร้อยเอ็ด"/>
    <d v="2021-09-21T00:00:00"/>
    <d v="2021-09-23T00:00:00"/>
    <m/>
    <d v="2021-01-03T00:00:00"/>
    <x v="1"/>
    <n v="38"/>
  </r>
  <r>
    <n v="24853"/>
    <s v="26.D.H.F."/>
    <s v="กาญจน์เกล้า  อินทรศิลา"/>
    <s v="5402267"/>
    <s v="หญิง"/>
    <n v="10"/>
    <n v="0"/>
    <s v="นักเรียน"/>
    <s v="46"/>
    <x v="4"/>
    <x v="4"/>
    <x v="4"/>
    <x v="3"/>
    <s v="ปทุมรัตต์"/>
    <d v="2021-09-10T00:00:00"/>
    <d v="2021-09-14T00:00:00"/>
    <m/>
    <d v="2021-01-03T00:00:00"/>
    <x v="4"/>
    <n v="36"/>
  </r>
  <r>
    <n v="16811"/>
    <s v="26.D.H.F."/>
    <s v="กาญจนา  จารุกขมูล"/>
    <s v="4452423"/>
    <s v="หญิง"/>
    <n v="19"/>
    <n v="0"/>
    <s v="นักเรียน"/>
    <s v="5"/>
    <x v="5"/>
    <x v="5"/>
    <x v="5"/>
    <x v="3"/>
    <s v="ปทุมรัตต์"/>
    <d v="2021-06-02T00:00:00"/>
    <d v="2021-06-05T00:00:00"/>
    <m/>
    <d v="2021-01-03T00:00:00"/>
    <x v="2"/>
    <n v="22"/>
  </r>
  <r>
    <n v="24156"/>
    <s v="26.D.H.F."/>
    <s v="กิตติพงษ์ น้อยวิบล"/>
    <s v="986023"/>
    <s v="ชาย"/>
    <n v="6"/>
    <n v="0"/>
    <s v="นักเรียน"/>
    <s v="7"/>
    <x v="6"/>
    <x v="6"/>
    <x v="6"/>
    <x v="0"/>
    <s v="ร้อยเอ็ด"/>
    <d v="2021-07-10T00:00:00"/>
    <d v="2021-07-13T00:00:00"/>
    <m/>
    <d v="2021-01-03T00:00:00"/>
    <x v="5"/>
    <n v="27"/>
  </r>
  <r>
    <n v="24139"/>
    <s v="26.D.H.F."/>
    <s v="กิตติมาพร อุ่นเรือง"/>
    <s v="1225501"/>
    <s v="หญิง"/>
    <n v="10"/>
    <n v="0"/>
    <s v="นักเรียน"/>
    <s v="88"/>
    <x v="7"/>
    <x v="7"/>
    <x v="7"/>
    <x v="4"/>
    <s v="ร้อยเอ็ด"/>
    <d v="2021-08-12T00:00:00"/>
    <d v="2021-08-17T00:00:00"/>
    <m/>
    <d v="2021-01-03T00:00:00"/>
    <x v="6"/>
    <n v="32"/>
  </r>
  <r>
    <n v="24157"/>
    <s v="26.D.H.F."/>
    <s v="กิตติศักดิ์ โลนุช"/>
    <s v="772925"/>
    <s v="ชาย"/>
    <n v="11"/>
    <n v="0"/>
    <s v="นักเรียน"/>
    <s v="71"/>
    <x v="8"/>
    <x v="8"/>
    <x v="8"/>
    <x v="5"/>
    <s v="ร้อยเอ็ด"/>
    <d v="2021-07-10T00:00:00"/>
    <d v="2021-07-13T00:00:00"/>
    <m/>
    <d v="2021-01-03T00:00:00"/>
    <x v="5"/>
    <n v="27"/>
  </r>
  <r>
    <n v="30913"/>
    <s v="26.D.H.F."/>
    <s v="ขวัญพัฒน์ ศรีบุญจันทร์"/>
    <s v="460093246"/>
    <s v="ชาย"/>
    <n v="18"/>
    <n v="8"/>
    <s v="นักเรียน"/>
    <s v="153"/>
    <x v="9"/>
    <x v="9"/>
    <x v="8"/>
    <x v="5"/>
    <s v="สุวรรณภูมิ"/>
    <d v="2021-10-29T00:00:00"/>
    <d v="2021-10-31T00:00:00"/>
    <m/>
    <d v="2021-01-03T00:00:00"/>
    <x v="7"/>
    <n v="43"/>
  </r>
  <r>
    <n v="28077"/>
    <s v="26.D.H.F."/>
    <s v="คามินทร์ พิลาสุข"/>
    <s v="1215244"/>
    <s v="ชาย"/>
    <n v="20"/>
    <n v="8"/>
    <s v="รับจ้าง,กรรมกร"/>
    <s v="ตลาดพรรวี"/>
    <x v="10"/>
    <x v="10"/>
    <x v="9"/>
    <x v="0"/>
    <s v="ร้อยเอ็ด"/>
    <d v="2021-10-10T00:00:00"/>
    <d v="2021-10-14T00:00:00"/>
    <m/>
    <d v="2021-01-03T00:00:00"/>
    <x v="8"/>
    <n v="41"/>
  </r>
  <r>
    <n v="23943"/>
    <s v="26.D.H.F."/>
    <s v="จักรกฤษ ดิษฐ์สุนนท์"/>
    <s v="430041243"/>
    <s v="ชาย"/>
    <n v="42"/>
    <n v="2"/>
    <s v="เกษตร"/>
    <s v="146"/>
    <x v="6"/>
    <x v="11"/>
    <x v="10"/>
    <x v="5"/>
    <s v="สุวรรณภูมิ"/>
    <d v="2021-08-17T00:00:00"/>
    <d v="2021-08-20T00:00:00"/>
    <m/>
    <d v="2021-01-03T00:00:00"/>
    <x v="6"/>
    <n v="33"/>
  </r>
  <r>
    <n v="25700"/>
    <s v="26.D.H.F."/>
    <s v="จักรินทร์ อาระลา"/>
    <s v="5400077"/>
    <s v="ชาย"/>
    <n v="15"/>
    <n v="3"/>
    <s v="นักเรียน"/>
    <s v="32/1"/>
    <x v="8"/>
    <x v="12"/>
    <x v="11"/>
    <x v="1"/>
    <s v="จตุรพักตรพิมาน"/>
    <d v="2021-09-20T00:00:00"/>
    <d v="2021-09-20T00:00:00"/>
    <m/>
    <d v="2021-01-03T00:00:00"/>
    <x v="1"/>
    <n v="38"/>
  </r>
  <r>
    <n v="29996"/>
    <s v="26.D.H.F."/>
    <s v="จัตุพล พันธ์สำโรง"/>
    <s v="500138285"/>
    <s v="ชาย"/>
    <n v="15"/>
    <n v="1"/>
    <s v="นักเรียน"/>
    <s v="87"/>
    <x v="9"/>
    <x v="13"/>
    <x v="12"/>
    <x v="5"/>
    <s v="สุวรรณภูมิ"/>
    <d v="2021-10-15T00:00:00"/>
    <d v="2021-10-17T00:00:00"/>
    <m/>
    <d v="2021-01-03T00:00:00"/>
    <x v="3"/>
    <n v="41"/>
  </r>
  <r>
    <n v="24541"/>
    <s v="26.D.H.F."/>
    <s v="จันทรเกษม ศรีมาน"/>
    <s v="134135"/>
    <s v="ชาย"/>
    <n v="23"/>
    <n v="0"/>
    <s v="รับจ้าง,กรรมกร"/>
    <s v="100"/>
    <x v="9"/>
    <x v="14"/>
    <x v="13"/>
    <x v="4"/>
    <s v="เกษตรวิสัย"/>
    <d v="2021-08-30T00:00:00"/>
    <d v="2021-09-03T00:00:00"/>
    <m/>
    <d v="2021-01-03T00:00:00"/>
    <x v="9"/>
    <n v="35"/>
  </r>
  <r>
    <n v="7570"/>
    <s v="26.D.H.F."/>
    <s v="จันสี ภูสังข์"/>
    <m/>
    <s v="หญิง"/>
    <n v="86"/>
    <n v="0"/>
    <s v="เกษตร"/>
    <s v="8"/>
    <x v="2"/>
    <x v="15"/>
    <x v="14"/>
    <x v="6"/>
    <s v="ร้อยเอ็ดธนบุรี"/>
    <d v="2021-02-28T00:00:00"/>
    <d v="2021-03-03T00:00:00"/>
    <m/>
    <d v="2021-01-03T00:00:00"/>
    <x v="10"/>
    <n v="9"/>
  </r>
  <r>
    <n v="22128"/>
    <s v="26.D.H.F."/>
    <s v="จำปี หนองหว้า"/>
    <s v="000031042"/>
    <s v="หญิง"/>
    <n v="44"/>
    <n v="1"/>
    <s v="เกษตร"/>
    <s v="33"/>
    <x v="5"/>
    <x v="16"/>
    <x v="15"/>
    <x v="7"/>
    <s v="โพนทราย"/>
    <d v="2021-08-12T00:00:00"/>
    <d v="2021-08-13T00:00:00"/>
    <m/>
    <d v="2021-01-03T00:00:00"/>
    <x v="11"/>
    <n v="32"/>
  </r>
  <r>
    <n v="24684"/>
    <s v="26.D.H.F."/>
    <s v="จิราพร  อุปแก้ว"/>
    <s v="4429403"/>
    <s v="หญิง"/>
    <n v="19"/>
    <n v="0"/>
    <s v="นักเรียน"/>
    <s v="120"/>
    <x v="6"/>
    <x v="17"/>
    <x v="16"/>
    <x v="3"/>
    <s v="ปทุมรัตต์"/>
    <d v="2021-09-08T00:00:00"/>
    <d v="2021-09-12T00:00:00"/>
    <m/>
    <d v="2021-01-03T00:00:00"/>
    <x v="4"/>
    <n v="36"/>
  </r>
  <r>
    <n v="24539"/>
    <s v="26.D.H.F."/>
    <s v="จิราภรณ์ สาระคำ"/>
    <s v="130459"/>
    <s v="หญิง"/>
    <n v="17"/>
    <n v="0"/>
    <s v="นักเรียน"/>
    <s v="354"/>
    <x v="3"/>
    <x v="7"/>
    <x v="7"/>
    <x v="4"/>
    <s v="เกษตรวิสัย"/>
    <d v="2021-06-18T00:00:00"/>
    <d v="2021-06-22T00:00:00"/>
    <m/>
    <d v="2021-01-03T00:00:00"/>
    <x v="12"/>
    <n v="24"/>
  </r>
  <r>
    <n v="24137"/>
    <s v="26.D.H.F."/>
    <s v="จิรายุ วินทะไชย"/>
    <s v="726287"/>
    <s v="ชาย"/>
    <n v="12"/>
    <n v="0"/>
    <s v="นักเรียน"/>
    <s v="60"/>
    <x v="3"/>
    <x v="18"/>
    <x v="17"/>
    <x v="0"/>
    <s v="ร้อยเอ็ด"/>
    <d v="2021-07-23T00:00:00"/>
    <d v="2021-07-26T00:00:00"/>
    <m/>
    <d v="2021-01-03T00:00:00"/>
    <x v="13"/>
    <n v="29"/>
  </r>
  <r>
    <n v="25227"/>
    <s v="26.D.H.F."/>
    <s v="จุฑามาศ อ่านเขียน"/>
    <s v="5001462"/>
    <s v="หญิง"/>
    <n v="26"/>
    <n v="7"/>
    <s v="เกษตร"/>
    <s v="149"/>
    <x v="4"/>
    <x v="19"/>
    <x v="18"/>
    <x v="8"/>
    <s v="โพธิ์ชัย"/>
    <d v="2021-09-14T00:00:00"/>
    <d v="2021-09-14T00:00:00"/>
    <m/>
    <d v="2021-01-03T00:00:00"/>
    <x v="4"/>
    <n v="37"/>
  </r>
  <r>
    <n v="28076"/>
    <s v="26.D.H.F."/>
    <s v="เจษฎา ขำเนตร"/>
    <s v="398925"/>
    <s v="ชาย"/>
    <n v="19"/>
    <n v="2"/>
    <s v="นักเรียน"/>
    <s v="425"/>
    <x v="2"/>
    <x v="20"/>
    <x v="8"/>
    <x v="5"/>
    <s v="สุวรรณภูมิ"/>
    <d v="2021-10-07T00:00:00"/>
    <d v="2021-10-11T00:00:00"/>
    <m/>
    <d v="2021-01-03T00:00:00"/>
    <x v="8"/>
    <n v="40"/>
  </r>
  <r>
    <n v="29998"/>
    <s v="26.D.H.F."/>
    <s v="ฉัตรชัย วันภูงา"/>
    <s v="570179997"/>
    <s v="ชาย"/>
    <n v="35"/>
    <n v="3"/>
    <s v="ทหาร,ตำรวจ"/>
    <s v="119"/>
    <x v="9"/>
    <x v="13"/>
    <x v="12"/>
    <x v="5"/>
    <s v="สุวรรณภูมิ"/>
    <d v="2021-10-20T00:00:00"/>
    <d v="2021-10-23T00:00:00"/>
    <m/>
    <d v="2021-01-03T00:00:00"/>
    <x v="3"/>
    <n v="42"/>
  </r>
  <r>
    <n v="23960"/>
    <s v="26.D.H.F."/>
    <s v="เฉลิม กุสุมาร"/>
    <s v="000128188"/>
    <s v="ชาย"/>
    <n v="16"/>
    <n v="0"/>
    <s v="นักเรียน"/>
    <s v="145"/>
    <x v="1"/>
    <x v="21"/>
    <x v="19"/>
    <x v="9"/>
    <s v="โพนทอง"/>
    <d v="2021-08-31T00:00:00"/>
    <d v="2021-09-04T00:00:00"/>
    <m/>
    <d v="2021-01-03T00:00:00"/>
    <x v="9"/>
    <n v="35"/>
  </r>
  <r>
    <n v="29177"/>
    <s v="26.D.H.F."/>
    <s v="ชนพล ชินบุตร"/>
    <s v="000018690"/>
    <s v="ชาย"/>
    <n v="12"/>
    <n v="3"/>
    <s v="นักเรียน"/>
    <s v="34"/>
    <x v="6"/>
    <x v="22"/>
    <x v="20"/>
    <x v="10"/>
    <s v="ทุ่งเขาหลวง"/>
    <d v="2021-10-27T00:00:00"/>
    <d v="2021-10-30T00:00:00"/>
    <m/>
    <d v="2021-01-03T00:00:00"/>
    <x v="14"/>
    <n v="43"/>
  </r>
  <r>
    <n v="23944"/>
    <s v="26.D.H.F."/>
    <s v="ชนาวุธ สายเชื้อ"/>
    <s v="490132069"/>
    <s v="ชาย"/>
    <n v="33"/>
    <n v="5"/>
    <s v="เกษตร"/>
    <s v="48-49"/>
    <x v="2"/>
    <x v="20"/>
    <x v="8"/>
    <x v="5"/>
    <s v="สุวรรณภูมิ"/>
    <d v="2021-08-23T00:00:00"/>
    <d v="2021-08-26T00:00:00"/>
    <m/>
    <d v="2021-01-03T00:00:00"/>
    <x v="15"/>
    <n v="34"/>
  </r>
  <r>
    <n v="28075"/>
    <s v="26.D.H.F."/>
    <s v="ชุติพนธ์ จักรหลุด"/>
    <s v="1138425"/>
    <s v="ชาย"/>
    <n v="16"/>
    <n v="7"/>
    <s v="นักบวช"/>
    <s v="วัดสระทอง"/>
    <x v="7"/>
    <x v="23"/>
    <x v="0"/>
    <x v="0"/>
    <s v="ร้อยเอ็ด"/>
    <d v="2021-10-04T00:00:00"/>
    <d v="2021-10-09T00:00:00"/>
    <m/>
    <d v="2021-01-03T00:00:00"/>
    <x v="16"/>
    <n v="40"/>
  </r>
  <r>
    <n v="24109"/>
    <s v="26.D.H.F."/>
    <s v="ณรงค์ งอยสูงเนิน"/>
    <s v="129329"/>
    <s v="ชาย"/>
    <n v="17"/>
    <n v="0"/>
    <s v="นักเรียน"/>
    <s v="436"/>
    <x v="3"/>
    <x v="7"/>
    <x v="7"/>
    <x v="4"/>
    <s v="เกษตรวิสัย"/>
    <d v="2021-03-10T00:00:00"/>
    <d v="2021-03-15T00:00:00"/>
    <m/>
    <d v="2021-01-03T00:00:00"/>
    <x v="17"/>
    <n v="10"/>
  </r>
  <r>
    <n v="14708"/>
    <s v="26.D.H.F."/>
    <s v="ณัฐกร ชาวไร่"/>
    <m/>
    <s v="ชาย"/>
    <n v="1"/>
    <n v="0"/>
    <s v="ไม่ทราบอาชีพ/ในปกครอง"/>
    <s v="105"/>
    <x v="11"/>
    <x v="24"/>
    <x v="21"/>
    <x v="5"/>
    <s v="ร้อยเอ็ดธนบุรี"/>
    <d v="2021-03-22T00:00:00"/>
    <d v="2021-03-25T00:00:00"/>
    <m/>
    <d v="2021-01-03T00:00:00"/>
    <x v="18"/>
    <n v="12"/>
  </r>
  <r>
    <n v="23163"/>
    <s v="26.D.H.F."/>
    <s v="ณัฐชยา สอนสระคู"/>
    <s v="510143472"/>
    <s v="หญิง"/>
    <n v="13"/>
    <n v="4"/>
    <s v="นักเรียน"/>
    <s v="45"/>
    <x v="8"/>
    <x v="25"/>
    <x v="22"/>
    <x v="5"/>
    <s v="สุวรรณภูมิ"/>
    <d v="2021-07-20T00:00:00"/>
    <d v="2021-07-22T00:00:00"/>
    <m/>
    <d v="2021-01-03T00:00:00"/>
    <x v="19"/>
    <n v="29"/>
  </r>
  <r>
    <n v="21290"/>
    <s v="26.D.H.F."/>
    <s v="ณัฐพล ผลเหิม"/>
    <s v="262181"/>
    <s v="ชาย"/>
    <n v="14"/>
    <n v="0"/>
    <s v="นักเรียน"/>
    <s v="21"/>
    <x v="3"/>
    <x v="26"/>
    <x v="18"/>
    <x v="8"/>
    <s v="โพนทอง"/>
    <d v="2021-07-30T00:00:00"/>
    <d v="2021-08-02T00:00:00"/>
    <m/>
    <d v="2021-01-03T00:00:00"/>
    <x v="20"/>
    <n v="30"/>
  </r>
  <r>
    <n v="24111"/>
    <s v="26.D.H.F."/>
    <s v="ณัฐวดี เรียกสิริ"/>
    <s v="6401716"/>
    <s v="หญิง"/>
    <n v="13"/>
    <n v="0"/>
    <s v="นักเรียน"/>
    <s v="62"/>
    <x v="10"/>
    <x v="27"/>
    <x v="23"/>
    <x v="4"/>
    <s v="เกษตรวิสัย"/>
    <d v="2021-05-24T00:00:00"/>
    <d v="2021-05-26T00:00:00"/>
    <m/>
    <d v="2021-01-03T00:00:00"/>
    <x v="21"/>
    <n v="21"/>
  </r>
  <r>
    <n v="26869"/>
    <s v="26.D.H.F."/>
    <s v="แดง พรมษา"/>
    <s v="282390"/>
    <s v="ชาย"/>
    <n v="45"/>
    <n v="0"/>
    <s v="รับจ้าง,กรรมกร"/>
    <s v="75"/>
    <x v="12"/>
    <x v="28"/>
    <x v="24"/>
    <x v="9"/>
    <s v="โพนทอง"/>
    <d v="2021-10-01T00:00:00"/>
    <d v="2021-10-05T00:00:00"/>
    <m/>
    <d v="2021-01-03T00:00:00"/>
    <x v="16"/>
    <n v="39"/>
  </r>
  <r>
    <n v="17069"/>
    <s v="26.D.H.F."/>
    <s v="ทรงธรรม บุญหล้า"/>
    <s v="1205745"/>
    <s v="ชาย"/>
    <n v="28"/>
    <n v="4"/>
    <s v="เกษตร"/>
    <s v="4"/>
    <x v="13"/>
    <x v="29"/>
    <x v="25"/>
    <x v="7"/>
    <s v="ร้อยเอ็ด"/>
    <d v="2021-05-28T00:00:00"/>
    <d v="2021-05-31T00:00:00"/>
    <m/>
    <d v="2021-01-03T00:00:00"/>
    <x v="2"/>
    <n v="21"/>
  </r>
  <r>
    <n v="22423"/>
    <s v="26.D.H.F."/>
    <s v="ทองใบ ภูชัย"/>
    <s v="5302935"/>
    <s v="หญิง"/>
    <n v="48"/>
    <n v="0"/>
    <s v="เกษตร"/>
    <s v="13"/>
    <x v="1"/>
    <x v="30"/>
    <x v="26"/>
    <x v="3"/>
    <s v="ปทุมรัตต์"/>
    <d v="2021-08-13T00:00:00"/>
    <d v="2021-08-17T00:00:00"/>
    <m/>
    <d v="2021-01-03T00:00:00"/>
    <x v="6"/>
    <n v="32"/>
  </r>
  <r>
    <n v="24136"/>
    <s v="26.D.H.F."/>
    <s v="ธนภัทร ชินสมบูรณ์"/>
    <s v="770790"/>
    <s v="ชาย"/>
    <n v="17"/>
    <n v="0"/>
    <s v="นักเรียน"/>
    <s v="14"/>
    <x v="7"/>
    <x v="31"/>
    <x v="27"/>
    <x v="4"/>
    <s v="ร้อยเอ็ด"/>
    <d v="2021-07-18T00:00:00"/>
    <d v="2021-07-20T00:00:00"/>
    <m/>
    <d v="2021-01-03T00:00:00"/>
    <x v="19"/>
    <n v="29"/>
  </r>
  <r>
    <n v="23157"/>
    <s v="26.D.H.F."/>
    <s v="ธิติสุดา คำแพงศรี"/>
    <s v="540164115"/>
    <s v="หญิง"/>
    <n v="15"/>
    <n v="9"/>
    <s v="นักเรียน"/>
    <s v="16"/>
    <x v="10"/>
    <x v="32"/>
    <x v="28"/>
    <x v="5"/>
    <s v="สุวรรณภูมิ"/>
    <d v="2021-06-14T00:00:00"/>
    <d v="2021-06-16T00:00:00"/>
    <m/>
    <d v="2021-01-03T00:00:00"/>
    <x v="22"/>
    <n v="24"/>
  </r>
  <r>
    <n v="16063"/>
    <s v="26.D.H.F."/>
    <s v="ธีระวัฒน์ พิมศักดิ์"/>
    <s v="5710326"/>
    <s v="ชาย"/>
    <n v="17"/>
    <n v="2"/>
    <s v="นักเรียน"/>
    <s v="105"/>
    <x v="2"/>
    <x v="2"/>
    <x v="2"/>
    <x v="1"/>
    <s v="จตุรพักตรพิมาน"/>
    <d v="2021-05-27T00:00:00"/>
    <d v="2021-05-28T00:00:00"/>
    <m/>
    <d v="2021-01-03T00:00:00"/>
    <x v="21"/>
    <n v="21"/>
  </r>
  <r>
    <n v="26443"/>
    <s v="26.D.H.F."/>
    <s v="นัฐพร ลำพองชาติ"/>
    <m/>
    <s v="หญิง"/>
    <n v="10"/>
    <n v="0"/>
    <s v="นักเรียน"/>
    <s v="1/1"/>
    <x v="8"/>
    <x v="33"/>
    <x v="29"/>
    <x v="11"/>
    <s v="ร้อยเอ็ดธนบุรี"/>
    <d v="2021-09-10T00:00:00"/>
    <d v="2021-09-16T00:00:00"/>
    <m/>
    <d v="2021-01-03T00:00:00"/>
    <x v="4"/>
    <n v="36"/>
  </r>
  <r>
    <n v="29299"/>
    <s v="26.D.H.F."/>
    <s v="น้ำเพชร มาโยธา"/>
    <s v="298595"/>
    <s v="หญิง"/>
    <n v="21"/>
    <n v="1"/>
    <s v="นักเรียน"/>
    <s v="185"/>
    <x v="10"/>
    <x v="10"/>
    <x v="9"/>
    <x v="0"/>
    <s v="ร้อยเอ็ด"/>
    <d v="2021-10-22T00:00:00"/>
    <d v="2021-10-28T00:00:00"/>
    <m/>
    <d v="2021-01-03T00:00:00"/>
    <x v="14"/>
    <n v="42"/>
  </r>
  <r>
    <n v="26754"/>
    <s v="26.D.H.F."/>
    <s v="นิตยา ประจำเมือง"/>
    <s v="123384"/>
    <s v="หญิง"/>
    <n v="23"/>
    <n v="0"/>
    <s v="รับจ้าง,กรรมกร"/>
    <s v="1/5"/>
    <x v="13"/>
    <x v="34"/>
    <x v="30"/>
    <x v="4"/>
    <s v="ร้อยเอ็ด"/>
    <d v="2021-09-14T00:00:00"/>
    <d v="2021-09-29T00:00:00"/>
    <m/>
    <d v="2021-01-03T00:00:00"/>
    <x v="23"/>
    <n v="37"/>
  </r>
  <r>
    <n v="17043"/>
    <s v="26.D.H.F."/>
    <s v="บรรเทิง หลาบคำ"/>
    <s v="5202829"/>
    <s v="ชาย"/>
    <n v="50"/>
    <n v="0"/>
    <s v="เกษตร"/>
    <s v="6"/>
    <x v="4"/>
    <x v="35"/>
    <x v="31"/>
    <x v="3"/>
    <s v="ปทุมรัตต์"/>
    <d v="2021-06-03T00:00:00"/>
    <d v="2021-06-09T00:00:00"/>
    <m/>
    <d v="2021-01-03T00:00:00"/>
    <x v="24"/>
    <n v="22"/>
  </r>
  <r>
    <n v="16336"/>
    <s v="26.D.H.F."/>
    <s v="ใบบุญ คืนดี"/>
    <s v="1166403"/>
    <s v="หญิง"/>
    <n v="1"/>
    <n v="0"/>
    <s v="ไม่ทราบอาชีพ/ในปกครอง"/>
    <s v="63"/>
    <x v="4"/>
    <x v="36"/>
    <x v="32"/>
    <x v="11"/>
    <s v="ร้อยเอ็ด"/>
    <d v="2021-05-07T00:00:00"/>
    <d v="2021-05-12T00:00:00"/>
    <m/>
    <d v="2021-01-03T00:00:00"/>
    <x v="25"/>
    <n v="18"/>
  </r>
  <r>
    <n v="19017"/>
    <s v="26.D.H.F."/>
    <s v="ประภาภรณ์ แสงหัวช้าง"/>
    <s v="5708761"/>
    <s v="หญิง"/>
    <n v="21"/>
    <n v="11"/>
    <s v="นักเรียน"/>
    <s v="139"/>
    <x v="11"/>
    <x v="12"/>
    <x v="11"/>
    <x v="1"/>
    <s v="จตุรพักตรพิมาน"/>
    <d v="2021-06-25T00:00:00"/>
    <d v="2021-06-29T00:00:00"/>
    <m/>
    <d v="2021-01-03T00:00:00"/>
    <x v="26"/>
    <n v="25"/>
  </r>
  <r>
    <n v="28447"/>
    <s v="26.D.H.F."/>
    <s v="ประมวล หนองพล"/>
    <s v="6103047"/>
    <s v="ชาย"/>
    <n v="29"/>
    <n v="6"/>
    <s v="เกษตร"/>
    <s v="18"/>
    <x v="9"/>
    <x v="37"/>
    <x v="31"/>
    <x v="3"/>
    <s v="ปทุมรัตต์"/>
    <d v="2021-10-18T00:00:00"/>
    <d v="2021-10-23T00:00:00"/>
    <m/>
    <d v="2021-01-03T00:00:00"/>
    <x v="3"/>
    <n v="42"/>
  </r>
  <r>
    <n v="26060"/>
    <s v="26.D.H.F."/>
    <s v="ประสิทธิ์ บุญกว้าง"/>
    <s v="1160895"/>
    <s v="ชาย"/>
    <n v="33"/>
    <n v="5"/>
    <s v="รับจ้าง,กรรมกร"/>
    <s v="208"/>
    <x v="3"/>
    <x v="38"/>
    <x v="5"/>
    <x v="3"/>
    <s v="ร้อยเอ็ด"/>
    <d v="2021-09-14T00:00:00"/>
    <d v="2021-09-19T00:00:00"/>
    <m/>
    <d v="2021-01-03T00:00:00"/>
    <x v="1"/>
    <n v="37"/>
  </r>
  <r>
    <n v="22870"/>
    <s v="26.D.H.F."/>
    <s v="ปิยะพร ชารีวรรณ"/>
    <m/>
    <s v="หญิง"/>
    <n v="15"/>
    <n v="0"/>
    <s v="นักเรียน"/>
    <s v="49"/>
    <x v="12"/>
    <x v="39"/>
    <x v="33"/>
    <x v="1"/>
    <s v="ร้อยเอ็ดธนบุรี"/>
    <d v="2021-08-03T00:00:00"/>
    <d v="2021-08-05T00:00:00"/>
    <m/>
    <d v="2021-01-03T00:00:00"/>
    <x v="20"/>
    <n v="31"/>
  </r>
  <r>
    <n v="17421"/>
    <s v="26.D.H.F."/>
    <s v="ปุญญพัฒน์ ศรีจันทร์"/>
    <s v="5402550"/>
    <s v="ชาย"/>
    <n v="10"/>
    <n v="0"/>
    <s v="นักเรียน"/>
    <s v="213"/>
    <x v="9"/>
    <x v="40"/>
    <x v="16"/>
    <x v="3"/>
    <s v="ปทุมรัตต์"/>
    <d v="2021-06-09T00:00:00"/>
    <d v="2021-06-14T00:00:00"/>
    <m/>
    <d v="2021-01-03T00:00:00"/>
    <x v="22"/>
    <n v="23"/>
  </r>
  <r>
    <n v="24609"/>
    <s v="26.D.H.F."/>
    <s v="เปมิกา พลหนองหลวง"/>
    <s v="5701766"/>
    <s v="หญิง"/>
    <n v="8"/>
    <n v="0"/>
    <s v="นักเรียน"/>
    <s v="45"/>
    <x v="5"/>
    <x v="41"/>
    <x v="34"/>
    <x v="4"/>
    <s v="เกษตรวิสัย"/>
    <d v="2021-08-27T00:00:00"/>
    <d v="2021-08-30T00:00:00"/>
    <m/>
    <d v="2021-01-03T00:00:00"/>
    <x v="9"/>
    <n v="34"/>
  </r>
  <r>
    <n v="22872"/>
    <s v="26.D.H.F."/>
    <s v="พยุงศักดิ์ พูลสวัสดิ์"/>
    <m/>
    <s v="ชาย"/>
    <n v="23"/>
    <n v="0"/>
    <s v="รับจ้าง,กรรมกร"/>
    <s v="113"/>
    <x v="14"/>
    <x v="42"/>
    <x v="8"/>
    <x v="5"/>
    <s v="ร้อยเอ็ดธนบุรี"/>
    <d v="2021-08-16T00:00:00"/>
    <d v="2021-08-21T00:00:00"/>
    <m/>
    <d v="2021-01-03T00:00:00"/>
    <x v="6"/>
    <n v="33"/>
  </r>
  <r>
    <n v="17454"/>
    <s v="26.D.H.F."/>
    <s v="พรพิฆเนตร สีลา"/>
    <s v="640000426"/>
    <s v="หญิง"/>
    <n v="0"/>
    <n v="9"/>
    <s v="ไม่ทราบอาชีพ/ในปกครอง"/>
    <s v="60"/>
    <x v="5"/>
    <x v="5"/>
    <x v="5"/>
    <x v="3"/>
    <s v="หนองฮี"/>
    <d v="2021-06-07T00:00:00"/>
    <d v="2021-06-07T00:00:00"/>
    <m/>
    <d v="2021-01-03T00:00:00"/>
    <x v="24"/>
    <n v="23"/>
  </r>
  <r>
    <n v="24138"/>
    <s v="26.D.H.F."/>
    <s v="พัชรินทร์ จันทรา"/>
    <s v="562215"/>
    <s v="หญิง"/>
    <n v="15"/>
    <n v="0"/>
    <s v="นักเรียน"/>
    <s v="13"/>
    <x v="3"/>
    <x v="18"/>
    <x v="17"/>
    <x v="0"/>
    <s v="ร้อยเอ็ด"/>
    <d v="2021-08-13T00:00:00"/>
    <d v="2021-08-17T00:00:00"/>
    <m/>
    <d v="2021-01-03T00:00:00"/>
    <x v="6"/>
    <n v="32"/>
  </r>
  <r>
    <n v="24114"/>
    <s v="26.D.H.F."/>
    <s v="พัทธิยะ วงษาโท"/>
    <s v="00751137"/>
    <s v="ชาย"/>
    <n v="15"/>
    <n v="0"/>
    <s v="นักเรียน"/>
    <s v="21"/>
    <x v="2"/>
    <x v="43"/>
    <x v="35"/>
    <x v="4"/>
    <s v="เกษตรวิสัย"/>
    <d v="2021-08-22T00:00:00"/>
    <d v="2021-08-26T00:00:00"/>
    <m/>
    <d v="2021-01-03T00:00:00"/>
    <x v="15"/>
    <n v="34"/>
  </r>
  <r>
    <n v="28069"/>
    <s v="26.D.H.F."/>
    <s v="พัทยา ประกอบ"/>
    <s v="701747"/>
    <s v="ชาย"/>
    <n v="13"/>
    <n v="1"/>
    <s v="นักเรียน"/>
    <s v="22"/>
    <x v="4"/>
    <x v="19"/>
    <x v="18"/>
    <x v="8"/>
    <s v="ร้อยเอ็ด"/>
    <d v="2021-10-06T00:00:00"/>
    <d v="2021-10-10T00:00:00"/>
    <m/>
    <d v="2021-01-03T00:00:00"/>
    <x v="8"/>
    <n v="40"/>
  </r>
  <r>
    <n v="26750"/>
    <s v="26.D.H.F."/>
    <s v="พิกุลทอง เสาสูงยาง"/>
    <s v="1167917"/>
    <s v="หญิง"/>
    <n v="53"/>
    <n v="0"/>
    <s v="เกษตร"/>
    <s v="101"/>
    <x v="1"/>
    <x v="30"/>
    <x v="26"/>
    <x v="3"/>
    <s v="ร้อยเอ็ด"/>
    <d v="2021-08-26T00:00:00"/>
    <d v="2021-08-30T00:00:00"/>
    <m/>
    <d v="2021-01-03T00:00:00"/>
    <x v="9"/>
    <n v="34"/>
  </r>
  <r>
    <n v="24854"/>
    <s v="26.D.H.F."/>
    <s v="พิพัฒนพร ละดาวัลย์"/>
    <s v="5004350"/>
    <s v="หญิง"/>
    <n v="14"/>
    <n v="0"/>
    <s v="นักเรียน"/>
    <s v="139"/>
    <x v="5"/>
    <x v="44"/>
    <x v="36"/>
    <x v="3"/>
    <s v="ปทุมรัตต์"/>
    <d v="2021-09-10T00:00:00"/>
    <d v="2021-09-14T00:00:00"/>
    <m/>
    <d v="2021-01-03T00:00:00"/>
    <x v="4"/>
    <n v="36"/>
  </r>
  <r>
    <n v="22873"/>
    <s v="26.D.H.F."/>
    <s v="พีรพล ชำนิสังข์"/>
    <m/>
    <s v="ชาย"/>
    <n v="9"/>
    <n v="0"/>
    <s v="นักเรียน"/>
    <s v="202"/>
    <x v="9"/>
    <x v="45"/>
    <x v="28"/>
    <x v="5"/>
    <s v="ร้อยเอ็ดธนบุรี"/>
    <d v="2021-08-20T00:00:00"/>
    <d v="2021-08-22T00:00:00"/>
    <m/>
    <d v="2021-01-03T00:00:00"/>
    <x v="15"/>
    <n v="33"/>
  </r>
  <r>
    <n v="23563"/>
    <s v="26.D.H.F."/>
    <s v="พีรวิชญ์ บัวงาม"/>
    <m/>
    <s v="ชาย"/>
    <n v="2"/>
    <n v="0"/>
    <s v="ไม่ทราบอาชีพ/ในปกครอง"/>
    <s v="112"/>
    <x v="8"/>
    <x v="46"/>
    <x v="37"/>
    <x v="6"/>
    <s v="ร้อยเอ็ดธนบุรี"/>
    <d v="2021-08-21T00:00:00"/>
    <d v="2021-08-22T00:00:00"/>
    <m/>
    <d v="2021-01-03T00:00:00"/>
    <x v="15"/>
    <n v="33"/>
  </r>
  <r>
    <n v="20183"/>
    <s v="26.D.H.F."/>
    <s v="ภูบดี ฤทธิทักษ์"/>
    <s v="1210106"/>
    <s v="ชาย"/>
    <n v="41"/>
    <n v="6"/>
    <s v="รับจ้าง,กรรมกร"/>
    <s v="5"/>
    <x v="1"/>
    <x v="30"/>
    <x v="26"/>
    <x v="3"/>
    <s v="ร้อยเอ็ด"/>
    <d v="2021-06-26T00:00:00"/>
    <d v="2021-07-01T00:00:00"/>
    <m/>
    <d v="2021-01-03T00:00:00"/>
    <x v="26"/>
    <n v="25"/>
  </r>
  <r>
    <n v="28876"/>
    <s v="26.D.H.F."/>
    <s v="ภูมิทัศน์ สาระถี"/>
    <s v="1243340"/>
    <s v="ชาย"/>
    <n v="17"/>
    <n v="10"/>
    <s v="นักเรียน"/>
    <s v="98"/>
    <x v="9"/>
    <x v="37"/>
    <x v="31"/>
    <x v="3"/>
    <s v="ร้อยเอ็ด"/>
    <d v="2021-09-14T00:00:00"/>
    <d v="2021-09-19T00:00:00"/>
    <m/>
    <d v="2021-01-03T00:00:00"/>
    <x v="1"/>
    <n v="37"/>
  </r>
  <r>
    <n v="28230"/>
    <s v="26.D.H.F."/>
    <s v="ภูมิทัศน์ สาระถี"/>
    <s v="6003974"/>
    <s v="ชาย"/>
    <n v="17"/>
    <n v="0"/>
    <s v="นักเรียน"/>
    <s v="98"/>
    <x v="9"/>
    <x v="37"/>
    <x v="31"/>
    <x v="3"/>
    <s v="ปทุมรัตต์"/>
    <d v="2021-10-15T00:00:00"/>
    <d v="2021-10-18T00:00:00"/>
    <m/>
    <d v="2021-01-03T00:00:00"/>
    <x v="3"/>
    <n v="41"/>
  </r>
  <r>
    <n v="22239"/>
    <s v="26.D.H.F."/>
    <s v="รัตติยา หม่องคำมี"/>
    <s v="5700287"/>
    <s v="หญิง"/>
    <n v="30"/>
    <n v="8"/>
    <s v="รับจ้าง,กรรมกร"/>
    <s v="37"/>
    <x v="7"/>
    <x v="47"/>
    <x v="38"/>
    <x v="1"/>
    <s v="จตุรพักตรพิมาน"/>
    <d v="2021-08-08T00:00:00"/>
    <d v="2021-08-16T00:00:00"/>
    <m/>
    <d v="2021-01-03T00:00:00"/>
    <x v="6"/>
    <n v="32"/>
  </r>
  <r>
    <n v="14451"/>
    <s v="26.D.H.F."/>
    <s v="รุ่งชัย สีหานาม"/>
    <s v="570180239"/>
    <s v="ชาย"/>
    <n v="46"/>
    <n v="4"/>
    <s v="รับจ้าง,กรรมกร"/>
    <s v="33"/>
    <x v="2"/>
    <x v="48"/>
    <x v="28"/>
    <x v="5"/>
    <s v="สุวรรณภูมิ"/>
    <d v="2021-03-22T00:00:00"/>
    <d v="2021-03-26T00:00:00"/>
    <m/>
    <d v="2021-01-03T00:00:00"/>
    <x v="18"/>
    <n v="12"/>
  </r>
  <r>
    <n v="20349"/>
    <s v="26.D.H.F."/>
    <s v="ลลิดา  ถนัดค้า"/>
    <s v="5658000"/>
    <s v="หญิง"/>
    <n v="7"/>
    <n v="0"/>
    <s v="นักเรียน"/>
    <s v="153"/>
    <x v="7"/>
    <x v="49"/>
    <x v="16"/>
    <x v="3"/>
    <s v="ปทุมรัตต์"/>
    <d v="2021-07-13T00:00:00"/>
    <d v="2021-07-16T00:00:00"/>
    <m/>
    <d v="2021-01-03T00:00:00"/>
    <x v="5"/>
    <n v="28"/>
  </r>
  <r>
    <n v="23830"/>
    <s v="26.D.H.F."/>
    <s v="วัชรพล ธนะจินดา"/>
    <m/>
    <s v="ชาย"/>
    <n v="12"/>
    <n v="0"/>
    <s v="นักเรียน"/>
    <s v="110"/>
    <x v="7"/>
    <x v="50"/>
    <x v="39"/>
    <x v="12"/>
    <s v="เสลภูมิ"/>
    <d v="2021-08-29T00:00:00"/>
    <d v="2021-09-02T00:00:00"/>
    <m/>
    <d v="2021-01-03T00:00:00"/>
    <x v="9"/>
    <n v="35"/>
  </r>
  <r>
    <n v="26256"/>
    <s v="26.D.H.F."/>
    <s v="วารีพร ทองน้ำเที่ยง"/>
    <s v="610205296"/>
    <s v="หญิง"/>
    <n v="22"/>
    <n v="3"/>
    <s v="เกษตร"/>
    <s v="174"/>
    <x v="9"/>
    <x v="13"/>
    <x v="12"/>
    <x v="5"/>
    <s v="สุวรรณภูมิ"/>
    <d v="2021-08-25T00:00:00"/>
    <d v="2021-08-27T00:00:00"/>
    <m/>
    <d v="2021-01-03T00:00:00"/>
    <x v="15"/>
    <n v="34"/>
  </r>
  <r>
    <n v="24958"/>
    <s v="26.D.H.F."/>
    <s v="วาสนา สุทธิประภา"/>
    <s v="000032144"/>
    <s v="หญิง"/>
    <n v="36"/>
    <n v="3"/>
    <s v="เกษตร"/>
    <s v="158/1"/>
    <x v="4"/>
    <x v="51"/>
    <x v="40"/>
    <x v="10"/>
    <s v="ทุ่งเขาหลวง"/>
    <d v="2021-09-13T00:00:00"/>
    <d v="2021-09-16T00:00:00"/>
    <m/>
    <d v="2021-01-03T00:00:00"/>
    <x v="4"/>
    <n v="37"/>
  </r>
  <r>
    <n v="18862"/>
    <s v="26.D.H.F."/>
    <s v="วุฒิพงษ์ สีหานาม"/>
    <s v="600200364"/>
    <s v="ชาย"/>
    <n v="25"/>
    <n v="8"/>
    <s v="รับจ้าง,กรรมกร"/>
    <s v="241"/>
    <x v="10"/>
    <x v="32"/>
    <x v="28"/>
    <x v="5"/>
    <s v="สุวรรณภูมิ"/>
    <d v="2021-06-11T00:00:00"/>
    <d v="2021-06-12T00:00:00"/>
    <m/>
    <d v="2021-01-03T00:00:00"/>
    <x v="24"/>
    <n v="23"/>
  </r>
  <r>
    <n v="23697"/>
    <s v="26.D.H.F."/>
    <s v="ศราวุฒิ จันทร์ธรรม"/>
    <s v="630001476"/>
    <s v="ชาย"/>
    <n v="0"/>
    <n v="11"/>
    <s v="ไม่ทราบอาชีพ/ในปกครอง"/>
    <s v="139"/>
    <x v="15"/>
    <x v="52"/>
    <x v="41"/>
    <x v="2"/>
    <s v="พนมไพร"/>
    <d v="2021-08-29T00:00:00"/>
    <d v="2021-08-31T00:00:00"/>
    <m/>
    <d v="2021-01-03T00:00:00"/>
    <x v="9"/>
    <n v="35"/>
  </r>
  <r>
    <n v="25352"/>
    <s v="26.D.H.F."/>
    <s v="ศิรภัสสร บุญเข็ม"/>
    <s v="000034838"/>
    <s v="หญิง"/>
    <n v="11"/>
    <n v="6"/>
    <s v="นักเรียน"/>
    <s v="278"/>
    <x v="9"/>
    <x v="53"/>
    <x v="42"/>
    <x v="7"/>
    <s v="โพนทราย"/>
    <d v="2021-09-19T00:00:00"/>
    <d v="2021-09-20T00:00:00"/>
    <m/>
    <d v="2021-01-03T00:00:00"/>
    <x v="1"/>
    <n v="38"/>
  </r>
  <r>
    <n v="23940"/>
    <s v="26.D.H.F."/>
    <s v="ศิริญญา แป้นพุดซา"/>
    <s v="460089475"/>
    <s v="หญิง"/>
    <n v="18"/>
    <n v="6"/>
    <s v="นักเรียน"/>
    <s v="195"/>
    <x v="6"/>
    <x v="54"/>
    <x v="12"/>
    <x v="5"/>
    <s v="สุวรรณภูมิ"/>
    <d v="2021-08-04T00:00:00"/>
    <d v="2021-08-07T00:00:00"/>
    <m/>
    <d v="2021-01-03T00:00:00"/>
    <x v="20"/>
    <n v="31"/>
  </r>
  <r>
    <n v="20924"/>
    <s v="26.D.H.F."/>
    <s v="ศิรินภา แก้วสอาด"/>
    <s v="640004199"/>
    <s v="หญิง"/>
    <n v="21"/>
    <n v="3"/>
    <s v="นักเรียน"/>
    <s v="41"/>
    <x v="3"/>
    <x v="18"/>
    <x v="17"/>
    <x v="0"/>
    <s v="จุรีเวช"/>
    <d v="2021-07-19T00:00:00"/>
    <d v="2021-07-23T00:00:00"/>
    <m/>
    <d v="2021-01-03T00:00:00"/>
    <x v="19"/>
    <n v="29"/>
  </r>
  <r>
    <n v="21274"/>
    <s v="26.D.H.F."/>
    <s v="ศิริวรรณ  ดีจานเหนือ"/>
    <s v="5305007"/>
    <s v="หญิง"/>
    <n v="13"/>
    <n v="0"/>
    <s v="นักเรียน"/>
    <s v="107"/>
    <x v="4"/>
    <x v="55"/>
    <x v="43"/>
    <x v="3"/>
    <s v="ปทุมรัตต์"/>
    <d v="2021-07-25T00:00:00"/>
    <d v="2021-07-31T00:00:00"/>
    <m/>
    <d v="2021-01-03T00:00:00"/>
    <x v="13"/>
    <n v="30"/>
  </r>
  <r>
    <n v="16457"/>
    <s v="26.D.H.F."/>
    <s v="ศิลปกร สีลา"/>
    <s v="4412697"/>
    <s v="ชาย"/>
    <n v="28"/>
    <n v="0"/>
    <s v="เกษตร"/>
    <s v="28"/>
    <x v="5"/>
    <x v="5"/>
    <x v="5"/>
    <x v="3"/>
    <s v="ปทุมรัตต์"/>
    <d v="2021-05-28T00:00:00"/>
    <d v="2021-06-02T00:00:00"/>
    <m/>
    <d v="2021-01-03T00:00:00"/>
    <x v="2"/>
    <n v="21"/>
  </r>
  <r>
    <n v="28068"/>
    <s v="26.D.H.F."/>
    <s v="ศิวกร นามหงษา"/>
    <s v="1239472"/>
    <s v="ชาย"/>
    <n v="23"/>
    <n v="6"/>
    <s v="รับจ้าง,กรรมกร"/>
    <s v="45"/>
    <x v="13"/>
    <x v="34"/>
    <x v="30"/>
    <x v="4"/>
    <s v="ร้อยเอ็ด"/>
    <d v="2021-10-07T00:00:00"/>
    <d v="2021-10-10T00:00:00"/>
    <m/>
    <d v="2021-01-03T00:00:00"/>
    <x v="8"/>
    <n v="40"/>
  </r>
  <r>
    <n v="27876"/>
    <s v="26.D.H.F."/>
    <s v="ศุภกร เล่งเวหาสถิต"/>
    <s v="645465"/>
    <s v="ชาย"/>
    <n v="14"/>
    <n v="0"/>
    <s v="นักเรียน"/>
    <s v="186"/>
    <x v="8"/>
    <x v="56"/>
    <x v="0"/>
    <x v="0"/>
    <s v="ร้อยเอ็ด"/>
    <d v="2021-09-21T00:00:00"/>
    <d v="2021-09-25T00:00:00"/>
    <m/>
    <d v="2021-01-03T00:00:00"/>
    <x v="1"/>
    <n v="38"/>
  </r>
  <r>
    <n v="24115"/>
    <s v="26.D.H.F."/>
    <s v="ศุภวิชญ์ เกล็ดพลี"/>
    <s v="0160843"/>
    <s v="ชาย"/>
    <n v="13"/>
    <n v="0"/>
    <s v="นักเรียน"/>
    <s v="13"/>
    <x v="2"/>
    <x v="43"/>
    <x v="35"/>
    <x v="4"/>
    <s v="เกษตรวิสัย"/>
    <d v="2021-08-22T00:00:00"/>
    <d v="2021-08-26T00:00:00"/>
    <m/>
    <d v="2021-01-03T00:00:00"/>
    <x v="15"/>
    <n v="34"/>
  </r>
  <r>
    <n v="8448"/>
    <s v="26.D.H.F."/>
    <s v="เศรษฐดา บุญวิเศษ"/>
    <s v="691474"/>
    <s v="ชาย"/>
    <n v="12"/>
    <n v="9"/>
    <s v="นักเรียน"/>
    <s v="บ้านพักศาล"/>
    <x v="1"/>
    <x v="57"/>
    <x v="0"/>
    <x v="0"/>
    <s v="ร้อยเอ็ด"/>
    <d v="2021-02-14T00:00:00"/>
    <d v="2021-02-18T00:00:00"/>
    <m/>
    <d v="2021-01-03T00:00:00"/>
    <x v="27"/>
    <n v="7"/>
  </r>
  <r>
    <n v="4978"/>
    <s v="26.D.H.F."/>
    <s v="สมคิด อเนกศักดิ์"/>
    <s v="746098"/>
    <s v="ชาย"/>
    <n v="42"/>
    <n v="2"/>
    <s v="ค้าขาย"/>
    <s v="27/14"/>
    <x v="4"/>
    <x v="58"/>
    <x v="0"/>
    <x v="0"/>
    <s v="ร้อยเอ็ด"/>
    <d v="2021-01-27T00:00:00"/>
    <d v="2021-01-29T00:00:00"/>
    <m/>
    <d v="2021-01-03T00:00:00"/>
    <x v="28"/>
    <n v="4"/>
  </r>
  <r>
    <n v="26347"/>
    <s v="26.D.H.F."/>
    <s v="สมพร เหลามี"/>
    <s v="4441545"/>
    <s v="ชาย"/>
    <n v="36"/>
    <n v="0"/>
    <s v="เกษตร"/>
    <s v="58"/>
    <x v="6"/>
    <x v="17"/>
    <x v="16"/>
    <x v="3"/>
    <s v="ปทุมรัตต์"/>
    <d v="2021-09-24T00:00:00"/>
    <d v="2021-09-29T00:00:00"/>
    <m/>
    <d v="2021-01-03T00:00:00"/>
    <x v="23"/>
    <n v="38"/>
  </r>
  <r>
    <n v="24140"/>
    <s v="26.D.H.F."/>
    <s v="สมหมาย บุญศร"/>
    <s v="668067"/>
    <s v="หญิง"/>
    <n v="34"/>
    <n v="0"/>
    <s v="รับจ้าง,กรรมกร"/>
    <s v="257"/>
    <x v="3"/>
    <x v="59"/>
    <x v="31"/>
    <x v="3"/>
    <s v="ร้อยเอ็ด"/>
    <d v="2021-08-19T00:00:00"/>
    <d v="2021-08-23T00:00:00"/>
    <m/>
    <d v="2021-01-03T00:00:00"/>
    <x v="15"/>
    <n v="33"/>
  </r>
  <r>
    <n v="29300"/>
    <s v="26.D.H.F."/>
    <s v="สมหวัง โคตรวงษ์"/>
    <s v="376827"/>
    <s v="หญิง"/>
    <n v="54"/>
    <n v="0"/>
    <s v="เกษตร"/>
    <s v="71"/>
    <x v="16"/>
    <x v="6"/>
    <x v="9"/>
    <x v="0"/>
    <s v="ร้อยเอ็ด"/>
    <d v="2021-09-29T00:00:00"/>
    <d v="2021-10-03T00:00:00"/>
    <m/>
    <d v="2021-01-03T00:00:00"/>
    <x v="16"/>
    <n v="39"/>
  </r>
  <r>
    <n v="16337"/>
    <s v="26.D.H.F."/>
    <s v="สายฝน โนนฤาษี"/>
    <s v="000604492"/>
    <s v="หญิง"/>
    <n v="45"/>
    <n v="0"/>
    <s v="รับจ้าง,กรรมกร"/>
    <s v="225"/>
    <x v="16"/>
    <x v="60"/>
    <x v="44"/>
    <x v="0"/>
    <s v="ร้อยเอ็ด"/>
    <d v="2021-04-25T00:00:00"/>
    <d v="2021-05-02T00:00:00"/>
    <m/>
    <d v="2021-01-03T00:00:00"/>
    <x v="29"/>
    <n v="17"/>
  </r>
  <r>
    <n v="27877"/>
    <s v="26.D.H.F."/>
    <s v="สิริพจน์ เด่นเสมอวงค์"/>
    <s v="848138"/>
    <s v="ชาย"/>
    <n v="10"/>
    <n v="0"/>
    <s v="นักเรียน"/>
    <s v="26"/>
    <x v="6"/>
    <x v="61"/>
    <x v="45"/>
    <x v="13"/>
    <s v="ร้อยเอ็ด"/>
    <d v="2021-09-25T00:00:00"/>
    <d v="2021-09-30T00:00:00"/>
    <m/>
    <d v="2021-01-03T00:00:00"/>
    <x v="23"/>
    <n v="38"/>
  </r>
  <r>
    <n v="24852"/>
    <s v="26.D.H.F."/>
    <s v="สุตาภัทร  นานคำ"/>
    <s v="5901778"/>
    <s v="หญิง"/>
    <n v="7"/>
    <n v="0"/>
    <s v="นักเรียน"/>
    <s v="19"/>
    <x v="10"/>
    <x v="62"/>
    <x v="5"/>
    <x v="3"/>
    <s v="ปทุมรัตต์"/>
    <d v="2021-09-10T00:00:00"/>
    <d v="2021-09-14T00:00:00"/>
    <m/>
    <d v="2021-01-03T00:00:00"/>
    <x v="4"/>
    <n v="36"/>
  </r>
  <r>
    <n v="23164"/>
    <s v="26.D.H.F."/>
    <s v="สุภัทรา ราชรักษา"/>
    <s v="430047423"/>
    <s v="หญิง"/>
    <n v="21"/>
    <n v="0"/>
    <s v="นักเรียน"/>
    <s v="608"/>
    <x v="17"/>
    <x v="63"/>
    <x v="8"/>
    <x v="5"/>
    <s v="สุวรรณภูมิ"/>
    <d v="2021-07-19T00:00:00"/>
    <d v="2021-07-23T00:00:00"/>
    <m/>
    <d v="2021-01-03T00:00:00"/>
    <x v="19"/>
    <n v="29"/>
  </r>
  <r>
    <n v="24112"/>
    <s v="26.D.H.F."/>
    <s v="เสกสันต์ มั่งคั่ง"/>
    <s v="015526"/>
    <s v="ชาย"/>
    <n v="40"/>
    <n v="0"/>
    <s v="ข้าราชการ"/>
    <s v="59"/>
    <x v="4"/>
    <x v="64"/>
    <x v="7"/>
    <x v="4"/>
    <s v="เกษตรวิสัย"/>
    <d v="2021-05-27T00:00:00"/>
    <d v="2021-05-31T00:00:00"/>
    <m/>
    <d v="2021-01-03T00:00:00"/>
    <x v="2"/>
    <n v="21"/>
  </r>
  <r>
    <n v="17532"/>
    <s v="26.D.H.F."/>
    <s v="หฤษติ แท่นอินทร์"/>
    <s v="5712742"/>
    <s v="ชาย"/>
    <n v="13"/>
    <n v="9"/>
    <s v="นักเรียน"/>
    <s v="82"/>
    <x v="11"/>
    <x v="65"/>
    <x v="46"/>
    <x v="1"/>
    <s v="จตุรพักตรพิมาน"/>
    <d v="2021-06-12T00:00:00"/>
    <d v="2021-06-12T00:00:00"/>
    <m/>
    <d v="2021-01-03T00:00:00"/>
    <x v="24"/>
    <n v="23"/>
  </r>
  <r>
    <n v="30127"/>
    <s v="26.D.H.F."/>
    <s v="อดิศร แก่นของ"/>
    <s v="450029128"/>
    <s v="ชาย"/>
    <n v="30"/>
    <n v="4"/>
    <s v="เกษตร"/>
    <s v="54"/>
    <x v="7"/>
    <x v="66"/>
    <x v="47"/>
    <x v="2"/>
    <s v="พนมไพร"/>
    <d v="2021-11-04T00:00:00"/>
    <d v="2021-11-11T00:00:00"/>
    <m/>
    <d v="2021-01-03T00:00:00"/>
    <x v="30"/>
    <n v="44"/>
  </r>
  <r>
    <n v="26444"/>
    <s v="26.D.H.F."/>
    <s v="อดุลย์ชยุตม์ เจริญทรัพย์ธาดา"/>
    <m/>
    <s v="ชาย"/>
    <n v="0"/>
    <n v="8"/>
    <s v="ไม่ทราบอาชีพ/ในปกครอง"/>
    <s v="417"/>
    <x v="7"/>
    <x v="7"/>
    <x v="7"/>
    <x v="4"/>
    <s v="ร้อยเอ็ดธนบุรี"/>
    <d v="2021-09-18T00:00:00"/>
    <d v="2021-09-20T00:00:00"/>
    <m/>
    <d v="2021-01-03T00:00:00"/>
    <x v="1"/>
    <n v="37"/>
  </r>
  <r>
    <n v="17420"/>
    <s v="26.D.H.F."/>
    <s v="อรสา ยื่งสุข"/>
    <s v="6003670"/>
    <s v="หญิง"/>
    <n v="28"/>
    <n v="0"/>
    <s v="เกษตร"/>
    <s v="285"/>
    <x v="9"/>
    <x v="40"/>
    <x v="16"/>
    <x v="3"/>
    <s v="ปทุมรัตต์"/>
    <d v="2021-06-06T00:00:00"/>
    <d v="2021-06-13T00:00:00"/>
    <m/>
    <d v="2021-01-03T00:00:00"/>
    <x v="22"/>
    <n v="23"/>
  </r>
  <r>
    <n v="20182"/>
    <s v="26.D.H.F."/>
    <s v="อริสรา ทาทัพไทย"/>
    <s v="644283"/>
    <s v="หญิง"/>
    <n v="14"/>
    <n v="2"/>
    <s v="นักเรียน"/>
    <s v="175"/>
    <x v="2"/>
    <x v="48"/>
    <x v="28"/>
    <x v="5"/>
    <s v="ร้อยเอ็ด"/>
    <d v="2021-06-25T00:00:00"/>
    <d v="2021-06-29T00:00:00"/>
    <m/>
    <d v="2021-01-03T00:00:00"/>
    <x v="26"/>
    <n v="25"/>
  </r>
  <r>
    <n v="16289"/>
    <s v="26.D.H.F."/>
    <s v="อริสา ทุ่งลาด"/>
    <s v="5400046"/>
    <s v="หญิง"/>
    <n v="12"/>
    <n v="8"/>
    <s v="นักเรียน"/>
    <s v="13"/>
    <x v="5"/>
    <x v="12"/>
    <x v="11"/>
    <x v="1"/>
    <s v="จตุรพักตรพิมาน"/>
    <d v="2021-05-28T00:00:00"/>
    <d v="2021-05-31T00:00:00"/>
    <m/>
    <d v="2021-01-03T00:00:00"/>
    <x v="2"/>
    <n v="21"/>
  </r>
  <r>
    <n v="29062"/>
    <s v="26.D.H.F."/>
    <s v="อลงกรณ์ ผลาการ"/>
    <s v="0131130"/>
    <s v="ชาย"/>
    <n v="23"/>
    <n v="0"/>
    <s v="นักเรียน"/>
    <s v="1"/>
    <x v="11"/>
    <x v="67"/>
    <x v="23"/>
    <x v="4"/>
    <s v="เกษตรวิสัย"/>
    <d v="2021-10-20T00:00:00"/>
    <d v="2021-10-23T00:00:00"/>
    <m/>
    <d v="2021-01-03T00:00:00"/>
    <x v="3"/>
    <n v="42"/>
  </r>
  <r>
    <n v="24685"/>
    <s v="26.D.H.F."/>
    <s v="อาทิตยา สิงห์โต"/>
    <s v="5402478"/>
    <s v="หญิง"/>
    <n v="10"/>
    <n v="0"/>
    <s v="นักเรียน"/>
    <s v="158"/>
    <x v="9"/>
    <x v="68"/>
    <x v="5"/>
    <x v="3"/>
    <s v="ปทุมรัตต์"/>
    <d v="2021-09-09T00:00:00"/>
    <d v="2021-09-13T00:00:00"/>
    <m/>
    <d v="2021-01-03T00:00:00"/>
    <x v="4"/>
    <n v="36"/>
  </r>
  <r>
    <n v="29301"/>
    <s v="26.D.H.F."/>
    <s v="อาภัสสร เติมสุข"/>
    <s v="909543"/>
    <s v="หญิง"/>
    <n v="14"/>
    <n v="6"/>
    <s v="นักเรียน"/>
    <s v="160"/>
    <x v="8"/>
    <x v="69"/>
    <x v="15"/>
    <x v="7"/>
    <s v="ร้อยเอ็ด"/>
    <d v="2021-10-19T00:00:00"/>
    <d v="2021-10-22T00:00:00"/>
    <m/>
    <d v="2021-01-03T00:00:00"/>
    <x v="3"/>
    <n v="42"/>
  </r>
  <r>
    <n v="25184"/>
    <s v="26.D.H.F."/>
    <s v="อาภาศิริ สอนลาด"/>
    <s v="016522"/>
    <s v="หญิง"/>
    <n v="15"/>
    <n v="0"/>
    <s v="นักเรียน"/>
    <s v="273"/>
    <x v="8"/>
    <x v="70"/>
    <x v="7"/>
    <x v="4"/>
    <s v="เกษตรวิสัย"/>
    <d v="2021-09-10T00:00:00"/>
    <d v="2021-09-16T00:00:00"/>
    <m/>
    <d v="2021-01-03T00:00:00"/>
    <x v="4"/>
    <n v="36"/>
  </r>
  <r>
    <n v="26905"/>
    <s v="26.D.H.F."/>
    <s v="อุไร ขนันแข็ง"/>
    <s v="6403160"/>
    <s v="ชาย"/>
    <n v="53"/>
    <n v="3"/>
    <s v="เกษตร"/>
    <s v="55"/>
    <x v="12"/>
    <x v="71"/>
    <x v="48"/>
    <x v="8"/>
    <s v="โพธิ์ชัย"/>
    <d v="2021-09-30T00:00:00"/>
    <d v="2021-10-04T00:00:00"/>
    <m/>
    <d v="2021-01-03T00:00:00"/>
    <x v="16"/>
    <n v="39"/>
  </r>
  <r>
    <n v="23169"/>
    <s v="26.D.H.F."/>
    <s v="เอวิตรา กุลลาวงษ์"/>
    <s v="490124290"/>
    <s v="หญิง"/>
    <n v="15"/>
    <n v="6"/>
    <s v="นักเรียน"/>
    <s v="92"/>
    <x v="0"/>
    <x v="72"/>
    <x v="8"/>
    <x v="5"/>
    <s v="สุวรรณภูมิ"/>
    <d v="2021-08-09T00:00:00"/>
    <d v="2021-08-13T00:00:00"/>
    <m/>
    <d v="2021-01-03T00:00:00"/>
    <x v="11"/>
    <n v="32"/>
  </r>
  <r>
    <n v="29061"/>
    <s v="26.D.H.F."/>
    <s v="แอนอริญา สิมลี"/>
    <s v="0155431"/>
    <s v="หญิง"/>
    <n v="15"/>
    <n v="0"/>
    <s v="นักเรียน"/>
    <s v="31"/>
    <x v="10"/>
    <x v="73"/>
    <x v="7"/>
    <x v="4"/>
    <s v="เกษตรวิสัย"/>
    <d v="2021-10-08T00:00:00"/>
    <d v="2021-10-12T00:00:00"/>
    <m/>
    <d v="2021-01-03T00:00:00"/>
    <x v="8"/>
    <n v="40"/>
  </r>
  <r>
    <n v="22240"/>
    <s v="27.D.H.F.shock syndrome"/>
    <s v="ธนพล มูลมณี"/>
    <s v="6402523"/>
    <s v="ชาย"/>
    <n v="22"/>
    <n v="4"/>
    <s v="รับจ้าง,กรรมกร"/>
    <s v="149"/>
    <x v="5"/>
    <x v="65"/>
    <x v="46"/>
    <x v="1"/>
    <s v="จตุรพักตรพิมาน"/>
    <d v="2021-08-13T00:00:00"/>
    <d v="2021-08-16T00:00:00"/>
    <m/>
    <d v="2021-01-03T00:00:00"/>
    <x v="6"/>
    <n v="32"/>
  </r>
  <r>
    <n v="28072"/>
    <s v="27.D.H.F.shock syndrome"/>
    <s v="วาสนา ศรีเวชศิลป์"/>
    <s v="1237007"/>
    <s v="หญิง"/>
    <n v="27"/>
    <n v="9"/>
    <s v="รับจ้าง,กรรมกร"/>
    <s v="ห้องเช่า"/>
    <x v="8"/>
    <x v="74"/>
    <x v="49"/>
    <x v="12"/>
    <s v="ร้อยเอ็ด"/>
    <d v="2021-09-30T00:00:00"/>
    <d v="2021-10-04T00:00:00"/>
    <m/>
    <d v="2021-01-03T00:00:00"/>
    <x v="16"/>
    <n v="39"/>
  </r>
  <r>
    <n v="21091"/>
    <s v="27.D.H.F.shock syndrome"/>
    <s v="สมจิต จันทะสิงห์"/>
    <s v="5504318"/>
    <s v="หญิง"/>
    <n v="53"/>
    <n v="4"/>
    <s v="รับจ้าง,กรรมกร"/>
    <s v="114/2"/>
    <x v="11"/>
    <x v="12"/>
    <x v="11"/>
    <x v="1"/>
    <s v="จตุรพักตรพิมาน"/>
    <d v="2021-07-26T00:00:00"/>
    <d v="2021-07-30T00:00:00"/>
    <m/>
    <d v="2021-01-03T00:00:00"/>
    <x v="13"/>
    <n v="30"/>
  </r>
  <r>
    <n v="24182"/>
    <s v="27.D.H.F.shock syndrome"/>
    <s v="อิสริยา บุญพิโย"/>
    <s v="5502578"/>
    <s v="หญิง"/>
    <n v="14"/>
    <n v="9"/>
    <s v="นักเรียน"/>
    <s v="104"/>
    <x v="6"/>
    <x v="75"/>
    <x v="46"/>
    <x v="1"/>
    <s v="จตุรพักตรพิมาน"/>
    <d v="2021-09-03T00:00:00"/>
    <d v="2021-09-07T00:00:00"/>
    <m/>
    <d v="2021-01-03T00:00:00"/>
    <x v="31"/>
    <n v="35"/>
  </r>
  <r>
    <n v="24174"/>
    <s v="66.Dengue fever"/>
    <s v="กนกรักษ์ ลุนสูงยาง"/>
    <s v="5508859"/>
    <s v="หญิง"/>
    <n v="14"/>
    <n v="5"/>
    <s v="นักเรียน"/>
    <s v="44"/>
    <x v="18"/>
    <x v="76"/>
    <x v="46"/>
    <x v="1"/>
    <s v="จตุรพักตรพิมาน"/>
    <d v="2021-08-28T00:00:00"/>
    <d v="2021-08-28T00:00:00"/>
    <m/>
    <d v="2021-01-03T00:00:00"/>
    <x v="15"/>
    <n v="34"/>
  </r>
  <r>
    <n v="17042"/>
    <s v="66.Dengue fever"/>
    <s v="กนกวรรณ แสนมาลา"/>
    <s v="6202479"/>
    <s v="หญิง"/>
    <n v="12"/>
    <n v="0"/>
    <s v="นักเรียน"/>
    <s v="74"/>
    <x v="12"/>
    <x v="77"/>
    <x v="5"/>
    <x v="3"/>
    <s v="ปทุมรัตต์"/>
    <d v="2021-06-04T00:00:00"/>
    <d v="2021-06-09T00:00:00"/>
    <m/>
    <d v="2021-01-03T00:00:00"/>
    <x v="24"/>
    <n v="22"/>
  </r>
  <r>
    <n v="27456"/>
    <s v="66.Dengue fever"/>
    <s v="กมลฉัตร นาชาลี"/>
    <s v="5604071"/>
    <s v="หญิง"/>
    <n v="8"/>
    <n v="6"/>
    <s v="นักเรียน"/>
    <s v="14"/>
    <x v="2"/>
    <x v="78"/>
    <x v="50"/>
    <x v="1"/>
    <s v="จตุรพักตรพิมาน"/>
    <d v="2021-10-10T00:00:00"/>
    <d v="2021-10-10T00:00:00"/>
    <m/>
    <d v="2021-01-03T00:00:00"/>
    <x v="8"/>
    <n v="41"/>
  </r>
  <r>
    <n v="23158"/>
    <s v="66.Dengue fever"/>
    <s v="กฤตกร อุปวงษา"/>
    <s v="580186510"/>
    <s v="ชาย"/>
    <n v="6"/>
    <n v="4"/>
    <s v="นักเรียน"/>
    <s v="42/1"/>
    <x v="9"/>
    <x v="79"/>
    <x v="27"/>
    <x v="4"/>
    <s v="สุวรรณภูมิ"/>
    <d v="2021-06-26T00:00:00"/>
    <d v="2021-06-30T00:00:00"/>
    <m/>
    <d v="2021-01-03T00:00:00"/>
    <x v="26"/>
    <n v="25"/>
  </r>
  <r>
    <n v="15768"/>
    <s v="66.Dengue fever"/>
    <s v="กวินธิดา กระจ่างจันทร์"/>
    <s v="5712693"/>
    <s v="หญิง"/>
    <n v="6"/>
    <n v="9"/>
    <s v="นักเรียน"/>
    <s v="133"/>
    <x v="11"/>
    <x v="12"/>
    <x v="11"/>
    <x v="1"/>
    <s v="จตุรพักตรพิมาน"/>
    <d v="2021-05-22T00:00:00"/>
    <d v="2021-05-25T00:00:00"/>
    <m/>
    <d v="2021-01-03T00:00:00"/>
    <x v="21"/>
    <n v="20"/>
  </r>
  <r>
    <n v="24608"/>
    <s v="66.Dengue fever"/>
    <s v="กัญญาณัช แก้วพรม"/>
    <s v="5701589"/>
    <s v="หญิง"/>
    <n v="9"/>
    <n v="0"/>
    <s v="นักเรียน"/>
    <s v="77"/>
    <x v="5"/>
    <x v="80"/>
    <x v="7"/>
    <x v="4"/>
    <s v="เกษตรวิสัย"/>
    <d v="2021-08-24T00:00:00"/>
    <d v="2021-08-29T00:00:00"/>
    <m/>
    <d v="2021-01-03T00:00:00"/>
    <x v="9"/>
    <n v="34"/>
  </r>
  <r>
    <n v="25683"/>
    <s v="66.Dengue fever"/>
    <s v="กัญญาภรณ์ ใบยา"/>
    <s v="5714792"/>
    <s v="หญิง"/>
    <n v="7"/>
    <n v="0"/>
    <s v="นักเรียน"/>
    <s v="27/1"/>
    <x v="8"/>
    <x v="81"/>
    <x v="51"/>
    <x v="1"/>
    <s v="จตุรพักตรพิมาน"/>
    <d v="2021-09-17T00:00:00"/>
    <d v="2021-09-17T00:00:00"/>
    <m/>
    <d v="2021-01-03T00:00:00"/>
    <x v="4"/>
    <n v="37"/>
  </r>
  <r>
    <n v="20180"/>
    <s v="66.Dengue fever"/>
    <s v="กุลวุฒิ มานะดี"/>
    <s v="1209004"/>
    <s v="ชาย"/>
    <n v="23"/>
    <n v="8"/>
    <s v="รับจ้าง,กรรมกร"/>
    <s v="157"/>
    <x v="9"/>
    <x v="82"/>
    <x v="52"/>
    <x v="0"/>
    <s v="ร้อยเอ็ด"/>
    <d v="2021-06-22T00:00:00"/>
    <d v="2021-06-27T00:00:00"/>
    <m/>
    <d v="2021-01-03T00:00:00"/>
    <x v="26"/>
    <n v="25"/>
  </r>
  <r>
    <n v="16815"/>
    <s v="66.Dengue fever"/>
    <s v="เกียรติศักดิ์ สอนสวัสดิ์"/>
    <s v="5504414"/>
    <s v="ชาย"/>
    <n v="8"/>
    <n v="0"/>
    <s v="นักเรียน"/>
    <s v="36"/>
    <x v="9"/>
    <x v="40"/>
    <x v="16"/>
    <x v="3"/>
    <s v="ปทุมรัตต์"/>
    <d v="2021-06-07T00:00:00"/>
    <d v="2021-06-08T00:00:00"/>
    <m/>
    <d v="2021-01-03T00:00:00"/>
    <x v="24"/>
    <n v="23"/>
  </r>
  <r>
    <n v="28873"/>
    <s v="66.Dengue fever"/>
    <s v="ขวัญจิรา บุประปา"/>
    <s v="124344"/>
    <s v="หญิง"/>
    <n v="0"/>
    <n v="6"/>
    <s v="ไม่ทราบอาชีพ/ในปกครอง"/>
    <s v="98"/>
    <x v="1"/>
    <x v="83"/>
    <x v="16"/>
    <x v="3"/>
    <s v="ร้อยเอ็ด"/>
    <d v="2021-10-22T00:00:00"/>
    <d v="2021-10-25T00:00:00"/>
    <m/>
    <d v="2021-01-03T00:00:00"/>
    <x v="14"/>
    <n v="42"/>
  </r>
  <r>
    <n v="19333"/>
    <s v="66.Dengue fever"/>
    <s v="ขัตติยา บุญชม"/>
    <m/>
    <s v="หญิง"/>
    <n v="29"/>
    <n v="0"/>
    <s v="รับจ้าง,กรรมกร"/>
    <s v="212"/>
    <x v="10"/>
    <x v="32"/>
    <x v="28"/>
    <x v="5"/>
    <s v="ร้อยเอ็ดธนบุรี"/>
    <d v="2021-07-03T00:00:00"/>
    <d v="2021-07-05T00:00:00"/>
    <m/>
    <d v="2021-01-03T00:00:00"/>
    <x v="32"/>
    <n v="26"/>
  </r>
  <r>
    <n v="17887"/>
    <s v="66.Dengue fever"/>
    <s v="คมสันต์ โพธิสาร"/>
    <s v="5705288"/>
    <s v="ชาย"/>
    <n v="22"/>
    <n v="5"/>
    <s v="นักเรียน"/>
    <s v="140/2"/>
    <x v="5"/>
    <x v="12"/>
    <x v="11"/>
    <x v="1"/>
    <s v="จตุรพักตรพิมาน"/>
    <d v="2021-06-18T00:00:00"/>
    <d v="2021-06-18T00:00:00"/>
    <m/>
    <d v="2021-01-03T00:00:00"/>
    <x v="22"/>
    <n v="24"/>
  </r>
  <r>
    <n v="26919"/>
    <s v="66.Dengue fever"/>
    <s v="จรรยาภรณ์ ศรีหินกอง"/>
    <s v="540162191"/>
    <s v="หญิง"/>
    <n v="10"/>
    <n v="11"/>
    <s v="นักเรียน"/>
    <s v="123"/>
    <x v="9"/>
    <x v="13"/>
    <x v="12"/>
    <x v="5"/>
    <s v="สุวรรณภูมิ"/>
    <d v="2021-08-06T00:00:00"/>
    <d v="2021-08-09T00:00:00"/>
    <m/>
    <d v="2021-01-03T00:00:00"/>
    <x v="11"/>
    <n v="31"/>
  </r>
  <r>
    <n v="17885"/>
    <s v="66.Dengue fever"/>
    <s v="จอนห์นี่แอร์ดี้ นามนัย"/>
    <s v="5601632"/>
    <s v="ชาย"/>
    <n v="18"/>
    <n v="6"/>
    <s v="นักเรียน"/>
    <s v="95/2"/>
    <x v="19"/>
    <x v="12"/>
    <x v="11"/>
    <x v="1"/>
    <s v="จตุรพักตรพิมาน"/>
    <d v="2021-06-15T00:00:00"/>
    <d v="2021-06-18T00:00:00"/>
    <m/>
    <d v="2021-01-03T00:00:00"/>
    <x v="22"/>
    <n v="24"/>
  </r>
  <r>
    <n v="27677"/>
    <s v="66.Dengue fever"/>
    <s v="จักรกฤษณ์ แสนสง่า"/>
    <s v="000149342"/>
    <s v="ชาย"/>
    <n v="14"/>
    <n v="0"/>
    <s v="นักเรียน"/>
    <s v="84"/>
    <x v="1"/>
    <x v="21"/>
    <x v="19"/>
    <x v="9"/>
    <s v="โพนทอง"/>
    <d v="2021-10-10T00:00:00"/>
    <d v="2021-10-15T00:00:00"/>
    <m/>
    <d v="2021-01-03T00:00:00"/>
    <x v="8"/>
    <n v="41"/>
  </r>
  <r>
    <n v="20284"/>
    <s v="66.Dengue fever"/>
    <s v="จักราวุธ สหะขันธ์"/>
    <s v="5607574"/>
    <s v="ชาย"/>
    <n v="13"/>
    <n v="5"/>
    <s v="นักเรียน"/>
    <s v="143"/>
    <x v="5"/>
    <x v="65"/>
    <x v="46"/>
    <x v="1"/>
    <s v="จตุรพักตรพิมาน"/>
    <d v="2021-07-14T00:00:00"/>
    <d v="2021-07-19T00:00:00"/>
    <m/>
    <d v="2021-01-03T00:00:00"/>
    <x v="19"/>
    <n v="28"/>
  </r>
  <r>
    <n v="29108"/>
    <s v="66.Dengue fever"/>
    <s v="จารุวรรณ นามคำ"/>
    <s v="520001077"/>
    <s v="หญิง"/>
    <n v="19"/>
    <n v="1"/>
    <s v="นักเรียน"/>
    <s v="114"/>
    <x v="5"/>
    <x v="84"/>
    <x v="53"/>
    <x v="2"/>
    <s v="พนมไพร"/>
    <d v="2021-10-29T00:00:00"/>
    <d v="2021-10-30T00:00:00"/>
    <m/>
    <d v="2021-01-03T00:00:00"/>
    <x v="14"/>
    <n v="43"/>
  </r>
  <r>
    <n v="17159"/>
    <s v="66.Dengue fever"/>
    <s v="จิรัชญา ยอดดี"/>
    <s v="5602794"/>
    <s v="หญิง"/>
    <n v="19"/>
    <n v="11"/>
    <s v="นักเรียน"/>
    <s v="20"/>
    <x v="7"/>
    <x v="85"/>
    <x v="50"/>
    <x v="1"/>
    <s v="จตุรพักตรพิมาน"/>
    <d v="2021-06-01T00:00:00"/>
    <d v="2021-06-11T00:00:00"/>
    <m/>
    <d v="2021-01-03T00:00:00"/>
    <x v="24"/>
    <n v="22"/>
  </r>
  <r>
    <n v="25682"/>
    <s v="66.Dengue fever"/>
    <s v="จิรายุทธ บุตรวงศ์"/>
    <s v="6403622"/>
    <s v="ชาย"/>
    <n v="1"/>
    <n v="1"/>
    <s v="ไม่ทราบอาชีพ/ในปกครอง"/>
    <s v="13"/>
    <x v="4"/>
    <x v="86"/>
    <x v="54"/>
    <x v="1"/>
    <s v="จตุรพักตรพิมาน"/>
    <d v="2021-09-15T00:00:00"/>
    <d v="2021-09-15T00:00:00"/>
    <m/>
    <d v="2021-01-03T00:00:00"/>
    <x v="4"/>
    <n v="37"/>
  </r>
  <r>
    <n v="24110"/>
    <s v="66.Dengue fever"/>
    <s v="จุฬานนท์ ลามี"/>
    <s v="5404992"/>
    <s v="ชาย"/>
    <n v="11"/>
    <n v="0"/>
    <s v="นักเรียน"/>
    <s v="132"/>
    <x v="12"/>
    <x v="87"/>
    <x v="35"/>
    <x v="4"/>
    <s v="เกษตรวิสัย"/>
    <d v="2021-05-23T00:00:00"/>
    <d v="2021-05-26T00:00:00"/>
    <m/>
    <d v="2021-01-03T00:00:00"/>
    <x v="21"/>
    <n v="21"/>
  </r>
  <r>
    <n v="28925"/>
    <s v="66.Dengue fever"/>
    <s v="เจษฎา ไกลเล็ก"/>
    <s v="450007562"/>
    <s v="ชาย"/>
    <n v="26"/>
    <n v="3"/>
    <s v="เกษตร"/>
    <s v="247"/>
    <x v="5"/>
    <x v="88"/>
    <x v="41"/>
    <x v="2"/>
    <s v="พนมไพร"/>
    <d v="2021-10-28T00:00:00"/>
    <d v="2021-10-28T00:00:00"/>
    <m/>
    <d v="2021-01-03T00:00:00"/>
    <x v="14"/>
    <n v="43"/>
  </r>
  <r>
    <n v="25180"/>
    <s v="66.Dengue fever"/>
    <s v="ชฎาวรรณ ผันพรม"/>
    <s v="5304165"/>
    <s v="หญิง"/>
    <n v="11"/>
    <n v="0"/>
    <s v="นักเรียน"/>
    <s v="60"/>
    <x v="9"/>
    <x v="14"/>
    <x v="13"/>
    <x v="4"/>
    <s v="เกษตรวิสัย"/>
    <d v="2021-09-12T00:00:00"/>
    <d v="2021-09-14T00:00:00"/>
    <m/>
    <d v="2021-01-03T00:00:00"/>
    <x v="4"/>
    <n v="37"/>
  </r>
  <r>
    <n v="24116"/>
    <s v="66.Dengue fever"/>
    <s v="ชนะศักดิ์ อุปฮาด"/>
    <s v="5804998"/>
    <s v="ชาย"/>
    <n v="5"/>
    <n v="0"/>
    <s v="ไม่ทราบอาชีพ/ในปกครอง"/>
    <s v="19"/>
    <x v="9"/>
    <x v="14"/>
    <x v="13"/>
    <x v="4"/>
    <s v="เกษตรวิสัย"/>
    <d v="2021-08-24T00:00:00"/>
    <d v="2021-08-27T00:00:00"/>
    <m/>
    <d v="2021-01-03T00:00:00"/>
    <x v="15"/>
    <n v="34"/>
  </r>
  <r>
    <n v="17160"/>
    <s v="66.Dengue fever"/>
    <s v="ชรินทร์รัตน์ นามนัย"/>
    <s v="5403154"/>
    <s v="หญิง"/>
    <n v="26"/>
    <n v="11"/>
    <s v="นักเรียน"/>
    <s v="12"/>
    <x v="19"/>
    <x v="12"/>
    <x v="11"/>
    <x v="1"/>
    <s v="จตุรพักตรพิมาน"/>
    <d v="2021-06-07T00:00:00"/>
    <d v="2021-06-11T00:00:00"/>
    <m/>
    <d v="2021-01-03T00:00:00"/>
    <x v="24"/>
    <n v="23"/>
  </r>
  <r>
    <n v="19591"/>
    <s v="66.Dengue fever"/>
    <s v="ชลนิชา ใจร้าย"/>
    <s v="6104048"/>
    <s v="หญิง"/>
    <n v="13"/>
    <n v="8"/>
    <s v="นักเรียน"/>
    <s v="80"/>
    <x v="11"/>
    <x v="65"/>
    <x v="46"/>
    <x v="1"/>
    <s v="เมืองสรวง"/>
    <d v="2021-06-23T00:00:00"/>
    <d v="2021-06-28T00:00:00"/>
    <m/>
    <d v="2021-01-03T00:00:00"/>
    <x v="26"/>
    <n v="25"/>
  </r>
  <r>
    <n v="22496"/>
    <s v="66.Dengue fever"/>
    <s v="ชวลิต ทัพธานี"/>
    <s v="5900126"/>
    <s v="ชาย"/>
    <n v="15"/>
    <n v="10"/>
    <s v="นักเรียน"/>
    <s v="37"/>
    <x v="5"/>
    <x v="65"/>
    <x v="46"/>
    <x v="1"/>
    <s v="จตุรพักตรพิมาน"/>
    <d v="2021-08-15T00:00:00"/>
    <d v="2021-08-18T00:00:00"/>
    <m/>
    <d v="2021-01-03T00:00:00"/>
    <x v="6"/>
    <n v="33"/>
  </r>
  <r>
    <n v="27878"/>
    <s v="66.Dengue fever"/>
    <s v="ชัยวัตร ประทุมอ่อน"/>
    <s v="461261"/>
    <s v="ชาย"/>
    <n v="61"/>
    <n v="0"/>
    <s v="ข้าราชการ"/>
    <s v="102"/>
    <x v="4"/>
    <x v="89"/>
    <x v="55"/>
    <x v="12"/>
    <s v="ร้อยเอ็ด"/>
    <d v="2021-09-28T00:00:00"/>
    <d v="2021-09-30T00:00:00"/>
    <m/>
    <d v="2021-01-03T00:00:00"/>
    <x v="23"/>
    <n v="39"/>
  </r>
  <r>
    <n v="19647"/>
    <s v="66.Dengue fever"/>
    <s v="ชินภัทร  ถาภูงา"/>
    <s v="5658163"/>
    <s v="ชาย"/>
    <n v="7"/>
    <n v="0"/>
    <s v="นักเรียน"/>
    <s v="108"/>
    <x v="5"/>
    <x v="90"/>
    <x v="56"/>
    <x v="3"/>
    <s v="ปทุมรัตต์"/>
    <d v="2021-07-03T00:00:00"/>
    <d v="2021-07-07T00:00:00"/>
    <m/>
    <d v="2021-01-03T00:00:00"/>
    <x v="32"/>
    <n v="26"/>
  </r>
  <r>
    <n v="25944"/>
    <s v="66.Dengue fever"/>
    <s v="ชุติกาญจน์ นงนวล"/>
    <s v="5704245"/>
    <s v="หญิง"/>
    <n v="7"/>
    <n v="7"/>
    <s v="นักเรียน"/>
    <s v="66/1"/>
    <x v="13"/>
    <x v="91"/>
    <x v="51"/>
    <x v="1"/>
    <s v="จตุรพักตรพิมาน"/>
    <d v="2021-09-23T00:00:00"/>
    <d v="2021-09-27T00:00:00"/>
    <m/>
    <d v="2021-01-03T00:00:00"/>
    <x v="23"/>
    <n v="38"/>
  </r>
  <r>
    <n v="24113"/>
    <s v="66.Dengue fever"/>
    <s v="ณรงค์เดช เรืองสนาม"/>
    <s v="6102235"/>
    <s v="ชาย"/>
    <n v="40"/>
    <n v="0"/>
    <s v="เกษตร"/>
    <s v="151"/>
    <x v="3"/>
    <x v="7"/>
    <x v="7"/>
    <x v="4"/>
    <s v="เกษตรวิสัย"/>
    <d v="2021-06-13T00:00:00"/>
    <d v="2021-06-16T00:00:00"/>
    <m/>
    <d v="2021-01-03T00:00:00"/>
    <x v="22"/>
    <n v="24"/>
  </r>
  <r>
    <n v="22871"/>
    <s v="66.Dengue fever"/>
    <s v="ณัฏฐ์ณอร สวัสดิ์เอื้อ"/>
    <m/>
    <s v="หญิง"/>
    <n v="52"/>
    <n v="0"/>
    <s v="ค้าขาย"/>
    <s v="24"/>
    <x v="8"/>
    <x v="33"/>
    <x v="29"/>
    <x v="11"/>
    <s v="ร้อยเอ็ดธนบุรี"/>
    <d v="2021-08-14T00:00:00"/>
    <d v="2021-08-17T00:00:00"/>
    <m/>
    <d v="2021-01-03T00:00:00"/>
    <x v="6"/>
    <n v="32"/>
  </r>
  <r>
    <n v="16137"/>
    <s v="66.Dengue fever"/>
    <s v="ณัฏฐณิชา เนาวะดี"/>
    <s v="600003120"/>
    <s v="หญิง"/>
    <n v="31"/>
    <n v="2"/>
    <s v="รับจ้าง,กรรมกร"/>
    <s v="5"/>
    <x v="10"/>
    <x v="27"/>
    <x v="23"/>
    <x v="4"/>
    <s v="จุรีเวช"/>
    <d v="2021-05-18T00:00:00"/>
    <d v="2021-05-25T00:00:00"/>
    <m/>
    <d v="2021-01-03T00:00:00"/>
    <x v="21"/>
    <n v="20"/>
  </r>
  <r>
    <n v="29335"/>
    <s v="66.Dengue fever"/>
    <s v="ณัฐชา มะลาศรี"/>
    <s v="5806730"/>
    <s v="ชาย"/>
    <n v="18"/>
    <n v="7"/>
    <s v="นักเรียน"/>
    <s v="36"/>
    <x v="5"/>
    <x v="92"/>
    <x v="57"/>
    <x v="1"/>
    <s v="จตุรพักตรพิมาน"/>
    <d v="2021-10-31T00:00:00"/>
    <d v="2021-10-31T00:00:00"/>
    <m/>
    <d v="2021-01-03T00:00:00"/>
    <x v="7"/>
    <n v="44"/>
  </r>
  <r>
    <n v="20179"/>
    <s v="66.Dengue fever"/>
    <s v="ณัฐญาดา จำปาวงค์"/>
    <s v="520178"/>
    <s v="หญิง"/>
    <n v="23"/>
    <n v="11"/>
    <s v="รับจ้าง,กรรมกร"/>
    <s v="175"/>
    <x v="2"/>
    <x v="93"/>
    <x v="6"/>
    <x v="0"/>
    <s v="ร้อยเอ็ด"/>
    <d v="2021-06-12T00:00:00"/>
    <d v="2021-06-19T00:00:00"/>
    <m/>
    <d v="2021-01-03T00:00:00"/>
    <x v="22"/>
    <n v="23"/>
  </r>
  <r>
    <n v="25681"/>
    <s v="66.Dengue fever"/>
    <s v="ณัฐดนัย พนาสกุลรัตน์"/>
    <s v="5409015"/>
    <s v="ชาย"/>
    <n v="11"/>
    <n v="1"/>
    <s v="นักเรียน"/>
    <s v="143"/>
    <x v="5"/>
    <x v="92"/>
    <x v="57"/>
    <x v="1"/>
    <s v="จตุรพักตรพิมาน"/>
    <d v="2021-09-14T00:00:00"/>
    <d v="2021-09-14T00:00:00"/>
    <m/>
    <d v="2021-01-03T00:00:00"/>
    <x v="4"/>
    <n v="37"/>
  </r>
  <r>
    <n v="25181"/>
    <s v="66.Dengue fever"/>
    <s v="ณัฐปวีร์ วีระแสง"/>
    <s v="0165727"/>
    <s v="หญิง"/>
    <n v="12"/>
    <n v="0"/>
    <s v="นักเรียน"/>
    <s v="30"/>
    <x v="1"/>
    <x v="94"/>
    <x v="58"/>
    <x v="4"/>
    <s v="เกษตรวิสัย"/>
    <d v="2021-09-11T00:00:00"/>
    <d v="2021-09-14T00:00:00"/>
    <m/>
    <d v="2021-01-03T00:00:00"/>
    <x v="4"/>
    <n v="36"/>
  </r>
  <r>
    <n v="17066"/>
    <s v="66.Dengue fever"/>
    <s v="ณัฐพงษ์ ขุนพิลึก"/>
    <s v="1205753"/>
    <s v="ชาย"/>
    <n v="19"/>
    <n v="9"/>
    <s v="นักเรียน"/>
    <s v="โรงแรมเรือนริมน้ำ  เจริญพานิช"/>
    <x v="11"/>
    <x v="95"/>
    <x v="0"/>
    <x v="0"/>
    <s v="ร้อยเอ็ด"/>
    <d v="2021-05-24T00:00:00"/>
    <d v="2021-06-01T00:00:00"/>
    <m/>
    <d v="2021-01-03T00:00:00"/>
    <x v="2"/>
    <n v="21"/>
  </r>
  <r>
    <n v="12665"/>
    <s v="66.Dengue fever"/>
    <s v="ณัฐพล พันธ์คลอง"/>
    <s v="630004139"/>
    <s v="ชาย"/>
    <n v="0"/>
    <n v="10"/>
    <s v="ไม่ทราบอาชีพ/ในปกครอง"/>
    <s v="152"/>
    <x v="2"/>
    <x v="96"/>
    <x v="53"/>
    <x v="2"/>
    <s v="สุวรรณภูมิ"/>
    <d v="2021-04-09T00:00:00"/>
    <d v="2021-04-13T00:00:00"/>
    <m/>
    <d v="2021-01-03T00:00:00"/>
    <x v="33"/>
    <n v="14"/>
  </r>
  <r>
    <n v="28753"/>
    <s v="66.Dengue fever"/>
    <s v="ณัฐพล มะลาศรี"/>
    <s v="5805487"/>
    <s v="ชาย"/>
    <n v="22"/>
    <n v="2"/>
    <s v="นักเรียน"/>
    <s v="36"/>
    <x v="5"/>
    <x v="92"/>
    <x v="57"/>
    <x v="1"/>
    <s v="จตุรพักตรพิมาน"/>
    <d v="2021-10-20T00:00:00"/>
    <d v="2021-10-20T00:00:00"/>
    <m/>
    <d v="2021-01-03T00:00:00"/>
    <x v="3"/>
    <n v="42"/>
  </r>
  <r>
    <n v="24607"/>
    <s v="66.Dengue fever"/>
    <s v="ณัฐวรา อินทิบุตร"/>
    <s v="5703768"/>
    <s v="หญิง"/>
    <n v="7"/>
    <n v="0"/>
    <s v="นักเรียน"/>
    <s v="85"/>
    <x v="8"/>
    <x v="97"/>
    <x v="35"/>
    <x v="4"/>
    <s v="เกษตรวิสัย"/>
    <d v="2021-08-24T00:00:00"/>
    <d v="2021-08-29T00:00:00"/>
    <m/>
    <d v="2021-01-03T00:00:00"/>
    <x v="9"/>
    <n v="34"/>
  </r>
  <r>
    <n v="20184"/>
    <s v="66.Dengue fever"/>
    <s v="ณัฐวะรา น้อยวิบล"/>
    <s v="808625"/>
    <s v="หญิง"/>
    <n v="10"/>
    <n v="8"/>
    <s v="นักเรียน"/>
    <s v="7"/>
    <x v="6"/>
    <x v="6"/>
    <x v="6"/>
    <x v="0"/>
    <s v="ร้อยเอ็ด"/>
    <d v="2021-06-30T00:00:00"/>
    <d v="2021-07-03T00:00:00"/>
    <m/>
    <d v="2021-01-03T00:00:00"/>
    <x v="26"/>
    <n v="26"/>
  </r>
  <r>
    <n v="21918"/>
    <s v="66.Dengue fever"/>
    <s v="ณัทเตชินก์  วรไวย"/>
    <s v="5703695"/>
    <s v="ชาย"/>
    <n v="6"/>
    <n v="0"/>
    <s v="นักเรียน"/>
    <s v="59"/>
    <x v="7"/>
    <x v="98"/>
    <x v="4"/>
    <x v="3"/>
    <s v="ปทุมรัตต์"/>
    <d v="2021-08-03T00:00:00"/>
    <d v="2021-08-06T00:00:00"/>
    <m/>
    <d v="2021-01-03T00:00:00"/>
    <x v="20"/>
    <n v="31"/>
  </r>
  <r>
    <n v="18403"/>
    <s v="66.Dengue fever"/>
    <s v="ดวงฤดี ศรีรักษา"/>
    <s v="5510618"/>
    <s v="หญิง"/>
    <n v="20"/>
    <n v="3"/>
    <s v="นักเรียน"/>
    <s v="117"/>
    <x v="4"/>
    <x v="12"/>
    <x v="11"/>
    <x v="1"/>
    <s v="จตุรพักตรพิมาน"/>
    <d v="2021-06-21T00:00:00"/>
    <d v="2021-06-23T00:00:00"/>
    <m/>
    <d v="2021-01-03T00:00:00"/>
    <x v="12"/>
    <n v="25"/>
  </r>
  <r>
    <n v="29002"/>
    <s v="66.Dengue fever"/>
    <s v="ดาวประกาย ชมภูวงษ์"/>
    <s v="540000100"/>
    <s v="หญิง"/>
    <n v="32"/>
    <n v="6"/>
    <s v="รับจ้าง,กรรมกร"/>
    <s v="85"/>
    <x v="7"/>
    <x v="7"/>
    <x v="59"/>
    <x v="2"/>
    <s v="พนมไพร"/>
    <d v="2021-10-29T00:00:00"/>
    <d v="2021-10-29T00:00:00"/>
    <m/>
    <d v="2021-01-03T00:00:00"/>
    <x v="14"/>
    <n v="43"/>
  </r>
  <r>
    <n v="19019"/>
    <s v="66.Dengue fever"/>
    <s v="เด่นภูมิ พรมวงษา"/>
    <s v="5410595"/>
    <s v="ชาย"/>
    <n v="9"/>
    <n v="7"/>
    <s v="นักเรียน"/>
    <s v="98/1"/>
    <x v="4"/>
    <x v="12"/>
    <x v="11"/>
    <x v="1"/>
    <s v="จตุรพักตรพิมาน"/>
    <d v="2021-06-25T00:00:00"/>
    <d v="2021-06-29T00:00:00"/>
    <m/>
    <d v="2021-01-03T00:00:00"/>
    <x v="26"/>
    <n v="25"/>
  </r>
  <r>
    <n v="27511"/>
    <s v="66.Dengue fever"/>
    <s v="เตชินท์ โคตะยัญ"/>
    <s v="000196827"/>
    <s v="ชาย"/>
    <n v="9"/>
    <n v="9"/>
    <s v="นักเรียน"/>
    <s v="87"/>
    <x v="1"/>
    <x v="21"/>
    <x v="19"/>
    <x v="9"/>
    <s v="โพนทอง"/>
    <d v="2021-10-08T00:00:00"/>
    <d v="2021-10-12T00:00:00"/>
    <m/>
    <d v="2021-01-03T00:00:00"/>
    <x v="8"/>
    <n v="40"/>
  </r>
  <r>
    <n v="23564"/>
    <s v="66.Dengue fever"/>
    <s v="เตโชดม อุดมฉวี"/>
    <m/>
    <s v="ชาย"/>
    <n v="7"/>
    <n v="0"/>
    <s v="นักเรียน"/>
    <s v="150"/>
    <x v="18"/>
    <x v="35"/>
    <x v="31"/>
    <x v="3"/>
    <s v="ร้อยเอ็ดธนบุรี"/>
    <d v="2021-08-26T00:00:00"/>
    <d v="2021-09-02T00:00:00"/>
    <m/>
    <d v="2021-01-03T00:00:00"/>
    <x v="9"/>
    <n v="34"/>
  </r>
  <r>
    <n v="25447"/>
    <s v="66.Dengue fever"/>
    <s v="ทอง เรืองวงษ์"/>
    <s v="450003776"/>
    <s v="หญิง"/>
    <n v="72"/>
    <n v="8"/>
    <s v="เกษตร"/>
    <s v="4"/>
    <x v="19"/>
    <x v="99"/>
    <x v="60"/>
    <x v="14"/>
    <s v="หนองฮี"/>
    <d v="2021-09-08T00:00:00"/>
    <d v="2021-09-13T00:00:00"/>
    <m/>
    <d v="2021-01-03T00:00:00"/>
    <x v="4"/>
    <n v="36"/>
  </r>
  <r>
    <n v="27419"/>
    <s v="66.Dengue fever"/>
    <s v="ทินภัทร โยธะพงษ์"/>
    <s v="4904341"/>
    <s v="ชาย"/>
    <n v="14"/>
    <n v="0"/>
    <s v="นักเรียน"/>
    <s v="119"/>
    <x v="9"/>
    <x v="37"/>
    <x v="31"/>
    <x v="3"/>
    <s v="ปทุมรัตต์"/>
    <d v="2021-10-04T00:00:00"/>
    <d v="2021-10-08T00:00:00"/>
    <m/>
    <d v="2021-01-03T00:00:00"/>
    <x v="16"/>
    <n v="40"/>
  </r>
  <r>
    <n v="29064"/>
    <s v="66.Dengue fever"/>
    <s v="ทินวงษ์ ชาติมนตรี"/>
    <s v="0160641"/>
    <s v="ชาย"/>
    <n v="14"/>
    <n v="0"/>
    <s v="นักเรียน"/>
    <s v="82"/>
    <x v="8"/>
    <x v="100"/>
    <x v="61"/>
    <x v="4"/>
    <s v="เกษตรวิสัย"/>
    <d v="2021-10-23T00:00:00"/>
    <d v="2021-10-27T00:00:00"/>
    <m/>
    <d v="2021-01-03T00:00:00"/>
    <x v="14"/>
    <n v="42"/>
  </r>
  <r>
    <n v="26751"/>
    <s v="66.Dengue fever"/>
    <s v="ทิวานัน สิงห์เสาร์"/>
    <s v="713294"/>
    <s v="หญิง"/>
    <n v="24"/>
    <n v="0"/>
    <s v="รับจ้าง,กรรมกร"/>
    <s v="8"/>
    <x v="8"/>
    <x v="101"/>
    <x v="62"/>
    <x v="11"/>
    <s v="ร้อยเอ็ด"/>
    <d v="2021-09-03T00:00:00"/>
    <d v="2021-09-07T00:00:00"/>
    <m/>
    <d v="2021-01-03T00:00:00"/>
    <x v="31"/>
    <n v="35"/>
  </r>
  <r>
    <n v="181"/>
    <s v="66.Dengue fever"/>
    <s v="ธณัฐพงศ์ สิงห์คง"/>
    <s v="5710647"/>
    <s v="ชาย"/>
    <n v="17"/>
    <n v="11"/>
    <s v="นักเรียน"/>
    <s v="179"/>
    <x v="12"/>
    <x v="12"/>
    <x v="11"/>
    <x v="1"/>
    <s v="จตุรพักตรพิมาน"/>
    <d v="2021-01-04T00:00:00"/>
    <d v="2021-01-04T00:00:00"/>
    <m/>
    <d v="2021-01-03T00:00:00"/>
    <x v="34"/>
    <n v="1"/>
  </r>
  <r>
    <n v="26061"/>
    <s v="66.Dengue fever"/>
    <s v="ธนกร นาสมฝัน"/>
    <s v="738215"/>
    <s v="ชาย"/>
    <n v="12"/>
    <n v="0"/>
    <s v="นักเรียน"/>
    <s v="ค่ายประเสริฐสงคราม"/>
    <x v="10"/>
    <x v="10"/>
    <x v="9"/>
    <x v="0"/>
    <s v="ร้อยเอ็ด"/>
    <d v="2021-09-15T00:00:00"/>
    <d v="2021-09-20T00:00:00"/>
    <m/>
    <d v="2021-01-03T00:00:00"/>
    <x v="1"/>
    <n v="37"/>
  </r>
  <r>
    <n v="23162"/>
    <s v="66.Dengue fever"/>
    <s v="ธนกร ภาคะ"/>
    <s v="550168865"/>
    <s v="ชาย"/>
    <n v="15"/>
    <n v="7"/>
    <s v="นักเรียน"/>
    <s v="74"/>
    <x v="8"/>
    <x v="25"/>
    <x v="22"/>
    <x v="5"/>
    <s v="สุวรรณภูมิ"/>
    <d v="2021-07-17T00:00:00"/>
    <d v="2021-07-21T00:00:00"/>
    <m/>
    <d v="2021-01-03T00:00:00"/>
    <x v="19"/>
    <n v="28"/>
  </r>
  <r>
    <n v="26255"/>
    <s v="66.Dengue fever"/>
    <s v="ธนธรณ์ ศรีสวาสดิ์"/>
    <s v="500139969"/>
    <s v="หญิง"/>
    <n v="15"/>
    <n v="2"/>
    <s v="นักเรียน"/>
    <s v="73"/>
    <x v="4"/>
    <x v="102"/>
    <x v="63"/>
    <x v="5"/>
    <s v="สุวรรณภูมิ"/>
    <d v="2021-08-16T00:00:00"/>
    <d v="2021-08-20T00:00:00"/>
    <m/>
    <d v="2021-01-03T00:00:00"/>
    <x v="6"/>
    <n v="33"/>
  </r>
  <r>
    <n v="29060"/>
    <s v="66.Dengue fever"/>
    <s v="ธนบดินทร์ คำคุณ"/>
    <s v="0126688"/>
    <s v="ชาย"/>
    <n v="17"/>
    <n v="0"/>
    <s v="นักเรียน"/>
    <s v="92"/>
    <x v="18"/>
    <x v="103"/>
    <x v="13"/>
    <x v="4"/>
    <s v="เกษตรวิสัย"/>
    <d v="2021-10-16T00:00:00"/>
    <d v="2021-10-19T00:00:00"/>
    <m/>
    <d v="2021-01-03T00:00:00"/>
    <x v="3"/>
    <n v="41"/>
  </r>
  <r>
    <n v="24175"/>
    <s v="66.Dengue fever"/>
    <s v="ธนัญชนก ดวนพล"/>
    <s v="5703577"/>
    <s v="หญิง"/>
    <n v="12"/>
    <n v="5"/>
    <s v="นักเรียน"/>
    <s v="32"/>
    <x v="8"/>
    <x v="81"/>
    <x v="51"/>
    <x v="1"/>
    <s v="จตุรพักตรพิมาน"/>
    <d v="2021-08-31T00:00:00"/>
    <d v="2021-09-01T00:00:00"/>
    <m/>
    <d v="2021-01-03T00:00:00"/>
    <x v="9"/>
    <n v="35"/>
  </r>
  <r>
    <n v="22869"/>
    <s v="66.Dengue fever"/>
    <s v="ธัญญภัสร์ นนทภา"/>
    <m/>
    <s v="หญิง"/>
    <n v="34"/>
    <n v="0"/>
    <s v="ค้าขาย"/>
    <s v="21"/>
    <x v="3"/>
    <x v="18"/>
    <x v="17"/>
    <x v="0"/>
    <s v="ร้อยเอ็ดธนบุรี"/>
    <d v="2021-07-28T00:00:00"/>
    <d v="2021-08-01T00:00:00"/>
    <m/>
    <d v="2021-01-03T00:00:00"/>
    <x v="20"/>
    <n v="30"/>
  </r>
  <r>
    <n v="15010"/>
    <s v="66.Dengue fever"/>
    <s v="ธีรภัทร์ เนาวะดี"/>
    <s v="580003469"/>
    <s v="ชาย"/>
    <n v="6"/>
    <n v="3"/>
    <s v="นักเรียน"/>
    <s v="5"/>
    <x v="10"/>
    <x v="73"/>
    <x v="7"/>
    <x v="4"/>
    <s v="จุรีเวช"/>
    <d v="2021-05-11T00:00:00"/>
    <d v="2021-05-15T00:00:00"/>
    <m/>
    <d v="2021-01-03T00:00:00"/>
    <x v="25"/>
    <n v="19"/>
  </r>
  <r>
    <n v="18613"/>
    <s v="66.Dengue fever"/>
    <s v="นภาพร ไตรบุตร"/>
    <s v="0001057"/>
    <s v="หญิง"/>
    <n v="25"/>
    <n v="0"/>
    <s v="รับจ้าง,กรรมกร"/>
    <s v="19/1"/>
    <x v="2"/>
    <x v="104"/>
    <x v="29"/>
    <x v="11"/>
    <s v="ธวัชบุรี"/>
    <d v="2021-06-13T00:00:00"/>
    <d v="2021-06-18T00:00:00"/>
    <m/>
    <d v="2021-01-03T00:00:00"/>
    <x v="22"/>
    <n v="24"/>
  </r>
  <r>
    <n v="25177"/>
    <s v="66.Dengue fever"/>
    <s v="นฤพร ช่างถม"/>
    <s v="5605037"/>
    <s v="หญิง"/>
    <n v="8"/>
    <n v="0"/>
    <s v="นักเรียน"/>
    <s v="23"/>
    <x v="9"/>
    <x v="105"/>
    <x v="34"/>
    <x v="4"/>
    <s v="เกษตรวิสัย"/>
    <d v="2021-09-03T00:00:00"/>
    <d v="2021-09-06T00:00:00"/>
    <m/>
    <d v="2021-01-03T00:00:00"/>
    <x v="31"/>
    <n v="35"/>
  </r>
  <r>
    <n v="26201"/>
    <s v="66.Dengue fever"/>
    <s v="นฤพล โคตะยัญ"/>
    <s v="000222349"/>
    <s v="ชาย"/>
    <n v="67"/>
    <n v="0"/>
    <s v="เกษตร"/>
    <s v="87"/>
    <x v="1"/>
    <x v="21"/>
    <x v="19"/>
    <x v="9"/>
    <s v="โพนทอง"/>
    <d v="2021-09-27T00:00:00"/>
    <d v="2021-09-28T00:00:00"/>
    <m/>
    <d v="2021-01-03T00:00:00"/>
    <x v="23"/>
    <n v="39"/>
  </r>
  <r>
    <n v="26911"/>
    <s v="66.Dengue fever"/>
    <s v="นฤมล แก้วจันทร์"/>
    <s v="5604191"/>
    <s v="หญิง"/>
    <n v="15"/>
    <n v="5"/>
    <s v="นักเรียน"/>
    <s v="129"/>
    <x v="4"/>
    <x v="19"/>
    <x v="18"/>
    <x v="8"/>
    <s v="โพธิ์ชัย"/>
    <d v="2021-10-05T00:00:00"/>
    <d v="2021-10-05T00:00:00"/>
    <m/>
    <d v="2021-01-03T00:00:00"/>
    <x v="16"/>
    <n v="40"/>
  </r>
  <r>
    <n v="19020"/>
    <s v="66.Dengue fever"/>
    <s v="นฤมล หานุสิงห์"/>
    <s v="5410274"/>
    <s v="หญิง"/>
    <n v="9"/>
    <n v="8"/>
    <s v="นักเรียน"/>
    <s v="29"/>
    <x v="8"/>
    <x v="12"/>
    <x v="11"/>
    <x v="1"/>
    <s v="จตุรพักตรพิมาน"/>
    <d v="2021-06-25T00:00:00"/>
    <d v="2021-06-29T00:00:00"/>
    <m/>
    <d v="2021-01-03T00:00:00"/>
    <x v="26"/>
    <n v="25"/>
  </r>
  <r>
    <n v="17068"/>
    <s v="66.Dengue fever"/>
    <s v="นาราพรรณ ตรีกุล"/>
    <s v="1056035"/>
    <s v="หญิง"/>
    <n v="4"/>
    <n v="4"/>
    <s v="ไม่ทราบอาชีพ/ในปกครอง"/>
    <s v="47"/>
    <x v="4"/>
    <x v="106"/>
    <x v="64"/>
    <x v="11"/>
    <s v="ร้อยเอ็ด"/>
    <d v="2021-06-01T00:00:00"/>
    <d v="2021-06-02T00:00:00"/>
    <m/>
    <d v="2021-01-03T00:00:00"/>
    <x v="2"/>
    <n v="22"/>
  </r>
  <r>
    <n v="18860"/>
    <s v="66.Dengue fever"/>
    <s v="น้ำเพชร บริบูรณ์"/>
    <s v="570182649"/>
    <s v="ชาย"/>
    <n v="7"/>
    <n v="4"/>
    <s v="นักเรียน"/>
    <s v="57"/>
    <x v="6"/>
    <x v="107"/>
    <x v="21"/>
    <x v="5"/>
    <s v="สุวรรณภูมิ"/>
    <d v="2021-05-23T00:00:00"/>
    <d v="2021-05-27T00:00:00"/>
    <m/>
    <d v="2021-01-03T00:00:00"/>
    <x v="21"/>
    <n v="21"/>
  </r>
  <r>
    <n v="30714"/>
    <s v="66.Dengue fever"/>
    <s v="นิภารัตน์  ปะโกฏิโย"/>
    <s v="4434162"/>
    <s v="หญิง"/>
    <n v="22"/>
    <n v="0"/>
    <s v="เกษตร"/>
    <s v="54"/>
    <x v="1"/>
    <x v="83"/>
    <x v="16"/>
    <x v="3"/>
    <s v="ปทุมรัตต์"/>
    <d v="2021-11-11T00:00:00"/>
    <d v="2021-11-14T00:00:00"/>
    <m/>
    <d v="2021-01-03T00:00:00"/>
    <x v="0"/>
    <n v="45"/>
  </r>
  <r>
    <n v="23160"/>
    <s v="66.Dengue fever"/>
    <s v="บารมี ปรากฎ"/>
    <s v="500134156"/>
    <s v="ชาย"/>
    <n v="14"/>
    <n v="6"/>
    <s v="นักเรียน"/>
    <s v="52"/>
    <x v="0"/>
    <x v="72"/>
    <x v="8"/>
    <x v="5"/>
    <s v="สุวรรณภูมิ"/>
    <d v="2021-07-16T00:00:00"/>
    <d v="2021-07-18T00:00:00"/>
    <m/>
    <d v="2021-01-03T00:00:00"/>
    <x v="19"/>
    <n v="28"/>
  </r>
  <r>
    <n v="29334"/>
    <s v="66.Dengue fever"/>
    <s v="ปนิดา เหลานาคำ"/>
    <s v="5410878"/>
    <s v="หญิง"/>
    <n v="36"/>
    <n v="9"/>
    <s v="เกษตร"/>
    <s v="36"/>
    <x v="1"/>
    <x v="1"/>
    <x v="1"/>
    <x v="1"/>
    <s v="จตุรพักตรพิมาน"/>
    <d v="2021-10-29T00:00:00"/>
    <d v="2021-11-02T00:00:00"/>
    <m/>
    <d v="2021-01-03T00:00:00"/>
    <x v="7"/>
    <n v="43"/>
  </r>
  <r>
    <n v="24987"/>
    <s v="66.Dengue fever"/>
    <s v="ประภาส บุญกว้าง"/>
    <s v="5402988"/>
    <s v="ชาย"/>
    <n v="33"/>
    <n v="0"/>
    <s v="เกษตร"/>
    <s v="208"/>
    <x v="3"/>
    <x v="38"/>
    <x v="5"/>
    <x v="3"/>
    <s v="ปทุมรัตต์"/>
    <d v="2021-09-13T00:00:00"/>
    <d v="2021-09-16T00:00:00"/>
    <m/>
    <d v="2021-01-03T00:00:00"/>
    <x v="4"/>
    <n v="37"/>
  </r>
  <r>
    <n v="20428"/>
    <s v="66.Dengue fever"/>
    <s v="ประสิทธิ์  โต่นวุธ"/>
    <s v="6201104"/>
    <s v="ชาย"/>
    <n v="37"/>
    <n v="0"/>
    <s v="เกษตร"/>
    <s v="28"/>
    <x v="10"/>
    <x v="62"/>
    <x v="5"/>
    <x v="3"/>
    <s v="ปทุมรัตต์"/>
    <d v="2021-07-18T00:00:00"/>
    <d v="2021-07-20T00:00:00"/>
    <m/>
    <d v="2021-01-03T00:00:00"/>
    <x v="19"/>
    <n v="29"/>
  </r>
  <r>
    <n v="17067"/>
    <s v="66.Dengue fever"/>
    <s v="ปรีชา กาจกระโทก"/>
    <s v="1205796"/>
    <s v="ชาย"/>
    <n v="26"/>
    <n v="10"/>
    <s v="นักบวช"/>
    <s v="วัดป่าหนองหญ้าหวาย"/>
    <x v="10"/>
    <x v="108"/>
    <x v="65"/>
    <x v="11"/>
    <s v="ร้อยเอ็ด"/>
    <d v="2021-05-28T00:00:00"/>
    <d v="2021-06-03T00:00:00"/>
    <m/>
    <d v="2021-01-03T00:00:00"/>
    <x v="2"/>
    <n v="21"/>
  </r>
  <r>
    <n v="22278"/>
    <s v="66.Dengue fever"/>
    <s v="ปัฐพร นามมูล"/>
    <s v="6402461"/>
    <s v="หญิง"/>
    <n v="17"/>
    <n v="8"/>
    <s v="นักเรียน"/>
    <s v="209"/>
    <x v="11"/>
    <x v="12"/>
    <x v="11"/>
    <x v="1"/>
    <s v="จตุรพักตรพิมาน"/>
    <d v="2021-08-09T00:00:00"/>
    <d v="2021-08-16T00:00:00"/>
    <m/>
    <d v="2021-01-03T00:00:00"/>
    <x v="6"/>
    <n v="32"/>
  </r>
  <r>
    <n v="22495"/>
    <s v="66.Dengue fever"/>
    <s v="ปิยะพงษ์ สมภักดี"/>
    <s v="5706163"/>
    <s v="ชาย"/>
    <n v="24"/>
    <n v="11"/>
    <s v="รับจ้าง,กรรมกร"/>
    <s v="149"/>
    <x v="5"/>
    <x v="65"/>
    <x v="46"/>
    <x v="1"/>
    <s v="จตุรพักตรพิมาน"/>
    <d v="2021-08-13T00:00:00"/>
    <d v="2021-08-16T00:00:00"/>
    <m/>
    <d v="2021-01-03T00:00:00"/>
    <x v="6"/>
    <n v="32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6"/>
    <x v="109"/>
    <x v="0"/>
    <x v="0"/>
    <s v="ร้อยเอ็ด"/>
    <d v="2021-02-22T00:00:00"/>
    <d v="2021-02-25T00:00:00"/>
    <m/>
    <d v="2021-01-03T00:00:00"/>
    <x v="35"/>
    <n v="8"/>
  </r>
  <r>
    <n v="23649"/>
    <s v="66.Dengue fever"/>
    <s v="เปรมปรีญา งามสวย"/>
    <s v="530001768"/>
    <s v="หญิง"/>
    <n v="11"/>
    <n v="4"/>
    <s v="นักเรียน"/>
    <s v="16"/>
    <x v="13"/>
    <x v="110"/>
    <x v="66"/>
    <x v="2"/>
    <s v="หนองฮี"/>
    <d v="2021-08-23T00:00:00"/>
    <d v="2021-08-23T00:00:00"/>
    <m/>
    <d v="2021-01-03T00:00:00"/>
    <x v="15"/>
    <n v="34"/>
  </r>
  <r>
    <n v="28684"/>
    <s v="66.Dengue fever"/>
    <s v="พงศธร สาระกุล"/>
    <s v="741106"/>
    <s v="ชาย"/>
    <n v="25"/>
    <n v="10"/>
    <s v="รับจ้าง,กรรมกร"/>
    <s v="59"/>
    <x v="4"/>
    <x v="111"/>
    <x v="67"/>
    <x v="11"/>
    <s v="ร้อยเอ็ด"/>
    <d v="2021-10-18T00:00:00"/>
    <d v="2021-10-21T00:00:00"/>
    <m/>
    <d v="2021-01-03T00:00:00"/>
    <x v="3"/>
    <n v="42"/>
  </r>
  <r>
    <n v="25183"/>
    <s v="66.Dengue fever"/>
    <s v="พงษ์กวินท์ วีระแสง"/>
    <s v="5400041"/>
    <s v="ชาย"/>
    <n v="10"/>
    <n v="0"/>
    <s v="นักเรียน"/>
    <s v="10"/>
    <x v="1"/>
    <x v="94"/>
    <x v="58"/>
    <x v="4"/>
    <s v="เกษตรวิสัย"/>
    <d v="2021-09-10T00:00:00"/>
    <d v="2021-09-14T00:00:00"/>
    <m/>
    <d v="2021-01-03T00:00:00"/>
    <x v="4"/>
    <n v="36"/>
  </r>
  <r>
    <n v="25179"/>
    <s v="66.Dengue fever"/>
    <s v="พรนัชชา ผันพรม"/>
    <s v="5200610"/>
    <s v="หญิง"/>
    <n v="15"/>
    <n v="0"/>
    <s v="นักเรียน"/>
    <s v="60"/>
    <x v="9"/>
    <x v="14"/>
    <x v="13"/>
    <x v="4"/>
    <s v="เกษตรวิสัย"/>
    <d v="2021-09-07T00:00:00"/>
    <d v="2021-09-14T00:00:00"/>
    <m/>
    <d v="2021-01-03T00:00:00"/>
    <x v="4"/>
    <n v="36"/>
  </r>
  <r>
    <n v="22277"/>
    <s v="66.Dengue fever"/>
    <s v="พรมนุสรณ์ ช่างไถ"/>
    <s v="5604948"/>
    <s v="ชาย"/>
    <n v="15"/>
    <n v="1"/>
    <s v="นักเรียน"/>
    <s v="155"/>
    <x v="8"/>
    <x v="76"/>
    <x v="46"/>
    <x v="1"/>
    <s v="จตุรพักตรพิมาน"/>
    <d v="2021-08-07T00:00:00"/>
    <d v="2021-08-07T00:00:00"/>
    <m/>
    <d v="2021-01-03T00:00:00"/>
    <x v="20"/>
    <n v="31"/>
  </r>
  <r>
    <n v="21162"/>
    <s v="66.Dengue fever"/>
    <s v="พศิกา จามิกรณ์"/>
    <s v="600007390"/>
    <s v="หญิง"/>
    <n v="8"/>
    <n v="6"/>
    <s v="นักเรียน"/>
    <s v="96"/>
    <x v="1"/>
    <x v="30"/>
    <x v="26"/>
    <x v="3"/>
    <s v="จุรีเวช"/>
    <d v="2021-07-27T00:00:00"/>
    <d v="2021-07-30T00:00:00"/>
    <m/>
    <d v="2021-01-03T00:00:00"/>
    <x v="13"/>
    <n v="30"/>
  </r>
  <r>
    <n v="27753"/>
    <s v="66.Dengue fever"/>
    <s v="พัชรวัฒน์ บัวละคุณ"/>
    <m/>
    <s v="หญิง"/>
    <n v="38"/>
    <n v="0"/>
    <s v="รับจ้าง,กรรมกร"/>
    <s v="42"/>
    <x v="2"/>
    <x v="112"/>
    <x v="68"/>
    <x v="5"/>
    <s v="ร้อยเอ็ดธนบุรี"/>
    <d v="2021-10-10T00:00:00"/>
    <d v="2021-10-16T00:00:00"/>
    <m/>
    <d v="2021-01-03T00:00:00"/>
    <x v="8"/>
    <n v="41"/>
  </r>
  <r>
    <n v="18627"/>
    <s v="66.Dengue fever"/>
    <s v="พัชรา เกตุไทย"/>
    <s v="5703786"/>
    <s v="หญิง"/>
    <n v="38"/>
    <n v="9"/>
    <s v="รับจ้าง,กรรมกร"/>
    <s v="366"/>
    <x v="9"/>
    <x v="113"/>
    <x v="11"/>
    <x v="1"/>
    <s v="จตุรพักตรพิมาน"/>
    <d v="2021-06-24T00:00:00"/>
    <d v="2021-06-25T00:00:00"/>
    <m/>
    <d v="2021-01-03T00:00:00"/>
    <x v="12"/>
    <n v="25"/>
  </r>
  <r>
    <n v="9953"/>
    <s v="66.Dengue fever"/>
    <s v="พิมพ์ลภัทร์ คำเสียง"/>
    <s v="5304133"/>
    <s v="หญิง"/>
    <n v="10"/>
    <n v="0"/>
    <s v="นักเรียน"/>
    <s v="17"/>
    <x v="1"/>
    <x v="83"/>
    <x v="16"/>
    <x v="3"/>
    <s v="ปทุมรัตต์"/>
    <d v="2021-03-20T00:00:00"/>
    <d v="2021-03-23T00:00:00"/>
    <m/>
    <d v="2021-01-03T00:00:00"/>
    <x v="18"/>
    <n v="11"/>
  </r>
  <r>
    <n v="29063"/>
    <s v="66.Dengue fever"/>
    <s v="พิยดา เขาน้อย"/>
    <s v="6402257"/>
    <s v="หญิง"/>
    <n v="15"/>
    <n v="0"/>
    <s v="นักเรียน"/>
    <s v="66"/>
    <x v="8"/>
    <x v="114"/>
    <x v="69"/>
    <x v="4"/>
    <s v="เกษตรวิสัย"/>
    <d v="2021-10-25T00:00:00"/>
    <d v="2021-10-27T00:00:00"/>
    <m/>
    <d v="2021-01-03T00:00:00"/>
    <x v="14"/>
    <n v="43"/>
  </r>
  <r>
    <n v="23159"/>
    <s v="66.Dengue fever"/>
    <s v="พิรศุษม์ เวคะวากยานนท์"/>
    <s v="530155809"/>
    <s v="ชาย"/>
    <n v="11"/>
    <n v="7"/>
    <s v="นักเรียน"/>
    <s v="400/8"/>
    <x v="9"/>
    <x v="9"/>
    <x v="8"/>
    <x v="5"/>
    <s v="สุวรรณภูมิ"/>
    <d v="2021-06-28T00:00:00"/>
    <d v="2021-07-03T00:00:00"/>
    <m/>
    <d v="2021-01-03T00:00:00"/>
    <x v="26"/>
    <n v="26"/>
  </r>
  <r>
    <n v="22279"/>
    <s v="66.Dengue fever"/>
    <s v="พิสิษฐ์ สิงห์อ้น"/>
    <s v="5600076"/>
    <s v="ชาย"/>
    <n v="12"/>
    <n v="11"/>
    <s v="นักเรียน"/>
    <s v="82"/>
    <x v="12"/>
    <x v="12"/>
    <x v="11"/>
    <x v="1"/>
    <s v="จตุรพักตรพิมาน"/>
    <d v="2021-08-09T00:00:00"/>
    <d v="2021-08-16T00:00:00"/>
    <m/>
    <d v="2021-01-03T00:00:00"/>
    <x v="6"/>
    <n v="32"/>
  </r>
  <r>
    <n v="1200"/>
    <s v="66.Dengue fever"/>
    <s v="พีรดา วันทา"/>
    <s v="5705971"/>
    <s v="หญิง"/>
    <n v="6"/>
    <n v="10"/>
    <s v="นักเรียน"/>
    <s v="39"/>
    <x v="11"/>
    <x v="12"/>
    <x v="11"/>
    <x v="1"/>
    <s v="จตุรพักตรพิมาน"/>
    <d v="2021-01-13T00:00:00"/>
    <d v="2021-01-14T00:00:00"/>
    <m/>
    <d v="2021-01-03T00:00:00"/>
    <x v="36"/>
    <n v="2"/>
  </r>
  <r>
    <n v="21273"/>
    <s v="66.Dengue fever"/>
    <s v="พีรพัฒน์  ศูนย์ธรรมลา"/>
    <s v="5656632"/>
    <s v="ชาย"/>
    <n v="8"/>
    <n v="0"/>
    <s v="นักเรียน"/>
    <s v="36"/>
    <x v="4"/>
    <x v="35"/>
    <x v="31"/>
    <x v="3"/>
    <s v="ปทุมรัตต์"/>
    <d v="2021-07-25T00:00:00"/>
    <d v="2021-07-30T00:00:00"/>
    <m/>
    <d v="2021-01-03T00:00:00"/>
    <x v="13"/>
    <n v="30"/>
  </r>
  <r>
    <n v="26062"/>
    <s v="66.Dengue fever"/>
    <s v="พีระพัฒน์ ฉิมสัญชาติ"/>
    <s v="883612"/>
    <s v="ชาย"/>
    <n v="9"/>
    <n v="3"/>
    <s v="นักเรียน"/>
    <s v="101"/>
    <x v="9"/>
    <x v="115"/>
    <x v="70"/>
    <x v="8"/>
    <s v="ร้อยเอ็ด"/>
    <d v="2021-09-19T00:00:00"/>
    <d v="2021-09-19T00:00:00"/>
    <m/>
    <d v="2021-01-03T00:00:00"/>
    <x v="1"/>
    <n v="38"/>
  </r>
  <r>
    <n v="17422"/>
    <s v="66.Dengue fever"/>
    <s v="พีระพัฒน์ บุญยะวุฒิ"/>
    <s v="4803624"/>
    <s v="ชาย"/>
    <n v="16"/>
    <n v="0"/>
    <s v="นักเรียน"/>
    <s v="213"/>
    <x v="9"/>
    <x v="40"/>
    <x v="16"/>
    <x v="3"/>
    <s v="ปทุมรัตต์"/>
    <d v="2021-06-11T00:00:00"/>
    <d v="2021-06-13T00:00:00"/>
    <m/>
    <d v="2021-01-03T00:00:00"/>
    <x v="22"/>
    <n v="23"/>
  </r>
  <r>
    <n v="7935"/>
    <s v="66.Dengue fever"/>
    <s v="พุทธนันท์  ดีแก้ว"/>
    <s v="5656936"/>
    <s v="ชาย"/>
    <n v="9"/>
    <n v="0"/>
    <s v="นักเรียน"/>
    <s v="26"/>
    <x v="1"/>
    <x v="83"/>
    <x v="16"/>
    <x v="3"/>
    <s v="ปทุมรัตต์"/>
    <d v="2021-03-04T00:00:00"/>
    <d v="2021-03-08T00:00:00"/>
    <m/>
    <d v="2021-01-03T00:00:00"/>
    <x v="37"/>
    <n v="9"/>
  </r>
  <r>
    <n v="21794"/>
    <s v="66.Dengue fever"/>
    <s v="ไพรสันต์ ประโม"/>
    <s v="5712531"/>
    <s v="ชาย"/>
    <n v="32"/>
    <n v="10"/>
    <s v="ข้าราชการ"/>
    <s v="123/3"/>
    <x v="5"/>
    <x v="12"/>
    <x v="11"/>
    <x v="1"/>
    <s v="จตุรพักตรพิมาน"/>
    <d v="2021-08-04T00:00:00"/>
    <d v="2021-08-05T00:00:00"/>
    <m/>
    <d v="2021-01-03T00:00:00"/>
    <x v="20"/>
    <n v="31"/>
  </r>
  <r>
    <n v="25946"/>
    <s v="66.Dengue fever"/>
    <s v="ภคพล ไชยพิมพา"/>
    <s v="5304082"/>
    <s v="ชาย"/>
    <n v="11"/>
    <n v="0"/>
    <s v="นักเรียน"/>
    <s v="27"/>
    <x v="9"/>
    <x v="116"/>
    <x v="35"/>
    <x v="4"/>
    <s v="เกษตรวิสัย"/>
    <d v="2021-09-20T00:00:00"/>
    <d v="2021-09-21T00:00:00"/>
    <m/>
    <d v="2021-01-03T00:00:00"/>
    <x v="1"/>
    <n v="38"/>
  </r>
  <r>
    <n v="16291"/>
    <s v="66.Dengue fever"/>
    <s v="ภัทรชัย มาตย์วิเศษ"/>
    <s v="5900759"/>
    <s v="ชาย"/>
    <n v="16"/>
    <n v="9"/>
    <s v="นักเรียน"/>
    <s v="112"/>
    <x v="2"/>
    <x v="2"/>
    <x v="2"/>
    <x v="1"/>
    <s v="จตุรพักตรพิมาน"/>
    <d v="2021-05-31T00:00:00"/>
    <d v="2021-05-31T00:00:00"/>
    <m/>
    <d v="2021-01-03T00:00:00"/>
    <x v="2"/>
    <n v="22"/>
  </r>
  <r>
    <n v="25182"/>
    <s v="66.Dengue fever"/>
    <s v="ภาณุวัฒน์ เสนาวงษ์"/>
    <s v="5504227"/>
    <s v="ชาย"/>
    <n v="9"/>
    <n v="0"/>
    <s v="นักเรียน"/>
    <s v="21"/>
    <x v="1"/>
    <x v="94"/>
    <x v="58"/>
    <x v="4"/>
    <s v="เกษตรวิสัย"/>
    <d v="2021-09-05T00:00:00"/>
    <d v="2021-09-06T00:00:00"/>
    <m/>
    <d v="2021-01-03T00:00:00"/>
    <x v="31"/>
    <n v="36"/>
  </r>
  <r>
    <n v="27420"/>
    <s v="66.Dengue fever"/>
    <s v="ภานุวัฒน์ เหยิบไธสง"/>
    <s v="4602300"/>
    <s v="ชาย"/>
    <n v="18"/>
    <n v="0"/>
    <s v="นักเรียน"/>
    <s v="73"/>
    <x v="6"/>
    <x v="117"/>
    <x v="4"/>
    <x v="3"/>
    <s v="ปทุมรัตต์"/>
    <d v="2021-10-08T00:00:00"/>
    <d v="2021-10-11T00:00:00"/>
    <m/>
    <d v="2021-01-03T00:00:00"/>
    <x v="8"/>
    <n v="40"/>
  </r>
  <r>
    <n v="16810"/>
    <s v="66.Dengue fever"/>
    <s v="ภาสกร ทองวงษ์"/>
    <s v="5503838"/>
    <s v="ชาย"/>
    <n v="8"/>
    <n v="0"/>
    <s v="นักเรียน"/>
    <s v="233"/>
    <x v="7"/>
    <x v="49"/>
    <x v="16"/>
    <x v="3"/>
    <s v="ปทุมรัตต์"/>
    <d v="2021-06-02T00:00:00"/>
    <d v="2021-06-05T00:00:00"/>
    <m/>
    <d v="2021-01-03T00:00:00"/>
    <x v="2"/>
    <n v="22"/>
  </r>
  <r>
    <n v="20181"/>
    <s v="66.Dengue fever"/>
    <s v="ภูมิภัทร ใจเกษิม"/>
    <s v="1168576"/>
    <s v="ชาย"/>
    <n v="1"/>
    <n v="1"/>
    <s v="ไม่ทราบอาชีพ/ในปกครอง"/>
    <s v="44"/>
    <x v="9"/>
    <x v="82"/>
    <x v="52"/>
    <x v="0"/>
    <s v="ร้อยเอ็ด"/>
    <d v="2021-06-20T00:00:00"/>
    <d v="2021-06-23T00:00:00"/>
    <m/>
    <d v="2021-01-03T00:00:00"/>
    <x v="12"/>
    <n v="25"/>
  </r>
  <r>
    <n v="19648"/>
    <s v="66.Dengue fever"/>
    <s v="มณีรัตน์  แข็งแรง"/>
    <s v="4414563"/>
    <s v="หญิง"/>
    <n v="53"/>
    <n v="0"/>
    <s v="บุคลากรสาธารณสุข"/>
    <s v="163"/>
    <x v="3"/>
    <x v="38"/>
    <x v="5"/>
    <x v="3"/>
    <s v="ปทุมรัตต์"/>
    <d v="2021-07-05T00:00:00"/>
    <d v="2021-07-08T00:00:00"/>
    <m/>
    <d v="2021-01-03T00:00:00"/>
    <x v="32"/>
    <n v="27"/>
  </r>
  <r>
    <n v="13681"/>
    <s v="66.Dengue fever"/>
    <s v="มนตรี ไชยนต์"/>
    <m/>
    <s v="ชาย"/>
    <n v="44"/>
    <n v="0"/>
    <s v="เกษตร"/>
    <s v="14"/>
    <x v="8"/>
    <x v="118"/>
    <x v="71"/>
    <x v="12"/>
    <s v="เสลภูมิ"/>
    <d v="2021-04-16T00:00:00"/>
    <d v="2021-04-23T00:00:00"/>
    <m/>
    <d v="2021-01-03T00:00:00"/>
    <x v="38"/>
    <n v="15"/>
  </r>
  <r>
    <n v="23161"/>
    <s v="66.Dengue fever"/>
    <s v="มนัสชัย จันทร์แดง"/>
    <s v="500138217"/>
    <s v="ชาย"/>
    <n v="14"/>
    <n v="0"/>
    <s v="นักเรียน"/>
    <s v="68"/>
    <x v="0"/>
    <x v="72"/>
    <x v="8"/>
    <x v="5"/>
    <s v="สุวรรณภูมิ"/>
    <d v="2021-07-17T00:00:00"/>
    <d v="2021-07-20T00:00:00"/>
    <m/>
    <d v="2021-01-03T00:00:00"/>
    <x v="19"/>
    <n v="28"/>
  </r>
  <r>
    <n v="13654"/>
    <s v="66.Dengue fever"/>
    <s v="มิณชญา ทองเฟื่อง"/>
    <s v="000160543"/>
    <s v="หญิง"/>
    <n v="10"/>
    <n v="11"/>
    <s v="นักเรียน"/>
    <s v="250"/>
    <x v="5"/>
    <x v="119"/>
    <x v="72"/>
    <x v="12"/>
    <s v="เสลภูมิ"/>
    <d v="2021-04-23T00:00:00"/>
    <d v="2021-04-23T00:00:00"/>
    <m/>
    <d v="2021-01-03T00:00:00"/>
    <x v="38"/>
    <n v="16"/>
  </r>
  <r>
    <n v="24381"/>
    <s v="66.Dengue fever"/>
    <s v="ยิ่งลักษณ์  ศรีโสภา"/>
    <s v="5404046"/>
    <s v="หญิง"/>
    <n v="10"/>
    <n v="0"/>
    <s v="นักเรียน"/>
    <s v="142"/>
    <x v="18"/>
    <x v="35"/>
    <x v="31"/>
    <x v="3"/>
    <s v="ปทุมรัตต์"/>
    <d v="2021-09-01T00:00:00"/>
    <d v="2021-09-05T00:00:00"/>
    <m/>
    <d v="2021-01-03T00:00:00"/>
    <x v="31"/>
    <n v="35"/>
  </r>
  <r>
    <n v="19212"/>
    <s v="66.Dengue fever"/>
    <s v="ยุทธพล ชาติมูลตรี"/>
    <s v="5800836"/>
    <s v="ชาย"/>
    <n v="13"/>
    <n v="0"/>
    <s v="นักเรียน"/>
    <s v="55"/>
    <x v="2"/>
    <x v="120"/>
    <x v="5"/>
    <x v="3"/>
    <s v="ปทุมรัตต์"/>
    <d v="2021-06-28T00:00:00"/>
    <d v="2021-07-02T00:00:00"/>
    <m/>
    <d v="2021-01-03T00:00:00"/>
    <x v="26"/>
    <n v="26"/>
  </r>
  <r>
    <n v="27671"/>
    <s v="66.Dengue fever"/>
    <s v="ระวี ชนะโคตร"/>
    <s v="6003218"/>
    <s v="ชาย"/>
    <n v="20"/>
    <n v="0"/>
    <s v="นักเรียน"/>
    <s v="79"/>
    <x v="9"/>
    <x v="48"/>
    <x v="26"/>
    <x v="3"/>
    <s v="ปทุมรัตต์"/>
    <d v="2021-10-09T00:00:00"/>
    <d v="2021-10-12T00:00:00"/>
    <m/>
    <d v="2021-01-03T00:00:00"/>
    <x v="8"/>
    <n v="40"/>
  </r>
  <r>
    <n v="24487"/>
    <s v="66.Dengue fever"/>
    <s v="รัชชานนท์ นงนวล"/>
    <s v="5703989"/>
    <s v="ชาย"/>
    <n v="12"/>
    <n v="6"/>
    <s v="นักเรียน"/>
    <s v="66/1"/>
    <x v="13"/>
    <x v="91"/>
    <x v="51"/>
    <x v="1"/>
    <s v="จตุรพักตรพิมาน"/>
    <d v="2021-09-08T00:00:00"/>
    <d v="2021-09-08T00:00:00"/>
    <m/>
    <d v="2021-01-03T00:00:00"/>
    <x v="31"/>
    <n v="36"/>
  </r>
  <r>
    <n v="24296"/>
    <s v="66.Dengue fever"/>
    <s v="รัชชานนท์ รักษา"/>
    <s v="787854"/>
    <s v="ชาย"/>
    <n v="11"/>
    <n v="0"/>
    <s v="นักเรียน"/>
    <s v="132"/>
    <x v="7"/>
    <x v="121"/>
    <x v="73"/>
    <x v="0"/>
    <s v="ร้อยเอ็ด"/>
    <d v="2021-08-19T00:00:00"/>
    <d v="2021-08-25T00:00:00"/>
    <m/>
    <d v="2021-01-03T00:00:00"/>
    <x v="15"/>
    <n v="33"/>
  </r>
  <r>
    <n v="16812"/>
    <s v="66.Dengue fever"/>
    <s v="รัชพล   ตลุ่มมุข"/>
    <s v="5304913"/>
    <s v="ชาย"/>
    <n v="11"/>
    <n v="0"/>
    <s v="นักเรียน"/>
    <s v="5"/>
    <x v="5"/>
    <x v="5"/>
    <x v="5"/>
    <x v="3"/>
    <s v="ปทุมรัตต์"/>
    <d v="2021-06-02T00:00:00"/>
    <d v="2021-06-05T00:00:00"/>
    <m/>
    <d v="2021-01-03T00:00:00"/>
    <x v="2"/>
    <n v="22"/>
  </r>
  <r>
    <n v="23156"/>
    <s v="66.Dengue fever"/>
    <s v="ฤทธิเดช กัญญาเลิศ"/>
    <s v="500134639"/>
    <s v="ชาย"/>
    <n v="14"/>
    <n v="5"/>
    <s v="นักเรียน"/>
    <s v="234"/>
    <x v="9"/>
    <x v="9"/>
    <x v="8"/>
    <x v="5"/>
    <s v="สุวรรณภูมิ"/>
    <d v="2021-06-13T00:00:00"/>
    <d v="2021-06-16T00:00:00"/>
    <m/>
    <d v="2021-01-03T00:00:00"/>
    <x v="22"/>
    <n v="24"/>
  </r>
  <r>
    <n v="26035"/>
    <s v="66.Dengue fever"/>
    <s v="ละออง โพธิ์ศรี"/>
    <s v="520000311"/>
    <s v="หญิง"/>
    <n v="59"/>
    <n v="8"/>
    <s v="เกษตร"/>
    <s v="104"/>
    <x v="3"/>
    <x v="122"/>
    <x v="74"/>
    <x v="15"/>
    <s v="เมยวดี"/>
    <d v="2021-09-14T00:00:00"/>
    <d v="2021-09-15T00:00:00"/>
    <m/>
    <d v="2021-01-03T00:00:00"/>
    <x v="4"/>
    <n v="37"/>
  </r>
  <r>
    <n v="19021"/>
    <s v="66.Dengue fever"/>
    <s v="วรัญญา ดวงดี"/>
    <s v="5811552"/>
    <s v="หญิง"/>
    <n v="5"/>
    <n v="6"/>
    <s v="ไม่ทราบอาชีพ/ในปกครอง"/>
    <s v="27"/>
    <x v="2"/>
    <x v="2"/>
    <x v="2"/>
    <x v="1"/>
    <s v="จตุรพักตรพิมาน"/>
    <d v="2021-06-28T00:00:00"/>
    <d v="2021-06-29T00:00:00"/>
    <m/>
    <d v="2021-01-03T00:00:00"/>
    <x v="26"/>
    <n v="26"/>
  </r>
  <r>
    <n v="20904"/>
    <s v="66.Dengue fever"/>
    <s v="วราภรณ์ คำภู"/>
    <s v="5800553"/>
    <s v="หญิง"/>
    <n v="11"/>
    <n v="0"/>
    <s v="นักเรียน"/>
    <s v="93"/>
    <x v="7"/>
    <x v="123"/>
    <x v="5"/>
    <x v="3"/>
    <s v="ปทุมรัตต์"/>
    <d v="2021-07-18T00:00:00"/>
    <d v="2021-07-22T00:00:00"/>
    <m/>
    <d v="2021-01-03T00:00:00"/>
    <x v="19"/>
    <n v="29"/>
  </r>
  <r>
    <n v="18363"/>
    <s v="66.Dengue fever"/>
    <s v="วริศรา กำมหาวงค์"/>
    <s v="1175552"/>
    <s v="หญิง"/>
    <n v="0"/>
    <n v="9"/>
    <s v="ไม่ทราบอาชีพ/ในปกครอง"/>
    <s v="259"/>
    <x v="9"/>
    <x v="124"/>
    <x v="29"/>
    <x v="11"/>
    <s v="ร้อยเอ็ด"/>
    <d v="2021-06-05T00:00:00"/>
    <d v="2021-06-08T00:00:00"/>
    <m/>
    <d v="2021-01-03T00:00:00"/>
    <x v="24"/>
    <n v="22"/>
  </r>
  <r>
    <n v="15791"/>
    <s v="66.Dengue fever"/>
    <s v="วริษฐา โพธิ์สิงห์"/>
    <m/>
    <s v="หญิง"/>
    <n v="7"/>
    <n v="0"/>
    <s v="นักเรียน"/>
    <s v="169"/>
    <x v="4"/>
    <x v="125"/>
    <x v="75"/>
    <x v="12"/>
    <s v="เสลภูมิ"/>
    <d v="2021-05-18T00:00:00"/>
    <d v="2021-05-23T00:00:00"/>
    <m/>
    <d v="2021-01-03T00:00:00"/>
    <x v="21"/>
    <n v="20"/>
  </r>
  <r>
    <n v="16065"/>
    <s v="66.Dengue fever"/>
    <s v="วลัยลักษณ์ นากองศรี"/>
    <s v="6203881"/>
    <s v="หญิง"/>
    <n v="10"/>
    <n v="4"/>
    <s v="นักเรียน"/>
    <s v="84"/>
    <x v="7"/>
    <x v="85"/>
    <x v="50"/>
    <x v="1"/>
    <s v="จตุรพักตรพิมาน"/>
    <d v="2021-05-25T00:00:00"/>
    <d v="2021-05-28T00:00:00"/>
    <m/>
    <d v="2021-01-03T00:00:00"/>
    <x v="21"/>
    <n v="21"/>
  </r>
  <r>
    <n v="20185"/>
    <s v="66.Dengue fever"/>
    <s v="วศิน บุตรใสย์"/>
    <s v="1122138"/>
    <s v="ชาย"/>
    <n v="2"/>
    <n v="7"/>
    <s v="ไม่ทราบอาชีพ/ในปกครอง"/>
    <s v="34"/>
    <x v="1"/>
    <x v="126"/>
    <x v="52"/>
    <x v="0"/>
    <s v="ร้อยเอ็ด"/>
    <d v="2021-06-06T00:00:00"/>
    <d v="2021-07-07T00:00:00"/>
    <m/>
    <d v="2021-01-03T00:00:00"/>
    <x v="32"/>
    <n v="23"/>
  </r>
  <r>
    <n v="24325"/>
    <s v="66.Dengue fever"/>
    <s v="วิชญ์พล  อาษาศึก"/>
    <s v="000220038"/>
    <s v="ชาย"/>
    <n v="6"/>
    <n v="0"/>
    <s v="นักเรียน"/>
    <s v="107"/>
    <x v="1"/>
    <x v="21"/>
    <x v="19"/>
    <x v="9"/>
    <s v="โพนทอง"/>
    <d v="2021-09-02T00:00:00"/>
    <d v="2021-09-07T00:00:00"/>
    <m/>
    <d v="2021-01-03T00:00:00"/>
    <x v="31"/>
    <n v="35"/>
  </r>
  <r>
    <n v="18861"/>
    <s v="66.Dengue fever"/>
    <s v="วิภาวี บุตรกัณหา"/>
    <s v="510140988"/>
    <s v="หญิง"/>
    <n v="20"/>
    <n v="6"/>
    <s v="นักเรียน"/>
    <s v="69"/>
    <x v="10"/>
    <x v="32"/>
    <x v="28"/>
    <x v="5"/>
    <s v="สุวรรณภูมิ"/>
    <d v="2021-06-07T00:00:00"/>
    <d v="2021-06-10T00:00:00"/>
    <m/>
    <d v="2021-01-03T00:00:00"/>
    <x v="24"/>
    <n v="23"/>
  </r>
  <r>
    <n v="24965"/>
    <s v="66.Dengue fever"/>
    <s v="วุฒิเกียรติ คำกระจาย"/>
    <s v="000029604"/>
    <s v="ชาย"/>
    <n v="24"/>
    <n v="11"/>
    <s v="บุคลากรสาธารณสุข"/>
    <s v="บ้านพัก รพ.สต.เหล่า"/>
    <x v="3"/>
    <x v="127"/>
    <x v="40"/>
    <x v="10"/>
    <s v="ทุ่งเขาหลวง"/>
    <d v="2021-09-16T00:00:00"/>
    <d v="2021-09-17T00:00:00"/>
    <m/>
    <d v="2021-01-03T00:00:00"/>
    <x v="4"/>
    <n v="37"/>
  </r>
  <r>
    <n v="27874"/>
    <s v="66.Dengue fever"/>
    <s v="ศรันญาพร เบ้าไธสง"/>
    <s v="1020244"/>
    <s v="ชาย"/>
    <n v="5"/>
    <n v="0"/>
    <s v="ไม่ทราบอาชีพ/ในปกครอง"/>
    <s v="ค่ายประเสริฐฯ"/>
    <x v="10"/>
    <x v="10"/>
    <x v="9"/>
    <x v="0"/>
    <s v="ร้อยเอ็ด"/>
    <d v="2021-09-21T00:00:00"/>
    <d v="2021-09-23T00:00:00"/>
    <m/>
    <d v="2021-01-03T00:00:00"/>
    <x v="1"/>
    <n v="38"/>
  </r>
  <r>
    <n v="24117"/>
    <s v="66.Dengue fever"/>
    <s v="ศศิธร ภูฮง"/>
    <s v="0049083"/>
    <s v="หญิง"/>
    <n v="27"/>
    <n v="0"/>
    <s v="รับจ้าง,กรรมกร"/>
    <s v="50"/>
    <x v="11"/>
    <x v="67"/>
    <x v="23"/>
    <x v="4"/>
    <s v="เกษตรวิสัย"/>
    <d v="2021-08-23T00:00:00"/>
    <d v="2021-08-27T00:00:00"/>
    <m/>
    <d v="2021-01-03T00:00:00"/>
    <x v="15"/>
    <n v="34"/>
  </r>
  <r>
    <n v="28877"/>
    <s v="66.Dengue fever"/>
    <s v="ศักดิ์พล จันทะคัด"/>
    <s v="70429"/>
    <s v="ชาย"/>
    <n v="28"/>
    <n v="11"/>
    <s v="รับจ้าง,กรรมกร"/>
    <s v="29/1"/>
    <x v="1"/>
    <x v="128"/>
    <x v="76"/>
    <x v="16"/>
    <s v="ร้อยเอ็ด"/>
    <d v="2021-10-12T00:00:00"/>
    <d v="2021-10-17T00:00:00"/>
    <m/>
    <d v="2021-01-03T00:00:00"/>
    <x v="3"/>
    <n v="41"/>
  </r>
  <r>
    <n v="17908"/>
    <s v="66.Dengue fever"/>
    <s v="ศักดิ์สิทธิ์ ไชยบุตร"/>
    <s v="500006462"/>
    <s v="ชาย"/>
    <n v="18"/>
    <n v="0"/>
    <s v="นักเรียน"/>
    <s v="9849/23"/>
    <x v="13"/>
    <x v="37"/>
    <x v="0"/>
    <x v="0"/>
    <s v="จุรีเวช"/>
    <d v="2021-06-12T00:00:00"/>
    <d v="2021-06-19T00:00:00"/>
    <m/>
    <d v="2021-01-03T00:00:00"/>
    <x v="22"/>
    <n v="23"/>
  </r>
  <r>
    <n v="4049"/>
    <s v="66.Dengue fever"/>
    <s v="ศักดิ์สิทธิ์ แสนอินทร์"/>
    <m/>
    <s v="ชาย"/>
    <n v="15"/>
    <n v="0"/>
    <s v="นักเรียน"/>
    <s v="21"/>
    <x v="3"/>
    <x v="7"/>
    <x v="7"/>
    <x v="4"/>
    <s v="เกษตรวิสัย"/>
    <d v="2021-01-01T00:00:00"/>
    <d v="2021-01-02T00:00:00"/>
    <m/>
    <d v="2021-01-03T00:00:00"/>
    <x v="39"/>
    <n v="0"/>
  </r>
  <r>
    <n v="23167"/>
    <s v="66.Dengue fever"/>
    <s v="ศิริลักษณ์ หงษ์หนองหว้า"/>
    <s v="440071081"/>
    <s v="หญิง"/>
    <n v="21"/>
    <n v="4"/>
    <s v="นักเรียน"/>
    <s v="48"/>
    <x v="8"/>
    <x v="25"/>
    <x v="22"/>
    <x v="5"/>
    <s v="สุวรรณภูมิ"/>
    <d v="2021-08-04T00:00:00"/>
    <d v="2021-08-07T00:00:00"/>
    <m/>
    <d v="2021-01-03T00:00:00"/>
    <x v="20"/>
    <n v="31"/>
  </r>
  <r>
    <n v="30012"/>
    <s v="66.Dengue fever"/>
    <s v="ศิริวัฒน์ งามนาวัง"/>
    <s v="460094189"/>
    <s v="ชาย"/>
    <n v="18"/>
    <n v="4"/>
    <s v="นักเรียน"/>
    <s v="88"/>
    <x v="7"/>
    <x v="129"/>
    <x v="11"/>
    <x v="5"/>
    <s v="สุวรรณภูมิ"/>
    <d v="2021-10-05T00:00:00"/>
    <d v="2021-10-08T00:00:00"/>
    <m/>
    <d v="2021-01-03T00:00:00"/>
    <x v="16"/>
    <n v="40"/>
  </r>
  <r>
    <n v="28071"/>
    <s v="66.Dengue fever"/>
    <s v="ศุภกฤต สิงห์พิลา"/>
    <s v="903794"/>
    <s v="ชาย"/>
    <n v="8"/>
    <n v="10"/>
    <s v="นักเรียน"/>
    <s v="122"/>
    <x v="4"/>
    <x v="19"/>
    <x v="18"/>
    <x v="8"/>
    <s v="ร้อยเอ็ด"/>
    <d v="2021-10-06T00:00:00"/>
    <d v="2021-10-09T00:00:00"/>
    <m/>
    <d v="2021-01-03T00:00:00"/>
    <x v="16"/>
    <n v="40"/>
  </r>
  <r>
    <n v="27443"/>
    <s v="66.Dengue fever"/>
    <s v="สมปอง  โพชนะจิต"/>
    <s v="15699"/>
    <s v="หญิง"/>
    <n v="27"/>
    <n v="0"/>
    <s v="รับจ้าง,กรรมกร"/>
    <s v="69"/>
    <x v="4"/>
    <x v="130"/>
    <x v="77"/>
    <x v="13"/>
    <s v="อาจสามารถ"/>
    <d v="2021-10-08T00:00:00"/>
    <d v="2021-10-11T00:00:00"/>
    <m/>
    <d v="2021-01-03T00:00:00"/>
    <x v="8"/>
    <n v="40"/>
  </r>
  <r>
    <n v="19379"/>
    <s v="66.Dengue fever"/>
    <s v="สหัสชัย วิชุมา"/>
    <s v="5403930"/>
    <s v="ชาย"/>
    <n v="21"/>
    <n v="4"/>
    <s v="นักเรียน"/>
    <s v="101"/>
    <x v="5"/>
    <x v="65"/>
    <x v="46"/>
    <x v="1"/>
    <s v="จตุรพักตรพิมาน"/>
    <d v="2021-07-02T00:00:00"/>
    <d v="2021-07-05T00:00:00"/>
    <m/>
    <d v="2021-01-03T00:00:00"/>
    <x v="32"/>
    <n v="26"/>
  </r>
  <r>
    <n v="26257"/>
    <s v="66.Dengue fever"/>
    <s v="สาย นามสมบัติ"/>
    <s v="440070338"/>
    <s v="หญิง"/>
    <n v="60"/>
    <n v="11"/>
    <s v="เกษตร"/>
    <s v="180"/>
    <x v="4"/>
    <x v="131"/>
    <x v="22"/>
    <x v="5"/>
    <s v="สุวรรณภูมิ"/>
    <d v="2021-08-21T00:00:00"/>
    <d v="2021-08-29T00:00:00"/>
    <m/>
    <d v="2021-01-03T00:00:00"/>
    <x v="9"/>
    <n v="33"/>
  </r>
  <r>
    <n v="25178"/>
    <s v="66.Dengue fever"/>
    <s v="สิทธิชัย สดับสาร"/>
    <s v="0135231"/>
    <s v="ชาย"/>
    <n v="16"/>
    <n v="0"/>
    <s v="นักเรียน"/>
    <s v="99"/>
    <x v="8"/>
    <x v="132"/>
    <x v="78"/>
    <x v="4"/>
    <s v="เกษตรวิสัย"/>
    <d v="2021-09-05T00:00:00"/>
    <d v="2021-09-10T00:00:00"/>
    <m/>
    <d v="2021-01-03T00:00:00"/>
    <x v="31"/>
    <n v="36"/>
  </r>
  <r>
    <n v="25451"/>
    <s v="66.Dengue fever"/>
    <s v="สิรินดา ดวงสำราญ"/>
    <s v="6400218"/>
    <s v="หญิง"/>
    <n v="0"/>
    <n v="7"/>
    <s v="ไม่ทราบอาชีพ/ในปกครอง"/>
    <s v="29"/>
    <x v="4"/>
    <x v="133"/>
    <x v="56"/>
    <x v="3"/>
    <s v="ปทุมรัตต์"/>
    <d v="2021-09-14T00:00:00"/>
    <d v="2021-09-17T00:00:00"/>
    <m/>
    <d v="2021-01-03T00:00:00"/>
    <x v="4"/>
    <n v="37"/>
  </r>
  <r>
    <n v="25450"/>
    <s v="66.Dengue fever"/>
    <s v="สิริมณี เกตุนอก"/>
    <s v="6402174"/>
    <s v="หญิง"/>
    <n v="12"/>
    <n v="0"/>
    <s v="นักเรียน"/>
    <s v="80"/>
    <x v="4"/>
    <x v="35"/>
    <x v="31"/>
    <x v="3"/>
    <s v="ปทุมรัตต์"/>
    <d v="2021-09-14T00:00:00"/>
    <d v="2021-09-17T00:00:00"/>
    <m/>
    <d v="2021-01-03T00:00:00"/>
    <x v="4"/>
    <n v="37"/>
  </r>
  <r>
    <n v="25228"/>
    <s v="66.Dengue fever"/>
    <s v="สุชัญญา สุทธิมา"/>
    <s v="5204282"/>
    <s v="หญิง"/>
    <n v="12"/>
    <n v="5"/>
    <s v="นักเรียน"/>
    <s v="47"/>
    <x v="18"/>
    <x v="134"/>
    <x v="18"/>
    <x v="8"/>
    <s v="โพธิ์ชัย"/>
    <d v="2021-09-09T00:00:00"/>
    <d v="2021-09-10T00:00:00"/>
    <m/>
    <d v="2021-01-03T00:00:00"/>
    <x v="31"/>
    <n v="36"/>
  </r>
  <r>
    <n v="21919"/>
    <s v="66.Dengue fever"/>
    <s v="สุดาพร  หลักกอ"/>
    <s v="5504457"/>
    <s v="หญิง"/>
    <n v="29"/>
    <n v="0"/>
    <s v="เกษตร"/>
    <s v="61"/>
    <x v="13"/>
    <x v="135"/>
    <x v="5"/>
    <x v="3"/>
    <s v="ปทุมรัตต์"/>
    <d v="2021-08-05T00:00:00"/>
    <d v="2021-08-09T00:00:00"/>
    <m/>
    <d v="2021-01-03T00:00:00"/>
    <x v="11"/>
    <n v="31"/>
  </r>
  <r>
    <n v="21427"/>
    <s v="66.Dengue fever"/>
    <s v="สุดารัตน์  สุริยะก้านตรง"/>
    <s v="6201026"/>
    <s v="หญิง"/>
    <n v="13"/>
    <n v="0"/>
    <s v="นักเรียน"/>
    <s v="358"/>
    <x v="9"/>
    <x v="40"/>
    <x v="16"/>
    <x v="3"/>
    <s v="ปทุมรัตต์"/>
    <d v="2021-07-31T00:00:00"/>
    <d v="2021-08-03T00:00:00"/>
    <m/>
    <d v="2021-01-03T00:00:00"/>
    <x v="20"/>
    <n v="30"/>
  </r>
  <r>
    <n v="24347"/>
    <s v="66.Dengue fever"/>
    <s v="สุทธิสม ละอองศรี"/>
    <s v="450030744"/>
    <s v="ชาย"/>
    <n v="65"/>
    <n v="5"/>
    <s v="เกษตร"/>
    <s v="82"/>
    <x v="7"/>
    <x v="128"/>
    <x v="60"/>
    <x v="14"/>
    <s v="หนองฮี"/>
    <d v="2021-08-26T00:00:00"/>
    <d v="2021-08-30T00:00:00"/>
    <m/>
    <d v="2021-01-03T00:00:00"/>
    <x v="9"/>
    <n v="34"/>
  </r>
  <r>
    <n v="29997"/>
    <s v="66.Dengue fever"/>
    <s v="สุธิมา เขียวพิมพ์"/>
    <s v="500133987"/>
    <s v="หญิง"/>
    <n v="17"/>
    <n v="2"/>
    <s v="นักเรียน"/>
    <s v="65"/>
    <x v="6"/>
    <x v="136"/>
    <x v="79"/>
    <x v="5"/>
    <s v="สุวรรณภูมิ"/>
    <d v="2021-10-16T00:00:00"/>
    <d v="2021-10-19T00:00:00"/>
    <m/>
    <d v="2021-01-03T00:00:00"/>
    <x v="3"/>
    <n v="41"/>
  </r>
  <r>
    <n v="28073"/>
    <s v="66.Dengue fever"/>
    <s v="สุนิสา ลือจันดา"/>
    <s v="1237248"/>
    <s v="หญิง"/>
    <n v="17"/>
    <n v="1"/>
    <s v="รับจ้าง,กรรมกร"/>
    <s v="38"/>
    <x v="1"/>
    <x v="137"/>
    <x v="4"/>
    <x v="3"/>
    <s v="ร้อยเอ็ด"/>
    <d v="2021-10-04T00:00:00"/>
    <d v="2021-10-05T00:00:00"/>
    <m/>
    <d v="2021-01-03T00:00:00"/>
    <x v="16"/>
    <n v="40"/>
  </r>
  <r>
    <n v="26752"/>
    <s v="66.Dengue fever"/>
    <s v="สุนิสา วรฉัตร"/>
    <s v="123219"/>
    <s v="หญิง"/>
    <n v="26"/>
    <n v="0"/>
    <s v="รับจ้าง,กรรมกร"/>
    <s v="61"/>
    <x v="8"/>
    <x v="33"/>
    <x v="29"/>
    <x v="11"/>
    <s v="ร้อยเอ็ด"/>
    <d v="2021-09-08T00:00:00"/>
    <d v="2021-09-11T00:00:00"/>
    <m/>
    <d v="2021-01-03T00:00:00"/>
    <x v="31"/>
    <n v="36"/>
  </r>
  <r>
    <n v="22008"/>
    <s v="66.Dengue fever"/>
    <s v="สุพร ทองสกุล"/>
    <s v="450008744"/>
    <s v="ชาย"/>
    <n v="35"/>
    <n v="2"/>
    <s v="ค้าขาย"/>
    <s v="20"/>
    <x v="5"/>
    <x v="8"/>
    <x v="80"/>
    <x v="2"/>
    <s v="พนมไพร"/>
    <d v="2021-08-08T00:00:00"/>
    <d v="2021-08-10T00:00:00"/>
    <m/>
    <d v="2021-01-03T00:00:00"/>
    <x v="11"/>
    <n v="32"/>
  </r>
  <r>
    <n v="27871"/>
    <s v="66.Dengue fever"/>
    <s v="สุพัฒตรา นามศักดิ์"/>
    <s v="746060"/>
    <s v="หญิง"/>
    <n v="29"/>
    <n v="0"/>
    <s v="รับจ้าง,กรรมกร"/>
    <s v="32"/>
    <x v="5"/>
    <x v="138"/>
    <x v="81"/>
    <x v="16"/>
    <s v="ร้อยเอ็ด"/>
    <d v="2021-09-15T00:00:00"/>
    <d v="2021-09-21T00:00:00"/>
    <m/>
    <d v="2021-01-03T00:00:00"/>
    <x v="1"/>
    <n v="37"/>
  </r>
  <r>
    <n v="10445"/>
    <s v="66.Dengue fever"/>
    <s v="สุรนนท์ แสงภารา"/>
    <s v="6400755"/>
    <s v="ชาย"/>
    <n v="25"/>
    <n v="9"/>
    <s v="ข้าราชการ"/>
    <s v="52/1"/>
    <x v="4"/>
    <x v="12"/>
    <x v="11"/>
    <x v="1"/>
    <s v="จตุรพักตรพิมาน"/>
    <d v="2021-03-25T00:00:00"/>
    <d v="2021-03-29T00:00:00"/>
    <m/>
    <d v="2021-01-03T00:00:00"/>
    <x v="40"/>
    <n v="12"/>
  </r>
  <r>
    <n v="24380"/>
    <s v="66.Dengue fever"/>
    <s v="สุรภา สุ่มสมาตร์"/>
    <s v="4437594"/>
    <s v="หญิง"/>
    <n v="23"/>
    <n v="0"/>
    <s v="เกษตร"/>
    <s v="63"/>
    <x v="9"/>
    <x v="98"/>
    <x v="4"/>
    <x v="3"/>
    <s v="ปทุมรัตต์"/>
    <d v="2021-09-03T00:00:00"/>
    <d v="2021-09-07T00:00:00"/>
    <m/>
    <d v="2021-01-03T00:00:00"/>
    <x v="31"/>
    <n v="35"/>
  </r>
  <r>
    <n v="17070"/>
    <s v="66.Dengue fever"/>
    <s v="สุวนันท์ ตรีกุล"/>
    <s v="886252"/>
    <s v="หญิง"/>
    <n v="8"/>
    <n v="11"/>
    <s v="นักเรียน"/>
    <s v="47"/>
    <x v="4"/>
    <x v="106"/>
    <x v="64"/>
    <x v="11"/>
    <s v="ร้อยเอ็ด"/>
    <d v="2021-05-30T00:00:00"/>
    <d v="2021-06-01T00:00:00"/>
    <m/>
    <d v="2021-01-03T00:00:00"/>
    <x v="2"/>
    <n v="22"/>
  </r>
  <r>
    <n v="20419"/>
    <s v="66.Dengue fever"/>
    <s v="สุวิทย์ มังสระคู"/>
    <s v="000004397"/>
    <s v="ชาย"/>
    <n v="32"/>
    <n v="3"/>
    <s v="เกษตร"/>
    <s v="147"/>
    <x v="4"/>
    <x v="139"/>
    <x v="82"/>
    <x v="10"/>
    <s v="ทุ่งเขาหลวง"/>
    <d v="2021-07-12T00:00:00"/>
    <d v="2021-07-16T00:00:00"/>
    <m/>
    <d v="2021-01-03T00:00:00"/>
    <x v="5"/>
    <n v="28"/>
  </r>
  <r>
    <n v="21428"/>
    <s v="66.Dengue fever"/>
    <s v="หงส์เหม ลาดหนองขุ่น"/>
    <s v="4902616"/>
    <s v="หญิง"/>
    <n v="15"/>
    <n v="0"/>
    <s v="นักเรียน"/>
    <s v="75"/>
    <x v="5"/>
    <x v="140"/>
    <x v="4"/>
    <x v="3"/>
    <s v="ปทุมรัตต์"/>
    <d v="2021-07-29T00:00:00"/>
    <d v="2021-08-03T00:00:00"/>
    <m/>
    <d v="2021-01-03T00:00:00"/>
    <x v="20"/>
    <n v="30"/>
  </r>
  <r>
    <n v="18626"/>
    <s v="66.Dengue fever"/>
    <s v="หนึ่งธิดา สิมวิเศษ"/>
    <s v="5504632"/>
    <s v="หญิง"/>
    <n v="9"/>
    <n v="1"/>
    <s v="นักเรียน"/>
    <s v="15/2"/>
    <x v="19"/>
    <x v="12"/>
    <x v="11"/>
    <x v="1"/>
    <s v="จตุรพักตรพิมาน"/>
    <d v="2021-06-24T00:00:00"/>
    <d v="2021-06-25T00:00:00"/>
    <m/>
    <d v="2021-01-03T00:00:00"/>
    <x v="12"/>
    <n v="25"/>
  </r>
  <r>
    <n v="26063"/>
    <s v="66.Dengue fever"/>
    <s v="หนึ่งฤทัย อภัยรี"/>
    <s v="1116421"/>
    <s v="หญิง"/>
    <n v="10"/>
    <n v="5"/>
    <s v="นักเรียน"/>
    <s v="2"/>
    <x v="8"/>
    <x v="101"/>
    <x v="62"/>
    <x v="11"/>
    <s v="ร้อยเอ็ด"/>
    <d v="2021-09-12T00:00:00"/>
    <d v="2021-09-15T00:00:00"/>
    <m/>
    <d v="2021-01-03T00:00:00"/>
    <x v="4"/>
    <n v="37"/>
  </r>
  <r>
    <n v="17533"/>
    <s v="66.Dengue fever"/>
    <s v="หนูจันทร์ สิรินาโพธิ์"/>
    <s v="5708353"/>
    <s v="หญิง"/>
    <n v="54"/>
    <n v="3"/>
    <s v="เกษตร"/>
    <s v="184"/>
    <x v="11"/>
    <x v="65"/>
    <x v="46"/>
    <x v="1"/>
    <s v="จตุรพักตรพิมาน"/>
    <d v="2021-06-11T00:00:00"/>
    <d v="2021-06-11T00:00:00"/>
    <m/>
    <d v="2021-01-03T00:00:00"/>
    <x v="24"/>
    <n v="23"/>
  </r>
  <r>
    <n v="25943"/>
    <s v="66.Dengue fever"/>
    <s v="อภิชญา บุญธรรม"/>
    <s v="5900160"/>
    <s v="หญิง"/>
    <n v="5"/>
    <n v="8"/>
    <s v="ไม่ทราบอาชีพ/ในปกครอง"/>
    <s v="81"/>
    <x v="1"/>
    <x v="1"/>
    <x v="1"/>
    <x v="1"/>
    <s v="จตุรพักตรพิมาน"/>
    <d v="2021-09-24T00:00:00"/>
    <d v="2021-09-24T00:00:00"/>
    <m/>
    <d v="2021-01-03T00:00:00"/>
    <x v="1"/>
    <n v="38"/>
  </r>
  <r>
    <n v="23168"/>
    <s v="66.Dengue fever"/>
    <s v="อภิญญา วงษ์ไทย"/>
    <s v="420034352"/>
    <s v="หญิง"/>
    <n v="21"/>
    <n v="10"/>
    <s v="รับจ้าง,กรรมกร"/>
    <s v="85"/>
    <x v="8"/>
    <x v="8"/>
    <x v="8"/>
    <x v="5"/>
    <s v="สุวรรณภูมิ"/>
    <d v="2021-08-07T00:00:00"/>
    <d v="2021-08-10T00:00:00"/>
    <m/>
    <d v="2021-01-03T00:00:00"/>
    <x v="11"/>
    <n v="31"/>
  </r>
  <r>
    <n v="24540"/>
    <s v="66.Dengue fever"/>
    <s v="อภิสิทธิ์ กาสิงห์"/>
    <s v="116652"/>
    <s v="ชาย"/>
    <n v="20"/>
    <n v="0"/>
    <s v="นักเรียน"/>
    <s v="43"/>
    <x v="10"/>
    <x v="27"/>
    <x v="23"/>
    <x v="4"/>
    <s v="เกษตรวิสัย"/>
    <d v="2021-06-20T00:00:00"/>
    <d v="2021-06-23T00:00:00"/>
    <m/>
    <d v="2021-01-03T00:00:00"/>
    <x v="12"/>
    <n v="25"/>
  </r>
  <r>
    <n v="20285"/>
    <s v="66.Dengue fever"/>
    <s v="อรวรรณ จันคติ"/>
    <s v="5404461"/>
    <s v="หญิง"/>
    <n v="27"/>
    <n v="6"/>
    <s v="เกษตร"/>
    <s v="79/1"/>
    <x v="4"/>
    <x v="141"/>
    <x v="2"/>
    <x v="1"/>
    <s v="จตุรพักตรพิมาน"/>
    <d v="2021-07-14T00:00:00"/>
    <d v="2021-07-19T00:00:00"/>
    <m/>
    <d v="2021-01-03T00:00:00"/>
    <x v="19"/>
    <n v="28"/>
  </r>
  <r>
    <n v="27896"/>
    <s v="66.Dengue fever"/>
    <s v="อรัญญา ใหญ่ทา"/>
    <s v="4454274"/>
    <s v="หญิง"/>
    <n v="14"/>
    <n v="0"/>
    <s v="นักเรียน"/>
    <s v="116"/>
    <x v="4"/>
    <x v="142"/>
    <x v="26"/>
    <x v="3"/>
    <s v="ปทุมรัตต์"/>
    <d v="2021-10-13T00:00:00"/>
    <d v="2021-10-18T00:00:00"/>
    <m/>
    <d v="2021-01-03T00:00:00"/>
    <x v="3"/>
    <n v="41"/>
  </r>
  <r>
    <n v="20186"/>
    <s v="66.Dengue fever"/>
    <s v="อริสรา วิทมาสิงห์"/>
    <s v="801221"/>
    <s v="หญิง"/>
    <n v="10"/>
    <n v="10"/>
    <s v="นักเรียน"/>
    <s v="34"/>
    <x v="3"/>
    <x v="18"/>
    <x v="17"/>
    <x v="0"/>
    <s v="ร้อยเอ็ด"/>
    <d v="2021-06-07T00:00:00"/>
    <d v="2021-07-12T00:00:00"/>
    <m/>
    <d v="2021-01-03T00:00:00"/>
    <x v="5"/>
    <n v="23"/>
  </r>
  <r>
    <n v="24488"/>
    <s v="66.Dengue fever"/>
    <s v="อรุณรัตน์ คนซื่อ"/>
    <s v="5808873"/>
    <s v="หญิง"/>
    <n v="27"/>
    <n v="5"/>
    <s v="รับจ้าง,กรรมกร"/>
    <s v="150"/>
    <x v="4"/>
    <x v="143"/>
    <x v="46"/>
    <x v="1"/>
    <s v="จตุรพักตรพิมาน"/>
    <d v="2021-09-08T00:00:00"/>
    <d v="2021-09-08T00:00:00"/>
    <m/>
    <d v="2021-01-03T00:00:00"/>
    <x v="31"/>
    <n v="36"/>
  </r>
  <r>
    <n v="17534"/>
    <s v="66.Dengue fever"/>
    <s v="อรุณรัตน์ มาตพงษ์"/>
    <s v="5901371"/>
    <s v="หญิง"/>
    <n v="34"/>
    <n v="6"/>
    <s v="รับจ้าง,กรรมกร"/>
    <s v="33"/>
    <x v="2"/>
    <x v="144"/>
    <x v="33"/>
    <x v="1"/>
    <s v="จตุรพักตรพิมาน"/>
    <d v="2021-06-14T00:00:00"/>
    <d v="2021-06-14T00:00:00"/>
    <m/>
    <d v="2021-01-03T00:00:00"/>
    <x v="22"/>
    <n v="24"/>
  </r>
  <r>
    <n v="16809"/>
    <s v="66.Dengue fever"/>
    <s v="อารีรัตน์  ลือโสภา"/>
    <s v="4432149"/>
    <s v="หญิง"/>
    <n v="19"/>
    <n v="0"/>
    <s v="นักเรียน"/>
    <s v="16"/>
    <x v="18"/>
    <x v="145"/>
    <x v="5"/>
    <x v="3"/>
    <s v="ปทุมรัตต์"/>
    <d v="2021-06-01T00:00:00"/>
    <d v="2021-06-03T00:00:00"/>
    <m/>
    <d v="2021-01-03T00:00:00"/>
    <x v="2"/>
    <n v="22"/>
  </r>
  <r>
    <n v="24542"/>
    <s v="66.Dengue fever"/>
    <s v="อิทธิพล ศรีแสง"/>
    <s v="163614"/>
    <s v="ชาย"/>
    <n v="14"/>
    <n v="0"/>
    <s v="นักเรียน"/>
    <s v="98"/>
    <x v="9"/>
    <x v="116"/>
    <x v="35"/>
    <x v="4"/>
    <s v="เกษตรวิสัย"/>
    <d v="2021-09-06T00:00:00"/>
    <d v="2021-09-06T00:00:00"/>
    <m/>
    <d v="2021-01-03T00:00:00"/>
    <x v="31"/>
    <n v="36"/>
  </r>
  <r>
    <n v="17886"/>
    <s v="66.Dengue fever"/>
    <s v="อุบล เล็กศิริ"/>
    <s v="5708202"/>
    <s v="หญิง"/>
    <n v="47"/>
    <n v="11"/>
    <s v="รับจ้าง,กรรมกร"/>
    <s v="191"/>
    <x v="19"/>
    <x v="12"/>
    <x v="11"/>
    <x v="1"/>
    <s v="จตุรพักตรพิมาน"/>
    <d v="2021-06-17T00:00:00"/>
    <d v="2021-06-18T00:00:00"/>
    <m/>
    <d v="2021-01-03T00:00:00"/>
    <x v="22"/>
    <n v="24"/>
  </r>
  <r>
    <n v="23165"/>
    <s v="66.Dengue fever"/>
    <s v="เอกศักดิ์ ศรีโคตร"/>
    <s v="470108918"/>
    <s v="ชาย"/>
    <n v="17"/>
    <n v="0"/>
    <s v="นักเรียน"/>
    <s v="55"/>
    <x v="0"/>
    <x v="72"/>
    <x v="8"/>
    <x v="5"/>
    <s v="สุวรรณภูมิ"/>
    <d v="2021-07-25T00:00:00"/>
    <d v="2021-07-27T00:00:00"/>
    <m/>
    <d v="2021-01-03T00:00:00"/>
    <x v="13"/>
    <n v="30"/>
  </r>
  <r>
    <n v="21803"/>
    <s v="66.Dengue fever"/>
    <s v="ไอยวริญญ์ ทองสกุล"/>
    <s v="580002605"/>
    <s v="หญิง"/>
    <n v="5"/>
    <n v="10"/>
    <s v="ไม่ทราบอาชีพ/ในปกครอง"/>
    <s v="20"/>
    <x v="5"/>
    <x v="8"/>
    <x v="80"/>
    <x v="2"/>
    <s v="พนมไพร"/>
    <d v="2021-08-06T00:00:00"/>
    <d v="2021-08-06T00:00:00"/>
    <m/>
    <d v="2021-01-03T00:00:00"/>
    <x v="20"/>
    <n v="31"/>
  </r>
  <r>
    <n v="1231"/>
    <s v="66.Dengue fever"/>
    <s v="ไอรดา  พันธ์ผะกา"/>
    <s v="61001892"/>
    <s v="หญิง"/>
    <n v="12"/>
    <n v="0"/>
    <s v="นักเรียน"/>
    <s v="87"/>
    <x v="1"/>
    <x v="83"/>
    <x v="16"/>
    <x v="3"/>
    <s v="ปทุมรัตต์"/>
    <d v="2021-01-10T00:00:00"/>
    <d v="2021-01-13T00:00:00"/>
    <m/>
    <d v="2021-01-03T00:00:00"/>
    <x v="36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S259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9"/>
        <item x="2"/>
        <item x="3"/>
        <item x="5"/>
        <item sd="0" x="8"/>
        <item sd="0" x="4"/>
        <item sd="0" x="1"/>
        <item sd="0" x="6"/>
        <item sd="0" x="7"/>
        <item sd="0" x="13"/>
        <item x="10"/>
        <item x="18"/>
        <item x="12"/>
        <item x="19"/>
        <item sd="0" x="11"/>
        <item sd="0" x="0"/>
        <item x="15"/>
        <item x="16"/>
        <item x="17"/>
        <item x="14"/>
        <item t="default"/>
      </items>
    </pivotField>
    <pivotField axis="axisRow" compact="0" outline="0" subtotalTop="0" showAll="0" includeNewItemsInFilter="1" sortType="ascending">
      <items count="147">
        <item x="63"/>
        <item x="65"/>
        <item x="111"/>
        <item x="42"/>
        <item x="79"/>
        <item x="106"/>
        <item x="92"/>
        <item x="142"/>
        <item x="48"/>
        <item x="15"/>
        <item x="78"/>
        <item x="124"/>
        <item x="110"/>
        <item x="66"/>
        <item x="21"/>
        <item x="9"/>
        <item x="32"/>
        <item x="8"/>
        <item x="20"/>
        <item x="114"/>
        <item x="82"/>
        <item x="125"/>
        <item x="90"/>
        <item x="86"/>
        <item x="118"/>
        <item x="76"/>
        <item x="44"/>
        <item x="4"/>
        <item x="116"/>
        <item x="98"/>
        <item x="75"/>
        <item x="3"/>
        <item x="46"/>
        <item x="71"/>
        <item x="17"/>
        <item x="72"/>
        <item x="69"/>
        <item x="123"/>
        <item x="59"/>
        <item x="49"/>
        <item x="100"/>
        <item x="131"/>
        <item x="25"/>
        <item x="109"/>
        <item x="50"/>
        <item x="19"/>
        <item x="2"/>
        <item x="30"/>
        <item x="81"/>
        <item x="88"/>
        <item x="38"/>
        <item x="129"/>
        <item x="141"/>
        <item x="41"/>
        <item x="121"/>
        <item x="137"/>
        <item x="135"/>
        <item x="140"/>
        <item x="68"/>
        <item x="134"/>
        <item x="6"/>
        <item x="128"/>
        <item x="115"/>
        <item x="77"/>
        <item x="120"/>
        <item x="28"/>
        <item x="55"/>
        <item x="40"/>
        <item x="127"/>
        <item x="43"/>
        <item x="80"/>
        <item x="99"/>
        <item x="67"/>
        <item x="145"/>
        <item x="27"/>
        <item x="95"/>
        <item x="26"/>
        <item x="84"/>
        <item x="52"/>
        <item x="73"/>
        <item x="107"/>
        <item x="132"/>
        <item x="97"/>
        <item x="24"/>
        <item x="104"/>
        <item x="34"/>
        <item x="144"/>
        <item x="51"/>
        <item x="36"/>
        <item x="105"/>
        <item x="54"/>
        <item x="57"/>
        <item x="112"/>
        <item x="18"/>
        <item x="39"/>
        <item x="0"/>
        <item x="58"/>
        <item x="56"/>
        <item x="16"/>
        <item x="23"/>
        <item x="11"/>
        <item x="35"/>
        <item x="64"/>
        <item x="122"/>
        <item x="53"/>
        <item x="1"/>
        <item x="14"/>
        <item x="136"/>
        <item x="138"/>
        <item x="61"/>
        <item x="87"/>
        <item x="119"/>
        <item x="47"/>
        <item x="83"/>
        <item x="13"/>
        <item x="37"/>
        <item x="29"/>
        <item x="102"/>
        <item x="10"/>
        <item x="133"/>
        <item x="96"/>
        <item x="60"/>
        <item x="126"/>
        <item x="94"/>
        <item x="33"/>
        <item x="143"/>
        <item x="62"/>
        <item x="130"/>
        <item x="45"/>
        <item x="7"/>
        <item x="101"/>
        <item x="117"/>
        <item x="70"/>
        <item x="31"/>
        <item x="108"/>
        <item x="85"/>
        <item x="93"/>
        <item x="22"/>
        <item x="139"/>
        <item x="74"/>
        <item x="113"/>
        <item x="91"/>
        <item x="103"/>
        <item x="89"/>
        <item x="12"/>
        <item x="5"/>
        <item t="default"/>
      </items>
    </pivotField>
    <pivotField axis="axisRow" compact="0" outline="0" subtotalTop="0" showAll="0" includeNewItemsInFilter="1" sortType="descending">
      <items count="84">
        <item x="0"/>
        <item x="17"/>
        <item x="9"/>
        <item x="52"/>
        <item x="6"/>
        <item x="44"/>
        <item x="73"/>
        <item x="1"/>
        <item x="2"/>
        <item x="3"/>
        <item x="4"/>
        <item x="5"/>
        <item x="7"/>
        <item x="8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79"/>
        <item x="80"/>
        <item x="81"/>
        <item x="8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8">
        <item x="4"/>
        <item x="1"/>
        <item x="16"/>
        <item x="10"/>
        <item x="11"/>
        <item x="3"/>
        <item x="2"/>
        <item x="8"/>
        <item x="7"/>
        <item x="9"/>
        <item x="15"/>
        <item x="0"/>
        <item x="6"/>
        <item x="5"/>
        <item x="12"/>
        <item x="14"/>
        <item x="13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42">
        <item x="39"/>
        <item x="34"/>
        <item x="36"/>
        <item x="28"/>
        <item x="27"/>
        <item x="35"/>
        <item x="10"/>
        <item x="37"/>
        <item x="17"/>
        <item x="18"/>
        <item x="40"/>
        <item x="33"/>
        <item x="38"/>
        <item x="29"/>
        <item x="25"/>
        <item x="21"/>
        <item x="2"/>
        <item x="24"/>
        <item x="22"/>
        <item x="12"/>
        <item x="26"/>
        <item x="32"/>
        <item x="5"/>
        <item x="19"/>
        <item x="13"/>
        <item x="20"/>
        <item x="11"/>
        <item x="6"/>
        <item x="15"/>
        <item x="9"/>
        <item x="31"/>
        <item x="4"/>
        <item x="1"/>
        <item x="23"/>
        <item x="16"/>
        <item x="8"/>
        <item x="3"/>
        <item x="14"/>
        <item x="7"/>
        <item x="30"/>
        <item x="0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254">
    <i>
      <x/>
      <x v="12"/>
      <x v="70"/>
    </i>
    <i r="2">
      <x v="79"/>
    </i>
    <i r="2">
      <x v="102"/>
    </i>
    <i r="2">
      <x v="129"/>
    </i>
    <i r="2">
      <x v="132"/>
    </i>
    <i t="default" r="1">
      <x v="12"/>
    </i>
    <i r="1">
      <x v="38"/>
      <x v="28"/>
    </i>
    <i r="2">
      <x v="69"/>
    </i>
    <i r="2">
      <x v="82"/>
    </i>
    <i r="2">
      <x v="110"/>
    </i>
    <i t="default" r="1">
      <x v="38"/>
    </i>
    <i r="1">
      <x v="17"/>
      <x v="106"/>
    </i>
    <i r="2">
      <x v="142"/>
    </i>
    <i t="default" r="1">
      <x v="17"/>
    </i>
    <i r="1">
      <x v="26"/>
      <x v="72"/>
    </i>
    <i r="2">
      <x v="74"/>
    </i>
    <i t="default" r="1">
      <x v="26"/>
    </i>
    <i r="1">
      <x v="59"/>
      <x v="123"/>
    </i>
    <i t="default" r="1">
      <x v="59"/>
    </i>
    <i r="1">
      <x v="33"/>
      <x v="85"/>
    </i>
    <i t="default" r="1">
      <x v="33"/>
    </i>
    <i r="1">
      <x v="30"/>
      <x v="4"/>
    </i>
    <i r="2">
      <x v="133"/>
    </i>
    <i t="default" r="1">
      <x v="30"/>
    </i>
    <i r="1">
      <x v="37"/>
      <x v="53"/>
    </i>
    <i r="2">
      <x v="89"/>
    </i>
    <i t="default" r="1">
      <x v="37"/>
    </i>
    <i r="1">
      <x v="62"/>
      <x v="40"/>
    </i>
    <i t="default" r="1">
      <x v="62"/>
    </i>
    <i r="1">
      <x v="78"/>
      <x v="81"/>
    </i>
    <i t="default" r="1">
      <x v="78"/>
    </i>
    <i r="1">
      <x v="70"/>
      <x v="19"/>
    </i>
    <i t="default" r="1">
      <x v="70"/>
    </i>
    <i t="default">
      <x/>
    </i>
    <i>
      <x v="1"/>
      <x v="15"/>
      <x v="140"/>
    </i>
    <i r="2">
      <x v="144"/>
    </i>
    <i t="default" r="1">
      <x v="15"/>
    </i>
    <i r="1">
      <x v="48"/>
      <x v="1"/>
    </i>
    <i r="2">
      <x v="25"/>
    </i>
    <i r="2">
      <x v="30"/>
    </i>
    <i r="2">
      <x v="125"/>
    </i>
    <i t="default" r="1">
      <x v="48"/>
    </i>
    <i r="1">
      <x v="8"/>
      <x v="46"/>
    </i>
    <i r="2">
      <x v="52"/>
    </i>
    <i t="default" r="1">
      <x v="8"/>
    </i>
    <i r="1">
      <x v="53"/>
      <x v="48"/>
    </i>
    <i r="2">
      <x v="141"/>
    </i>
    <i t="default" r="1">
      <x v="53"/>
    </i>
    <i r="1">
      <x v="7"/>
      <x v="105"/>
    </i>
    <i t="default" r="1">
      <x v="7"/>
    </i>
    <i r="1">
      <x v="58"/>
      <x v="6"/>
    </i>
    <i t="default" r="1">
      <x v="58"/>
    </i>
    <i r="1">
      <x v="52"/>
      <x v="10"/>
    </i>
    <i r="2">
      <x v="135"/>
    </i>
    <i t="default" r="1">
      <x v="52"/>
    </i>
    <i r="1">
      <x v="36"/>
      <x v="86"/>
    </i>
    <i r="2">
      <x v="94"/>
    </i>
    <i t="default" r="1">
      <x v="36"/>
    </i>
    <i r="1">
      <x v="55"/>
      <x v="23"/>
    </i>
    <i t="default" r="1">
      <x v="55"/>
    </i>
    <i r="1">
      <x v="41"/>
      <x v="112"/>
    </i>
    <i t="default" r="1">
      <x v="41"/>
    </i>
    <i t="default">
      <x v="1"/>
    </i>
    <i>
      <x v="2"/>
      <x v="81"/>
      <x v="108"/>
    </i>
    <i t="default" r="1">
      <x v="81"/>
    </i>
    <i r="1">
      <x v="76"/>
      <x v="61"/>
    </i>
    <i t="default" r="1">
      <x v="76"/>
    </i>
    <i t="default">
      <x v="2"/>
    </i>
    <i>
      <x v="3"/>
      <x v="43"/>
      <x v="68"/>
    </i>
    <i r="2">
      <x v="87"/>
    </i>
    <i t="default" r="1">
      <x v="43"/>
    </i>
    <i r="1">
      <x v="82"/>
      <x v="138"/>
    </i>
    <i t="default" r="1">
      <x v="82"/>
    </i>
    <i r="1">
      <x v="23"/>
      <x v="137"/>
    </i>
    <i t="default" r="1">
      <x v="23"/>
    </i>
    <i t="default">
      <x v="3"/>
    </i>
    <i>
      <x v="4"/>
      <x v="32"/>
      <x v="11"/>
    </i>
    <i r="2">
      <x v="84"/>
    </i>
    <i r="2">
      <x v="124"/>
    </i>
    <i t="default" r="1">
      <x v="32"/>
    </i>
    <i r="1">
      <x v="65"/>
      <x v="5"/>
    </i>
    <i t="default" r="1">
      <x v="65"/>
    </i>
    <i r="1">
      <x v="63"/>
      <x v="130"/>
    </i>
    <i t="default" r="1">
      <x v="63"/>
    </i>
    <i r="1">
      <x v="35"/>
      <x v="88"/>
    </i>
    <i t="default" r="1">
      <x v="35"/>
    </i>
    <i r="1">
      <x v="68"/>
      <x v="2"/>
    </i>
    <i t="default" r="1">
      <x v="68"/>
    </i>
    <i r="1">
      <x v="66"/>
      <x v="134"/>
    </i>
    <i t="default" r="1">
      <x v="66"/>
    </i>
    <i t="default">
      <x v="4"/>
    </i>
    <i>
      <x v="5"/>
      <x v="11"/>
      <x v="37"/>
    </i>
    <i r="2">
      <x v="50"/>
    </i>
    <i r="2">
      <x v="56"/>
    </i>
    <i r="2">
      <x v="58"/>
    </i>
    <i r="2">
      <x v="63"/>
    </i>
    <i r="2">
      <x v="64"/>
    </i>
    <i r="2">
      <x v="73"/>
    </i>
    <i r="2">
      <x v="126"/>
    </i>
    <i r="2">
      <x v="145"/>
    </i>
    <i t="default" r="1">
      <x v="11"/>
    </i>
    <i r="1">
      <x v="20"/>
      <x v="34"/>
    </i>
    <i r="2">
      <x v="39"/>
    </i>
    <i r="2">
      <x v="67"/>
    </i>
    <i r="2">
      <x v="113"/>
    </i>
    <i t="default" r="1">
      <x v="20"/>
    </i>
    <i r="1">
      <x v="34"/>
      <x v="38"/>
    </i>
    <i r="2">
      <x v="101"/>
    </i>
    <i r="2">
      <x v="115"/>
    </i>
    <i t="default" r="1">
      <x v="34"/>
    </i>
    <i r="1">
      <x v="10"/>
      <x v="27"/>
    </i>
    <i r="2">
      <x v="29"/>
    </i>
    <i r="2">
      <x v="55"/>
    </i>
    <i r="2">
      <x v="57"/>
    </i>
    <i r="2">
      <x v="131"/>
    </i>
    <i t="default" r="1">
      <x v="10"/>
    </i>
    <i r="1">
      <x v="29"/>
      <x v="7"/>
    </i>
    <i r="2">
      <x v="8"/>
    </i>
    <i r="2">
      <x v="47"/>
    </i>
    <i t="default" r="1">
      <x v="29"/>
    </i>
    <i r="1">
      <x v="57"/>
      <x v="22"/>
    </i>
    <i r="2">
      <x v="119"/>
    </i>
    <i t="default" r="1">
      <x v="57"/>
    </i>
    <i r="1">
      <x v="39"/>
      <x v="26"/>
    </i>
    <i t="default" r="1">
      <x v="39"/>
    </i>
    <i r="1">
      <x v="46"/>
      <x v="66"/>
    </i>
    <i t="default" r="1">
      <x v="46"/>
    </i>
    <i t="default">
      <x v="5"/>
    </i>
    <i>
      <x v="6"/>
      <x v="44"/>
      <x v="49"/>
    </i>
    <i r="2">
      <x v="78"/>
    </i>
    <i t="default" r="1">
      <x v="44"/>
    </i>
    <i r="1">
      <x v="80"/>
      <x v="17"/>
    </i>
    <i t="default" r="1">
      <x v="80"/>
    </i>
    <i r="1">
      <x v="54"/>
      <x v="77"/>
    </i>
    <i r="2">
      <x v="120"/>
    </i>
    <i t="default" r="1">
      <x v="54"/>
    </i>
    <i r="1">
      <x v="49"/>
      <x v="13"/>
    </i>
    <i t="default" r="1">
      <x v="49"/>
    </i>
    <i r="1">
      <x v="67"/>
      <x v="12"/>
    </i>
    <i t="default" r="1">
      <x v="67"/>
    </i>
    <i r="1">
      <x v="9"/>
      <x v="31"/>
    </i>
    <i t="default" r="1">
      <x v="9"/>
    </i>
    <i r="1">
      <x v="60"/>
      <x v="129"/>
    </i>
    <i t="default" r="1">
      <x v="60"/>
    </i>
    <i t="default">
      <x v="6"/>
    </i>
    <i>
      <x v="7"/>
      <x v="21"/>
      <x v="45"/>
    </i>
    <i r="2">
      <x v="59"/>
    </i>
    <i r="2">
      <x v="76"/>
    </i>
    <i t="default" r="1">
      <x v="21"/>
    </i>
    <i r="1">
      <x v="71"/>
      <x v="62"/>
    </i>
    <i t="default" r="1">
      <x v="71"/>
    </i>
    <i r="1">
      <x v="50"/>
      <x v="33"/>
    </i>
    <i t="default" r="1">
      <x v="50"/>
    </i>
    <i t="default">
      <x v="7"/>
    </i>
    <i>
      <x v="8"/>
      <x v="19"/>
      <x v="36"/>
    </i>
    <i r="2">
      <x v="98"/>
    </i>
    <i t="default" r="1">
      <x v="19"/>
    </i>
    <i r="1">
      <x v="45"/>
      <x v="104"/>
    </i>
    <i t="default" r="1">
      <x v="45"/>
    </i>
    <i r="1">
      <x v="28"/>
      <x v="116"/>
    </i>
    <i t="default" r="1">
      <x v="28"/>
    </i>
    <i t="default">
      <x v="8"/>
    </i>
    <i>
      <x v="9"/>
      <x v="22"/>
      <x v="14"/>
    </i>
    <i t="default" r="1">
      <x v="22"/>
    </i>
    <i r="1">
      <x v="27"/>
      <x v="65"/>
    </i>
    <i t="default" r="1">
      <x v="27"/>
    </i>
    <i t="default">
      <x v="9"/>
    </i>
    <i>
      <x v="10"/>
      <x v="74"/>
      <x v="103"/>
    </i>
    <i t="default" r="1">
      <x v="74"/>
    </i>
    <i t="default">
      <x v="10"/>
    </i>
    <i>
      <x v="11"/>
      <x/>
      <x v="43"/>
    </i>
    <i r="2">
      <x v="75"/>
    </i>
    <i r="2">
      <x v="91"/>
    </i>
    <i r="2">
      <x v="95"/>
    </i>
    <i r="2">
      <x v="96"/>
    </i>
    <i r="2">
      <x v="97"/>
    </i>
    <i r="2">
      <x v="99"/>
    </i>
    <i r="2">
      <x v="115"/>
    </i>
    <i t="default" r="1">
      <x/>
    </i>
    <i r="1">
      <x v="2"/>
      <x v="60"/>
    </i>
    <i r="2">
      <x v="118"/>
    </i>
    <i t="default" r="1">
      <x v="2"/>
    </i>
    <i r="1">
      <x v="1"/>
      <x v="93"/>
    </i>
    <i t="default" r="1">
      <x v="1"/>
    </i>
    <i r="1">
      <x v="4"/>
      <x v="60"/>
    </i>
    <i r="2">
      <x v="136"/>
    </i>
    <i t="default" r="1">
      <x v="4"/>
    </i>
    <i r="1">
      <x v="3"/>
      <x v="20"/>
    </i>
    <i r="2">
      <x v="122"/>
    </i>
    <i t="default" r="1">
      <x v="3"/>
    </i>
    <i r="1">
      <x v="6"/>
      <x v="54"/>
    </i>
    <i t="default" r="1">
      <x v="6"/>
    </i>
    <i r="1">
      <x v="5"/>
      <x v="121"/>
    </i>
    <i t="default" r="1">
      <x v="5"/>
    </i>
    <i t="default">
      <x v="11"/>
    </i>
    <i>
      <x v="12"/>
      <x v="40"/>
      <x v="32"/>
    </i>
    <i t="default" r="1">
      <x v="40"/>
    </i>
    <i r="1">
      <x v="18"/>
      <x v="9"/>
    </i>
    <i t="default" r="1">
      <x v="18"/>
    </i>
    <i t="default">
      <x v="12"/>
    </i>
    <i>
      <x v="13"/>
      <x v="13"/>
      <x/>
    </i>
    <i r="2">
      <x v="3"/>
    </i>
    <i r="2">
      <x v="15"/>
    </i>
    <i r="2">
      <x v="17"/>
    </i>
    <i r="2">
      <x v="18"/>
    </i>
    <i r="2">
      <x v="35"/>
    </i>
    <i t="default" r="1">
      <x v="13"/>
    </i>
    <i r="1">
      <x v="31"/>
      <x v="8"/>
    </i>
    <i r="2">
      <x v="16"/>
    </i>
    <i r="2">
      <x v="128"/>
    </i>
    <i t="default" r="1">
      <x v="31"/>
    </i>
    <i r="1">
      <x v="16"/>
      <x v="90"/>
    </i>
    <i r="2">
      <x v="114"/>
    </i>
    <i t="default" r="1">
      <x v="16"/>
    </i>
    <i r="1">
      <x v="25"/>
      <x v="41"/>
    </i>
    <i r="2">
      <x v="42"/>
    </i>
    <i t="default" r="1">
      <x v="25"/>
    </i>
    <i r="1">
      <x v="24"/>
      <x v="80"/>
    </i>
    <i r="2">
      <x v="83"/>
    </i>
    <i t="default" r="1">
      <x v="24"/>
    </i>
    <i r="1">
      <x v="69"/>
      <x v="92"/>
    </i>
    <i t="default" r="1">
      <x v="69"/>
    </i>
    <i r="1">
      <x v="14"/>
      <x v="100"/>
    </i>
    <i t="default" r="1">
      <x v="14"/>
    </i>
    <i r="1">
      <x v="79"/>
      <x v="107"/>
    </i>
    <i t="default" r="1">
      <x v="79"/>
    </i>
    <i r="1">
      <x v="15"/>
      <x v="51"/>
    </i>
    <i t="default" r="1">
      <x v="15"/>
    </i>
    <i r="1">
      <x v="64"/>
      <x v="117"/>
    </i>
    <i t="default" r="1">
      <x v="64"/>
    </i>
    <i t="default">
      <x v="13"/>
    </i>
    <i>
      <x v="14"/>
      <x v="72"/>
      <x v="24"/>
    </i>
    <i t="default" r="1">
      <x v="72"/>
    </i>
    <i r="1">
      <x v="75"/>
      <x v="21"/>
    </i>
    <i t="default" r="1">
      <x v="75"/>
    </i>
    <i r="1">
      <x v="73"/>
      <x v="111"/>
    </i>
    <i t="default" r="1">
      <x v="73"/>
    </i>
    <i r="1">
      <x v="51"/>
      <x v="139"/>
    </i>
    <i t="default" r="1">
      <x v="51"/>
    </i>
    <i r="1">
      <x v="42"/>
      <x v="44"/>
    </i>
    <i t="default" r="1">
      <x v="42"/>
    </i>
    <i r="1">
      <x v="56"/>
      <x v="143"/>
    </i>
    <i t="default" r="1">
      <x v="56"/>
    </i>
    <i t="default">
      <x v="14"/>
    </i>
    <i>
      <x v="15"/>
      <x v="61"/>
      <x v="61"/>
    </i>
    <i r="2">
      <x v="71"/>
    </i>
    <i t="default" r="1">
      <x v="61"/>
    </i>
    <i t="default">
      <x v="15"/>
    </i>
    <i>
      <x v="16"/>
      <x v="77"/>
      <x v="127"/>
    </i>
    <i t="default" r="1">
      <x v="77"/>
    </i>
    <i r="1">
      <x v="47"/>
      <x v="109"/>
    </i>
    <i t="default" r="1">
      <x v="47"/>
    </i>
    <i t="default">
      <x v="16"/>
    </i>
    <i t="grand">
      <x/>
    </i>
  </rowItems>
  <colFields count="1">
    <field x="18"/>
  </colFields>
  <col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colItems>
  <dataFields count="1">
    <dataField name="ราย" fld="15" subtotal="count" baseField="0" baseItem="0"/>
  </dataFields>
  <formats count="26">
    <format dxfId="15">
      <pivotArea type="all" outline="0" fieldPosition="0"/>
    </format>
    <format dxfId="16">
      <pivotArea grandRow="1" outline="0" fieldPosition="0"/>
    </format>
    <format dxfId="17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grandCol="1" outline="0" fieldPosition="0"/>
    </format>
    <format dxfId="21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dataOnly="0" labelOnly="1" grandRow="1" outline="0" fieldPosition="0"/>
    </format>
    <format dxfId="23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">
      <pivotArea grandRow="1" outline="0" fieldPosition="0"/>
    </format>
    <format dxfId="2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type="all" dataOnly="0" outline="0" fieldPosition="0"/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origin" dataOnly="0" labelOnly="1" outline="0" fieldPosition="0"/>
    </format>
    <format dxfId="10">
      <pivotArea field="12" type="button" dataOnly="0" labelOnly="1" outline="0" axis="axisRow" fieldPosition="0"/>
    </format>
    <format dxfId="9">
      <pivotArea field="11" type="button" dataOnly="0" labelOnly="1" outline="0" axis="axisRow" fieldPosition="1"/>
    </format>
    <format dxfId="8">
      <pivotArea field="10" type="button" dataOnly="0" labelOnly="1" outline="0" axis="axisRow" fieldPosition="2"/>
    </format>
    <format dxfId="7">
      <pivotArea field="18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18" count="0"/>
        </references>
      </pivotArea>
    </format>
    <format dxfId="4">
      <pivotArea dataOnly="0" labelOnly="1" grandCol="1" outline="0" fieldPosition="0"/>
    </format>
    <format dxfId="3">
      <pivotArea dataOnly="0" outline="0" fieldPosition="0">
        <references count="1">
          <reference field="11" count="0" defaultSubtotal="1"/>
        </references>
      </pivotArea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2" count="0" defaultSubtotal="1"/>
        </references>
      </pivotArea>
    </format>
    <format dxfId="0">
      <pivotArea dataOnly="0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A2" sqref="A2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55" t="s">
        <v>335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162"/>
    </row>
    <row r="2" spans="1:30" ht="23.25">
      <c r="A2" s="164"/>
      <c r="B2" s="164"/>
      <c r="C2" s="82" t="s">
        <v>577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2">
        <v>118</v>
      </c>
      <c r="C4" s="272">
        <v>91</v>
      </c>
      <c r="D4" s="272">
        <v>103</v>
      </c>
      <c r="E4" s="272">
        <v>44</v>
      </c>
      <c r="F4" s="272">
        <v>30</v>
      </c>
      <c r="G4" s="272">
        <v>76</v>
      </c>
      <c r="H4" s="272">
        <v>165</v>
      </c>
      <c r="I4" s="272">
        <v>221</v>
      </c>
      <c r="J4" s="272">
        <v>152</v>
      </c>
      <c r="K4" s="272">
        <v>119</v>
      </c>
      <c r="L4" s="272">
        <v>44</v>
      </c>
      <c r="M4" s="272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2">
        <v>16</v>
      </c>
      <c r="C5" s="272">
        <v>9</v>
      </c>
      <c r="D5" s="272">
        <v>10</v>
      </c>
      <c r="E5" s="272">
        <v>24</v>
      </c>
      <c r="F5" s="272">
        <v>47</v>
      </c>
      <c r="G5" s="272">
        <v>186</v>
      </c>
      <c r="H5" s="272">
        <v>139</v>
      </c>
      <c r="I5" s="272">
        <v>115</v>
      </c>
      <c r="J5" s="272">
        <v>44</v>
      </c>
      <c r="K5" s="272">
        <v>18</v>
      </c>
      <c r="L5" s="272">
        <v>6</v>
      </c>
      <c r="M5" s="272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2">
        <v>5</v>
      </c>
      <c r="C6" s="272">
        <v>7</v>
      </c>
      <c r="D6" s="272">
        <v>6</v>
      </c>
      <c r="E6" s="272">
        <v>28</v>
      </c>
      <c r="F6" s="272">
        <v>184</v>
      </c>
      <c r="G6" s="272">
        <v>370</v>
      </c>
      <c r="H6" s="272">
        <v>269</v>
      </c>
      <c r="I6" s="272">
        <v>232</v>
      </c>
      <c r="J6" s="272">
        <v>132</v>
      </c>
      <c r="K6" s="272">
        <v>46</v>
      </c>
      <c r="L6" s="272">
        <v>52</v>
      </c>
      <c r="M6" s="272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2">
        <v>49</v>
      </c>
      <c r="C7" s="272">
        <v>77</v>
      </c>
      <c r="D7" s="272">
        <v>82</v>
      </c>
      <c r="E7" s="272">
        <v>96</v>
      </c>
      <c r="F7" s="272">
        <v>275</v>
      </c>
      <c r="G7" s="272">
        <v>822</v>
      </c>
      <c r="H7" s="272">
        <v>863</v>
      </c>
      <c r="I7" s="272">
        <v>565</v>
      </c>
      <c r="J7" s="272">
        <v>462</v>
      </c>
      <c r="K7" s="272">
        <v>308</v>
      </c>
      <c r="L7" s="272">
        <v>142</v>
      </c>
      <c r="M7" s="272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2">
        <v>59</v>
      </c>
      <c r="C8" s="272">
        <v>49</v>
      </c>
      <c r="D8" s="272">
        <v>67</v>
      </c>
      <c r="E8" s="272">
        <v>126</v>
      </c>
      <c r="F8" s="272">
        <v>207</v>
      </c>
      <c r="G8" s="272">
        <v>228</v>
      </c>
      <c r="H8" s="272">
        <v>352</v>
      </c>
      <c r="I8" s="272">
        <v>296</v>
      </c>
      <c r="J8" s="272">
        <v>171</v>
      </c>
      <c r="K8" s="272">
        <v>49</v>
      </c>
      <c r="L8" s="272">
        <v>25</v>
      </c>
      <c r="M8" s="272">
        <v>9</v>
      </c>
      <c r="N8" s="121">
        <f t="shared" si="0"/>
        <v>1638</v>
      </c>
      <c r="P8" s="122"/>
      <c r="S8" s="122"/>
      <c r="T8" s="39"/>
    </row>
    <row r="9" spans="1:30" ht="23.25">
      <c r="A9" s="273" t="s">
        <v>336</v>
      </c>
      <c r="B9" s="274">
        <f>MEDIAN(B4:B8)</f>
        <v>49</v>
      </c>
      <c r="C9" s="274">
        <f t="shared" ref="C9:M9" si="1">MEDIAN(C4:C8)</f>
        <v>49</v>
      </c>
      <c r="D9" s="274">
        <f t="shared" si="1"/>
        <v>67</v>
      </c>
      <c r="E9" s="274">
        <f t="shared" si="1"/>
        <v>44</v>
      </c>
      <c r="F9" s="274">
        <f t="shared" si="1"/>
        <v>184</v>
      </c>
      <c r="G9" s="274">
        <f t="shared" si="1"/>
        <v>228</v>
      </c>
      <c r="H9" s="274">
        <f t="shared" si="1"/>
        <v>269</v>
      </c>
      <c r="I9" s="274">
        <f t="shared" si="1"/>
        <v>232</v>
      </c>
      <c r="J9" s="274">
        <f t="shared" si="1"/>
        <v>152</v>
      </c>
      <c r="K9" s="274">
        <f t="shared" si="1"/>
        <v>49</v>
      </c>
      <c r="L9" s="274">
        <f t="shared" si="1"/>
        <v>44</v>
      </c>
      <c r="M9" s="274">
        <f t="shared" si="1"/>
        <v>21</v>
      </c>
      <c r="N9" s="275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3</v>
      </c>
      <c r="D13" s="135">
        <v>6</v>
      </c>
      <c r="E13" s="135">
        <v>4</v>
      </c>
      <c r="F13" s="135">
        <v>19</v>
      </c>
      <c r="G13" s="135">
        <v>49</v>
      </c>
      <c r="H13" s="135">
        <v>29</v>
      </c>
      <c r="I13" s="269">
        <v>50</v>
      </c>
      <c r="J13" s="269">
        <v>59</v>
      </c>
      <c r="K13" s="269">
        <v>43</v>
      </c>
      <c r="L13" s="269">
        <v>3</v>
      </c>
      <c r="M13" s="269">
        <v>0</v>
      </c>
      <c r="N13" s="135">
        <f t="shared" si="0"/>
        <v>270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337</v>
      </c>
      <c r="B14" s="218">
        <f>B13</f>
        <v>5</v>
      </c>
      <c r="C14" s="218">
        <f>B13+C13</f>
        <v>8</v>
      </c>
      <c r="D14" s="218">
        <f>B13+C13+D13</f>
        <v>14</v>
      </c>
      <c r="E14" s="136">
        <f>SUM(B13:E13)</f>
        <v>18</v>
      </c>
      <c r="F14" s="136">
        <f>SUM(B13:F13)</f>
        <v>37</v>
      </c>
      <c r="G14" s="136">
        <f>SUM(B13:G13)</f>
        <v>86</v>
      </c>
      <c r="H14" s="136">
        <f>SUM(B13:H13)</f>
        <v>115</v>
      </c>
      <c r="I14" s="136">
        <f>SUM(B13:I13)</f>
        <v>165</v>
      </c>
      <c r="J14" s="136">
        <f>SUM(B13:J13)</f>
        <v>224</v>
      </c>
      <c r="K14" s="136">
        <f>SUM(B13:K13)</f>
        <v>267</v>
      </c>
      <c r="L14" s="136">
        <f>SUM(B13:L13)</f>
        <v>270</v>
      </c>
      <c r="M14" s="136">
        <f>SUM(B13:M13)</f>
        <v>270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526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56"/>
      <c r="E31" s="356"/>
      <c r="F31" s="356"/>
      <c r="G31" s="356"/>
      <c r="H31" s="356"/>
      <c r="I31" s="356"/>
      <c r="J31" s="356"/>
      <c r="K31" s="356"/>
    </row>
    <row r="32" spans="1:19">
      <c r="D32" s="356"/>
      <c r="E32" s="356"/>
      <c r="F32" s="356"/>
      <c r="G32" s="356"/>
      <c r="H32" s="356"/>
      <c r="I32" s="356"/>
      <c r="J32" s="356"/>
      <c r="K32" s="356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338</v>
      </c>
      <c r="R1" s="360" t="s">
        <v>339</v>
      </c>
      <c r="S1" s="360"/>
      <c r="T1" s="360"/>
      <c r="U1" s="360"/>
      <c r="V1" s="360"/>
      <c r="W1" s="360"/>
    </row>
    <row r="2" spans="1:26" ht="24">
      <c r="B2" s="82" t="s">
        <v>578</v>
      </c>
      <c r="R2" s="43"/>
      <c r="S2" s="43"/>
      <c r="T2" s="361" t="s">
        <v>358</v>
      </c>
      <c r="U2" s="362"/>
      <c r="V2" s="362"/>
      <c r="W2" s="363"/>
    </row>
    <row r="3" spans="1:26" ht="24">
      <c r="A3" s="19" t="s">
        <v>9</v>
      </c>
      <c r="B3" s="357" t="s">
        <v>43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9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v>1</v>
      </c>
      <c r="C5" s="148">
        <v>2</v>
      </c>
      <c r="D5" s="329">
        <v>0</v>
      </c>
      <c r="E5" s="148">
        <v>1</v>
      </c>
      <c r="F5" s="148">
        <v>1</v>
      </c>
      <c r="G5" s="148">
        <v>7</v>
      </c>
      <c r="H5" s="148">
        <v>4</v>
      </c>
      <c r="I5" s="148">
        <v>2</v>
      </c>
      <c r="J5" s="148">
        <v>4</v>
      </c>
      <c r="K5" s="148">
        <v>3</v>
      </c>
      <c r="L5" s="351">
        <v>1</v>
      </c>
      <c r="M5" s="328">
        <v>0</v>
      </c>
      <c r="N5" s="149">
        <f t="shared" ref="N5:N27" si="0">SUM(B5:M5)</f>
        <v>26</v>
      </c>
      <c r="O5" s="150">
        <f t="shared" ref="O5:O27" si="1">V5</f>
        <v>16.652469369063553</v>
      </c>
      <c r="R5" s="26" t="s">
        <v>21</v>
      </c>
      <c r="S5" s="5">
        <f>S6+S7</f>
        <v>156133</v>
      </c>
      <c r="T5" s="119">
        <f>T6+T7</f>
        <v>26</v>
      </c>
      <c r="U5" s="47">
        <v>0</v>
      </c>
      <c r="V5" s="48">
        <f>T5*100000/S5</f>
        <v>16.652469369063553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2</v>
      </c>
      <c r="D6" s="246">
        <v>0</v>
      </c>
      <c r="E6" s="246">
        <v>0</v>
      </c>
      <c r="F6" s="246">
        <v>1</v>
      </c>
      <c r="G6" s="246">
        <v>1</v>
      </c>
      <c r="H6" s="246">
        <v>0</v>
      </c>
      <c r="I6" s="247">
        <v>0</v>
      </c>
      <c r="J6" s="152">
        <v>1</v>
      </c>
      <c r="K6" s="152">
        <v>1</v>
      </c>
      <c r="L6" s="152">
        <v>1</v>
      </c>
      <c r="M6" s="152"/>
      <c r="N6" s="153">
        <f t="shared" si="0"/>
        <v>8</v>
      </c>
      <c r="O6" s="154">
        <f t="shared" si="1"/>
        <v>23.152167621693582</v>
      </c>
      <c r="R6" s="28" t="s">
        <v>57</v>
      </c>
      <c r="S6" s="7">
        <v>34554</v>
      </c>
      <c r="T6" s="27">
        <f>N6</f>
        <v>8</v>
      </c>
      <c r="U6" s="120">
        <v>0</v>
      </c>
      <c r="V6" s="51">
        <f>T6*100000/S6</f>
        <v>23.152167621693582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1</v>
      </c>
      <c r="F7" s="246">
        <v>0</v>
      </c>
      <c r="G7" s="246">
        <v>6</v>
      </c>
      <c r="H7" s="246">
        <v>4</v>
      </c>
      <c r="I7" s="247">
        <v>2</v>
      </c>
      <c r="J7" s="152">
        <v>3</v>
      </c>
      <c r="K7" s="152">
        <v>2</v>
      </c>
      <c r="L7" s="152">
        <v>0</v>
      </c>
      <c r="M7" s="152"/>
      <c r="N7" s="153">
        <f t="shared" si="0"/>
        <v>18</v>
      </c>
      <c r="O7" s="154">
        <f t="shared" si="1"/>
        <v>14.80518839602234</v>
      </c>
      <c r="R7" s="28" t="s">
        <v>22</v>
      </c>
      <c r="S7" s="7">
        <v>121579</v>
      </c>
      <c r="T7" s="27">
        <f t="shared" ref="T7:T26" si="2">N7</f>
        <v>18</v>
      </c>
      <c r="U7" s="50">
        <v>0</v>
      </c>
      <c r="V7" s="51">
        <f t="shared" ref="V7:V26" si="3">T7*100000/S7</f>
        <v>14.80518839602234</v>
      </c>
      <c r="W7" s="49">
        <v>0</v>
      </c>
      <c r="X7" s="41"/>
      <c r="Z7" s="251"/>
    </row>
    <row r="8" spans="1:26" ht="24">
      <c r="A8" s="151" t="s">
        <v>23</v>
      </c>
      <c r="B8" s="246">
        <v>1</v>
      </c>
      <c r="C8" s="246">
        <v>0</v>
      </c>
      <c r="D8" s="246">
        <v>1</v>
      </c>
      <c r="E8" s="246">
        <v>0</v>
      </c>
      <c r="F8" s="246">
        <v>5</v>
      </c>
      <c r="G8" s="246">
        <v>4</v>
      </c>
      <c r="H8" s="246">
        <v>1</v>
      </c>
      <c r="I8" s="247">
        <v>9</v>
      </c>
      <c r="J8" s="152">
        <v>12</v>
      </c>
      <c r="K8" s="152">
        <v>6</v>
      </c>
      <c r="L8" s="152">
        <v>0</v>
      </c>
      <c r="M8" s="152"/>
      <c r="N8" s="153">
        <f t="shared" si="0"/>
        <v>39</v>
      </c>
      <c r="O8" s="154">
        <f t="shared" si="1"/>
        <v>39.656311962987445</v>
      </c>
      <c r="R8" s="29" t="s">
        <v>23</v>
      </c>
      <c r="S8" s="12">
        <v>98345</v>
      </c>
      <c r="T8" s="27">
        <f t="shared" si="2"/>
        <v>39</v>
      </c>
      <c r="U8" s="52">
        <v>0</v>
      </c>
      <c r="V8" s="51">
        <f t="shared" si="3"/>
        <v>39.656311962987445</v>
      </c>
      <c r="W8" s="49">
        <v>0</v>
      </c>
      <c r="X8" s="41"/>
      <c r="Z8" s="251"/>
    </row>
    <row r="9" spans="1:26" ht="24">
      <c r="A9" s="151" t="s">
        <v>31</v>
      </c>
      <c r="B9" s="248">
        <v>1</v>
      </c>
      <c r="C9" s="248">
        <v>0</v>
      </c>
      <c r="D9" s="246">
        <v>2</v>
      </c>
      <c r="E9" s="248">
        <v>0</v>
      </c>
      <c r="F9" s="246">
        <v>1</v>
      </c>
      <c r="G9" s="246">
        <v>13</v>
      </c>
      <c r="H9" s="248">
        <v>10</v>
      </c>
      <c r="I9" s="247">
        <v>6</v>
      </c>
      <c r="J9" s="152">
        <v>13</v>
      </c>
      <c r="K9" s="152">
        <v>8</v>
      </c>
      <c r="L9" s="152">
        <v>1</v>
      </c>
      <c r="M9" s="152"/>
      <c r="N9" s="153">
        <f t="shared" si="0"/>
        <v>55</v>
      </c>
      <c r="O9" s="154">
        <f t="shared" si="1"/>
        <v>102.45710772899163</v>
      </c>
      <c r="R9" s="29" t="s">
        <v>31</v>
      </c>
      <c r="S9" s="12">
        <v>53681</v>
      </c>
      <c r="T9" s="27">
        <f t="shared" si="2"/>
        <v>55</v>
      </c>
      <c r="U9" s="52">
        <v>0</v>
      </c>
      <c r="V9" s="51">
        <f t="shared" si="3"/>
        <v>102.45710772899163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2</v>
      </c>
      <c r="C10" s="248">
        <v>0</v>
      </c>
      <c r="D10" s="246">
        <v>1</v>
      </c>
      <c r="E10" s="248">
        <v>0</v>
      </c>
      <c r="F10" s="246">
        <v>6</v>
      </c>
      <c r="G10" s="246">
        <v>16</v>
      </c>
      <c r="H10" s="248">
        <v>4</v>
      </c>
      <c r="I10" s="247">
        <v>11</v>
      </c>
      <c r="J10" s="152">
        <v>10</v>
      </c>
      <c r="K10" s="152">
        <v>5</v>
      </c>
      <c r="L10" s="152">
        <v>0</v>
      </c>
      <c r="M10" s="152"/>
      <c r="N10" s="153">
        <f t="shared" si="0"/>
        <v>55</v>
      </c>
      <c r="O10" s="154">
        <f t="shared" si="1"/>
        <v>68.206056697834768</v>
      </c>
      <c r="R10" s="29" t="s">
        <v>24</v>
      </c>
      <c r="S10" s="12">
        <v>80638</v>
      </c>
      <c r="T10" s="27">
        <f t="shared" si="2"/>
        <v>55</v>
      </c>
      <c r="U10" s="52">
        <v>0</v>
      </c>
      <c r="V10" s="51">
        <f t="shared" si="3"/>
        <v>68.206056697834768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3</v>
      </c>
      <c r="G11" s="246">
        <v>3</v>
      </c>
      <c r="H11" s="248">
        <v>0</v>
      </c>
      <c r="I11" s="247">
        <v>1</v>
      </c>
      <c r="J11" s="152">
        <v>4</v>
      </c>
      <c r="K11" s="152">
        <v>1</v>
      </c>
      <c r="L11" s="152">
        <v>0</v>
      </c>
      <c r="M11" s="152"/>
      <c r="N11" s="153">
        <f t="shared" si="0"/>
        <v>12</v>
      </c>
      <c r="O11" s="154">
        <f t="shared" si="1"/>
        <v>17.550787591593174</v>
      </c>
      <c r="R11" s="29" t="s">
        <v>25</v>
      </c>
      <c r="S11" s="12">
        <v>68373</v>
      </c>
      <c r="T11" s="27">
        <f t="shared" si="2"/>
        <v>12</v>
      </c>
      <c r="U11" s="52">
        <v>0</v>
      </c>
      <c r="V11" s="51">
        <f t="shared" si="3"/>
        <v>17.550787591593174</v>
      </c>
      <c r="W11" s="49">
        <v>0</v>
      </c>
      <c r="Z11" s="251"/>
    </row>
    <row r="12" spans="1:26" ht="24">
      <c r="A12" s="151" t="s">
        <v>26</v>
      </c>
      <c r="B12" s="248">
        <v>0</v>
      </c>
      <c r="C12" s="248">
        <v>0</v>
      </c>
      <c r="D12" s="246">
        <v>0</v>
      </c>
      <c r="E12" s="248">
        <v>1</v>
      </c>
      <c r="F12" s="246">
        <v>0</v>
      </c>
      <c r="G12" s="246">
        <v>0</v>
      </c>
      <c r="H12" s="248">
        <v>0</v>
      </c>
      <c r="I12" s="247">
        <v>4</v>
      </c>
      <c r="J12" s="152">
        <v>1</v>
      </c>
      <c r="K12" s="152">
        <v>3</v>
      </c>
      <c r="L12" s="152">
        <v>1</v>
      </c>
      <c r="M12" s="152"/>
      <c r="N12" s="153">
        <f t="shared" si="0"/>
        <v>10</v>
      </c>
      <c r="O12" s="154">
        <f t="shared" si="1"/>
        <v>13.625091969370793</v>
      </c>
      <c r="R12" s="29" t="s">
        <v>26</v>
      </c>
      <c r="S12" s="12">
        <v>73394</v>
      </c>
      <c r="T12" s="27">
        <f t="shared" si="2"/>
        <v>10</v>
      </c>
      <c r="U12" s="52">
        <v>0</v>
      </c>
      <c r="V12" s="51">
        <f t="shared" si="3"/>
        <v>13.625091969370793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0</v>
      </c>
      <c r="G13" s="246">
        <v>0</v>
      </c>
      <c r="H13" s="248">
        <v>0</v>
      </c>
      <c r="I13" s="247">
        <v>1</v>
      </c>
      <c r="J13" s="152">
        <v>2</v>
      </c>
      <c r="K13" s="152">
        <v>3</v>
      </c>
      <c r="L13" s="152">
        <v>0</v>
      </c>
      <c r="M13" s="152"/>
      <c r="N13" s="153">
        <f t="shared" si="0"/>
        <v>6</v>
      </c>
      <c r="O13" s="154">
        <f t="shared" si="1"/>
        <v>5.5623024223827047</v>
      </c>
      <c r="R13" s="29" t="s">
        <v>27</v>
      </c>
      <c r="S13" s="12">
        <v>107869</v>
      </c>
      <c r="T13" s="27">
        <f t="shared" si="2"/>
        <v>6</v>
      </c>
      <c r="U13" s="52">
        <v>0</v>
      </c>
      <c r="V13" s="51">
        <f t="shared" si="3"/>
        <v>5.5623024223827047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0</v>
      </c>
      <c r="H14" s="248">
        <v>1</v>
      </c>
      <c r="I14" s="247">
        <v>0</v>
      </c>
      <c r="J14" s="152">
        <v>4</v>
      </c>
      <c r="K14" s="152">
        <v>3</v>
      </c>
      <c r="L14" s="152">
        <v>0</v>
      </c>
      <c r="M14" s="152"/>
      <c r="N14" s="153">
        <f t="shared" si="0"/>
        <v>8</v>
      </c>
      <c r="O14" s="154">
        <f t="shared" si="1"/>
        <v>13.84083044982699</v>
      </c>
      <c r="R14" s="29" t="s">
        <v>34</v>
      </c>
      <c r="S14" s="12">
        <v>57800</v>
      </c>
      <c r="T14" s="27">
        <f t="shared" si="2"/>
        <v>8</v>
      </c>
      <c r="U14" s="52">
        <v>0</v>
      </c>
      <c r="V14" s="51">
        <f t="shared" si="3"/>
        <v>13.84083044982699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>
        <v>0</v>
      </c>
      <c r="I15" s="247">
        <v>0</v>
      </c>
      <c r="J15" s="152">
        <v>0</v>
      </c>
      <c r="K15" s="152">
        <v>0</v>
      </c>
      <c r="L15" s="152">
        <v>0</v>
      </c>
      <c r="M15" s="152"/>
      <c r="N15" s="153">
        <f t="shared" si="0"/>
        <v>0</v>
      </c>
      <c r="O15" s="154">
        <f t="shared" si="1"/>
        <v>0</v>
      </c>
      <c r="R15" s="29" t="s">
        <v>32</v>
      </c>
      <c r="S15" s="12">
        <v>65683</v>
      </c>
      <c r="T15" s="27">
        <f t="shared" si="2"/>
        <v>0</v>
      </c>
      <c r="U15" s="52">
        <v>0</v>
      </c>
      <c r="V15" s="51">
        <f t="shared" si="3"/>
        <v>0</v>
      </c>
      <c r="W15" s="49">
        <v>0</v>
      </c>
      <c r="Z15" s="251"/>
    </row>
    <row r="16" spans="1:26" ht="24">
      <c r="A16" s="151" t="s">
        <v>28</v>
      </c>
      <c r="B16" s="248">
        <v>0</v>
      </c>
      <c r="C16" s="248">
        <v>0</v>
      </c>
      <c r="D16" s="246">
        <v>0</v>
      </c>
      <c r="E16" s="248">
        <v>2</v>
      </c>
      <c r="F16" s="246">
        <v>1</v>
      </c>
      <c r="G16" s="246">
        <v>0</v>
      </c>
      <c r="H16" s="248">
        <v>0</v>
      </c>
      <c r="I16" s="247">
        <v>1</v>
      </c>
      <c r="J16" s="152">
        <v>2</v>
      </c>
      <c r="K16" s="152">
        <v>0</v>
      </c>
      <c r="L16" s="152">
        <v>0</v>
      </c>
      <c r="M16" s="152"/>
      <c r="N16" s="153">
        <f t="shared" si="0"/>
        <v>6</v>
      </c>
      <c r="O16" s="154">
        <f t="shared" si="1"/>
        <v>4.9376620170349339</v>
      </c>
      <c r="R16" s="29" t="s">
        <v>28</v>
      </c>
      <c r="S16" s="12">
        <v>121515</v>
      </c>
      <c r="T16" s="27">
        <f t="shared" si="2"/>
        <v>6</v>
      </c>
      <c r="U16" s="52">
        <v>0</v>
      </c>
      <c r="V16" s="51">
        <f t="shared" si="3"/>
        <v>4.9376620170349339</v>
      </c>
      <c r="W16" s="49">
        <v>0</v>
      </c>
      <c r="Z16" s="251"/>
    </row>
    <row r="17" spans="1:26" ht="24">
      <c r="A17" s="151" t="s">
        <v>29</v>
      </c>
      <c r="B17" s="248">
        <v>0</v>
      </c>
      <c r="C17" s="248">
        <v>0</v>
      </c>
      <c r="D17" s="246">
        <v>2</v>
      </c>
      <c r="E17" s="248">
        <v>0</v>
      </c>
      <c r="F17" s="246">
        <v>1</v>
      </c>
      <c r="G17" s="246">
        <v>6</v>
      </c>
      <c r="H17" s="248">
        <v>8</v>
      </c>
      <c r="I17" s="247">
        <v>12</v>
      </c>
      <c r="J17" s="152">
        <v>0</v>
      </c>
      <c r="K17" s="152">
        <v>7</v>
      </c>
      <c r="L17" s="152">
        <v>0</v>
      </c>
      <c r="M17" s="152"/>
      <c r="N17" s="153">
        <f t="shared" si="0"/>
        <v>36</v>
      </c>
      <c r="O17" s="154">
        <f t="shared" si="1"/>
        <v>30.921193901653425</v>
      </c>
      <c r="R17" s="29" t="s">
        <v>29</v>
      </c>
      <c r="S17" s="12">
        <v>116425</v>
      </c>
      <c r="T17" s="27">
        <f t="shared" si="2"/>
        <v>36</v>
      </c>
      <c r="U17" s="52">
        <v>0</v>
      </c>
      <c r="V17" s="51">
        <f t="shared" si="3"/>
        <v>30.921193901653425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>
        <v>0</v>
      </c>
      <c r="I18" s="247">
        <v>0</v>
      </c>
      <c r="J18" s="152">
        <v>0</v>
      </c>
      <c r="K18" s="152">
        <v>0</v>
      </c>
      <c r="L18" s="152">
        <v>0</v>
      </c>
      <c r="M18" s="152"/>
      <c r="N18" s="153">
        <f t="shared" si="0"/>
        <v>0</v>
      </c>
      <c r="O18" s="154">
        <f t="shared" si="1"/>
        <v>0</v>
      </c>
      <c r="R18" s="29" t="s">
        <v>33</v>
      </c>
      <c r="S18" s="12">
        <v>23197</v>
      </c>
      <c r="T18" s="27">
        <f t="shared" si="2"/>
        <v>0</v>
      </c>
      <c r="U18" s="52">
        <v>0</v>
      </c>
      <c r="V18" s="51">
        <f t="shared" si="3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1</v>
      </c>
      <c r="G19" s="246">
        <v>0</v>
      </c>
      <c r="H19" s="246">
        <v>0</v>
      </c>
      <c r="I19" s="247">
        <v>1</v>
      </c>
      <c r="J19" s="152">
        <v>1</v>
      </c>
      <c r="K19" s="152">
        <v>1</v>
      </c>
      <c r="L19" s="152">
        <v>0</v>
      </c>
      <c r="M19" s="152"/>
      <c r="N19" s="153">
        <f t="shared" si="0"/>
        <v>4</v>
      </c>
      <c r="O19" s="154">
        <f t="shared" si="1"/>
        <v>14.283163720764149</v>
      </c>
      <c r="R19" s="29" t="s">
        <v>58</v>
      </c>
      <c r="S19" s="12">
        <v>28005</v>
      </c>
      <c r="T19" s="27">
        <f t="shared" si="2"/>
        <v>4</v>
      </c>
      <c r="U19" s="52">
        <v>0</v>
      </c>
      <c r="V19" s="51">
        <f t="shared" si="3"/>
        <v>14.283163720764149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0</v>
      </c>
      <c r="F20" s="246">
        <v>0</v>
      </c>
      <c r="G20" s="246">
        <v>0</v>
      </c>
      <c r="H20" s="248">
        <v>0</v>
      </c>
      <c r="I20" s="247">
        <v>0</v>
      </c>
      <c r="J20" s="152">
        <v>1</v>
      </c>
      <c r="K20" s="152">
        <v>1</v>
      </c>
      <c r="L20" s="152">
        <v>0</v>
      </c>
      <c r="M20" s="152"/>
      <c r="N20" s="153">
        <f t="shared" si="0"/>
        <v>2</v>
      </c>
      <c r="O20" s="154">
        <f t="shared" si="1"/>
        <v>2.6844196284763235</v>
      </c>
      <c r="R20" s="29" t="s">
        <v>30</v>
      </c>
      <c r="S20" s="12">
        <v>74504</v>
      </c>
      <c r="T20" s="27">
        <f t="shared" si="2"/>
        <v>2</v>
      </c>
      <c r="U20" s="52">
        <v>0</v>
      </c>
      <c r="V20" s="51">
        <f t="shared" si="3"/>
        <v>2.6844196284763235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>
        <v>0</v>
      </c>
      <c r="I21" s="247">
        <v>0</v>
      </c>
      <c r="J21" s="152">
        <v>1</v>
      </c>
      <c r="K21" s="152">
        <v>0</v>
      </c>
      <c r="L21" s="152">
        <v>0</v>
      </c>
      <c r="M21" s="152"/>
      <c r="N21" s="153">
        <f t="shared" si="0"/>
        <v>1</v>
      </c>
      <c r="O21" s="154">
        <f t="shared" si="1"/>
        <v>4.4045102184637068</v>
      </c>
      <c r="R21" s="29" t="s">
        <v>35</v>
      </c>
      <c r="S21" s="12">
        <v>22704</v>
      </c>
      <c r="T21" s="27">
        <f t="shared" si="2"/>
        <v>1</v>
      </c>
      <c r="U21" s="52">
        <v>0</v>
      </c>
      <c r="V21" s="51">
        <f t="shared" si="3"/>
        <v>4.4045102184637068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1</v>
      </c>
      <c r="D22" s="246">
        <v>0</v>
      </c>
      <c r="E22" s="248">
        <v>0</v>
      </c>
      <c r="F22" s="246">
        <v>0</v>
      </c>
      <c r="G22" s="246">
        <v>0</v>
      </c>
      <c r="H22" s="248">
        <v>0</v>
      </c>
      <c r="I22" s="247">
        <v>1</v>
      </c>
      <c r="J22" s="152">
        <v>0</v>
      </c>
      <c r="K22" s="152">
        <v>0</v>
      </c>
      <c r="L22" s="152">
        <v>0</v>
      </c>
      <c r="M22" s="152"/>
      <c r="N22" s="153">
        <f t="shared" si="0"/>
        <v>2</v>
      </c>
      <c r="O22" s="154">
        <f t="shared" si="1"/>
        <v>5.4246114622040196</v>
      </c>
      <c r="R22" s="11" t="s">
        <v>59</v>
      </c>
      <c r="S22" s="12">
        <v>36869</v>
      </c>
      <c r="T22" s="27">
        <f t="shared" si="2"/>
        <v>2</v>
      </c>
      <c r="U22" s="52">
        <v>0</v>
      </c>
      <c r="V22" s="51">
        <f t="shared" si="3"/>
        <v>5.4246114622040196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0</v>
      </c>
      <c r="H23" s="248">
        <v>0</v>
      </c>
      <c r="I23" s="247">
        <v>0</v>
      </c>
      <c r="J23" s="152">
        <v>0</v>
      </c>
      <c r="K23" s="152">
        <v>0</v>
      </c>
      <c r="L23" s="152">
        <v>0</v>
      </c>
      <c r="M23" s="152"/>
      <c r="N23" s="153">
        <f t="shared" si="0"/>
        <v>0</v>
      </c>
      <c r="O23" s="154">
        <f t="shared" si="1"/>
        <v>0</v>
      </c>
      <c r="R23" s="11" t="s">
        <v>60</v>
      </c>
      <c r="S23" s="12">
        <v>47085</v>
      </c>
      <c r="T23" s="27">
        <f t="shared" si="2"/>
        <v>0</v>
      </c>
      <c r="U23" s="52">
        <v>0</v>
      </c>
      <c r="V23" s="51">
        <f t="shared" si="3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0</v>
      </c>
      <c r="H24" s="248">
        <v>0</v>
      </c>
      <c r="I24" s="247">
        <v>0</v>
      </c>
      <c r="J24" s="152">
        <v>1</v>
      </c>
      <c r="K24" s="152">
        <v>1</v>
      </c>
      <c r="L24" s="152">
        <v>0</v>
      </c>
      <c r="M24" s="152"/>
      <c r="N24" s="153">
        <f t="shared" si="0"/>
        <v>2</v>
      </c>
      <c r="O24" s="154">
        <f t="shared" si="1"/>
        <v>7.1937270699949645</v>
      </c>
      <c r="R24" s="11" t="s">
        <v>61</v>
      </c>
      <c r="S24" s="12">
        <v>27802</v>
      </c>
      <c r="T24" s="27">
        <f t="shared" si="2"/>
        <v>2</v>
      </c>
      <c r="U24" s="52">
        <v>0</v>
      </c>
      <c r="V24" s="51">
        <f t="shared" si="3"/>
        <v>7.1937270699949645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0</v>
      </c>
      <c r="G25" s="246">
        <v>0</v>
      </c>
      <c r="H25" s="248">
        <v>0</v>
      </c>
      <c r="I25" s="247">
        <v>1</v>
      </c>
      <c r="J25" s="152">
        <v>1</v>
      </c>
      <c r="K25" s="152">
        <v>0</v>
      </c>
      <c r="L25" s="152">
        <v>0</v>
      </c>
      <c r="M25" s="152"/>
      <c r="N25" s="153">
        <f t="shared" si="0"/>
        <v>2</v>
      </c>
      <c r="O25" s="154">
        <f t="shared" si="1"/>
        <v>8.0305159606504724</v>
      </c>
      <c r="R25" s="11" t="s">
        <v>62</v>
      </c>
      <c r="S25" s="12">
        <v>24905</v>
      </c>
      <c r="T25" s="27">
        <f t="shared" si="2"/>
        <v>2</v>
      </c>
      <c r="U25" s="52">
        <v>0</v>
      </c>
      <c r="V25" s="51">
        <f t="shared" si="3"/>
        <v>8.0305159606504724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0</v>
      </c>
      <c r="H26" s="248">
        <v>1</v>
      </c>
      <c r="I26" s="247">
        <v>0</v>
      </c>
      <c r="J26" s="156">
        <v>2</v>
      </c>
      <c r="K26" s="156">
        <v>1</v>
      </c>
      <c r="L26" s="156">
        <v>0</v>
      </c>
      <c r="M26" s="156"/>
      <c r="N26" s="153">
        <f t="shared" si="0"/>
        <v>4</v>
      </c>
      <c r="O26" s="157">
        <f t="shared" si="1"/>
        <v>16.918326777481706</v>
      </c>
      <c r="R26" s="14" t="s">
        <v>63</v>
      </c>
      <c r="S26" s="12">
        <v>23643</v>
      </c>
      <c r="T26" s="27">
        <f t="shared" si="2"/>
        <v>4</v>
      </c>
      <c r="U26" s="53">
        <v>0</v>
      </c>
      <c r="V26" s="51">
        <f t="shared" si="3"/>
        <v>16.918326777481706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4">SUM(B6:B26)</f>
        <v>5</v>
      </c>
      <c r="C27" s="95">
        <f t="shared" si="4"/>
        <v>3</v>
      </c>
      <c r="D27" s="95">
        <f t="shared" si="4"/>
        <v>6</v>
      </c>
      <c r="E27" s="95">
        <f t="shared" si="4"/>
        <v>4</v>
      </c>
      <c r="F27" s="95">
        <f t="shared" si="4"/>
        <v>19</v>
      </c>
      <c r="G27" s="95">
        <f t="shared" si="4"/>
        <v>49</v>
      </c>
      <c r="H27" s="95">
        <f t="shared" si="4"/>
        <v>29</v>
      </c>
      <c r="I27" s="95">
        <f t="shared" si="4"/>
        <v>50</v>
      </c>
      <c r="J27" s="95">
        <f t="shared" si="4"/>
        <v>59</v>
      </c>
      <c r="K27" s="95">
        <f t="shared" si="4"/>
        <v>43</v>
      </c>
      <c r="L27" s="95">
        <f t="shared" si="4"/>
        <v>3</v>
      </c>
      <c r="M27" s="95">
        <f t="shared" si="4"/>
        <v>0</v>
      </c>
      <c r="N27" s="95">
        <f t="shared" si="0"/>
        <v>270</v>
      </c>
      <c r="O27" s="96">
        <f t="shared" si="1"/>
        <v>20.633210298264519</v>
      </c>
      <c r="R27" s="94" t="s">
        <v>64</v>
      </c>
      <c r="S27" s="98">
        <f>SUM(S6:S26)</f>
        <v>1308570</v>
      </c>
      <c r="T27" s="98">
        <f>SUM(T6:T26)</f>
        <v>270</v>
      </c>
      <c r="U27" s="98">
        <f>SUM(U6:U26)</f>
        <v>0</v>
      </c>
      <c r="V27" s="99">
        <f>T27*100000/S27</f>
        <v>20.633210298264519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workbookViewId="0">
      <selection activeCell="O15" sqref="O15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340</v>
      </c>
      <c r="M1" s="83"/>
      <c r="N1" s="271" t="s">
        <v>341</v>
      </c>
    </row>
    <row r="2" spans="1:24">
      <c r="A2" s="42"/>
      <c r="B2" s="82" t="s">
        <v>578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14</v>
      </c>
      <c r="P4" s="36">
        <f t="shared" ref="P4:P10" si="0">O4*100000/N4</f>
        <v>19.885691862804755</v>
      </c>
      <c r="Q4" s="2"/>
      <c r="R4" s="70">
        <f>O4*100/O10</f>
        <v>5.1851851851851851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40</v>
      </c>
      <c r="P5" s="36">
        <f t="shared" si="0"/>
        <v>53.303170594649281</v>
      </c>
      <c r="R5" s="70">
        <f>O5*100/O10</f>
        <v>14.814814814814815</v>
      </c>
      <c r="S5" s="71"/>
      <c r="T5" s="72"/>
      <c r="V5" s="255"/>
    </row>
    <row r="6" spans="1:24">
      <c r="A6" s="26" t="s">
        <v>21</v>
      </c>
      <c r="B6" s="5">
        <f>B7+B8</f>
        <v>156133</v>
      </c>
      <c r="C6" s="6">
        <v>13</v>
      </c>
      <c r="D6" s="6">
        <v>0</v>
      </c>
      <c r="E6" s="58">
        <f>C6+D6</f>
        <v>13</v>
      </c>
      <c r="F6" s="59">
        <f>E6*100000/B6</f>
        <v>8.3262346845317765</v>
      </c>
      <c r="G6" s="6">
        <v>13</v>
      </c>
      <c r="H6" s="60">
        <f>C6+D6+G6</f>
        <v>26</v>
      </c>
      <c r="I6" s="61">
        <f>H6*100000/B6</f>
        <v>16.652469369063553</v>
      </c>
      <c r="L6" s="107"/>
      <c r="M6" s="17" t="s">
        <v>36</v>
      </c>
      <c r="N6" s="35">
        <v>84248.338076132117</v>
      </c>
      <c r="O6" s="17">
        <v>67</v>
      </c>
      <c r="P6" s="36">
        <f t="shared" si="0"/>
        <v>79.526791305312841</v>
      </c>
      <c r="R6" s="70">
        <f>O6*100/O10</f>
        <v>24.814814814814813</v>
      </c>
      <c r="S6" s="73"/>
      <c r="T6" s="38"/>
      <c r="V6" s="255"/>
    </row>
    <row r="7" spans="1:24">
      <c r="A7" s="28" t="s">
        <v>57</v>
      </c>
      <c r="B7" s="7">
        <v>34554</v>
      </c>
      <c r="C7" s="8">
        <v>5</v>
      </c>
      <c r="D7" s="9">
        <v>0</v>
      </c>
      <c r="E7" s="62">
        <f>C7+D7</f>
        <v>5</v>
      </c>
      <c r="F7" s="63">
        <f>E7*100000/B7</f>
        <v>14.470104763558489</v>
      </c>
      <c r="G7" s="10">
        <v>3</v>
      </c>
      <c r="H7" s="64">
        <f>C7+D7+G7</f>
        <v>8</v>
      </c>
      <c r="I7" s="65">
        <f>H7*100000/B7</f>
        <v>23.152167621693582</v>
      </c>
      <c r="M7" s="17" t="s">
        <v>37</v>
      </c>
      <c r="N7" s="35">
        <v>199998.93546853634</v>
      </c>
      <c r="O7" s="17">
        <v>78</v>
      </c>
      <c r="P7" s="36">
        <f t="shared" si="0"/>
        <v>39.000207584740316</v>
      </c>
      <c r="R7" s="70">
        <f>O7*100/O10</f>
        <v>28.888888888888889</v>
      </c>
      <c r="S7" s="71"/>
      <c r="T7" s="72"/>
      <c r="V7" s="255"/>
    </row>
    <row r="8" spans="1:24">
      <c r="A8" s="28" t="s">
        <v>22</v>
      </c>
      <c r="B8" s="7">
        <v>121579</v>
      </c>
      <c r="C8" s="8">
        <v>8</v>
      </c>
      <c r="D8" s="9">
        <v>0</v>
      </c>
      <c r="E8" s="62">
        <f t="shared" ref="E8:E27" si="1">C8+D8</f>
        <v>8</v>
      </c>
      <c r="F8" s="63">
        <f t="shared" ref="F8:F27" si="2">E8*100000/B8</f>
        <v>6.5800837315654839</v>
      </c>
      <c r="G8" s="10">
        <v>10</v>
      </c>
      <c r="H8" s="64">
        <f t="shared" ref="H8:H27" si="3">C8+D8+G8</f>
        <v>18</v>
      </c>
      <c r="I8" s="65">
        <f t="shared" ref="I8:I27" si="4">H8*100000/B8</f>
        <v>14.80518839602234</v>
      </c>
      <c r="M8" s="17" t="s">
        <v>38</v>
      </c>
      <c r="N8" s="35">
        <v>444932</v>
      </c>
      <c r="O8" s="17">
        <v>50</v>
      </c>
      <c r="P8" s="36">
        <f t="shared" si="0"/>
        <v>11.237672273515953</v>
      </c>
      <c r="R8" s="70">
        <f>O8*100/O10</f>
        <v>18.518518518518519</v>
      </c>
      <c r="S8" s="71"/>
      <c r="T8" s="72"/>
      <c r="V8" s="255"/>
    </row>
    <row r="9" spans="1:24">
      <c r="A9" s="29" t="s">
        <v>23</v>
      </c>
      <c r="B9" s="12">
        <v>98345</v>
      </c>
      <c r="C9" s="8">
        <v>16</v>
      </c>
      <c r="D9" s="9">
        <v>0</v>
      </c>
      <c r="E9" s="62">
        <f t="shared" si="1"/>
        <v>16</v>
      </c>
      <c r="F9" s="63">
        <f t="shared" si="2"/>
        <v>16.269256189943565</v>
      </c>
      <c r="G9" s="10">
        <v>23</v>
      </c>
      <c r="H9" s="64">
        <f t="shared" si="3"/>
        <v>39</v>
      </c>
      <c r="I9" s="65">
        <f t="shared" si="4"/>
        <v>39.656311962987445</v>
      </c>
      <c r="M9" s="17" t="s">
        <v>39</v>
      </c>
      <c r="N9" s="35">
        <v>433946</v>
      </c>
      <c r="O9" s="17">
        <v>21</v>
      </c>
      <c r="P9" s="36">
        <f t="shared" si="0"/>
        <v>4.8393118037728193</v>
      </c>
      <c r="R9" s="70">
        <f>O9*100/O10</f>
        <v>7.7777777777777777</v>
      </c>
      <c r="T9" s="72"/>
      <c r="V9" s="255"/>
    </row>
    <row r="10" spans="1:24">
      <c r="A10" s="29" t="s">
        <v>31</v>
      </c>
      <c r="B10" s="12">
        <v>53681</v>
      </c>
      <c r="C10" s="8">
        <v>22</v>
      </c>
      <c r="D10" s="9">
        <v>0</v>
      </c>
      <c r="E10" s="62">
        <f t="shared" si="1"/>
        <v>22</v>
      </c>
      <c r="F10" s="63">
        <f t="shared" si="2"/>
        <v>40.982843091596656</v>
      </c>
      <c r="G10" s="10">
        <v>33</v>
      </c>
      <c r="H10" s="64">
        <f t="shared" si="3"/>
        <v>55</v>
      </c>
      <c r="I10" s="65">
        <f t="shared" si="4"/>
        <v>102.45710772899163</v>
      </c>
      <c r="M10" s="31" t="s">
        <v>41</v>
      </c>
      <c r="N10" s="32">
        <f>SUM(N4:N9)</f>
        <v>1308570.0921336529</v>
      </c>
      <c r="O10" s="32">
        <f>SUM(O4:O9)</f>
        <v>270</v>
      </c>
      <c r="P10" s="33">
        <f t="shared" si="0"/>
        <v>20.633208845523814</v>
      </c>
      <c r="R10" s="74">
        <f>SUM(R4:R9)</f>
        <v>99.999999999999986</v>
      </c>
      <c r="T10" s="72"/>
      <c r="V10" s="255"/>
    </row>
    <row r="11" spans="1:24">
      <c r="A11" s="29" t="s">
        <v>24</v>
      </c>
      <c r="B11" s="12">
        <v>80638</v>
      </c>
      <c r="C11" s="8">
        <v>10</v>
      </c>
      <c r="D11" s="9">
        <v>3</v>
      </c>
      <c r="E11" s="62">
        <f t="shared" si="1"/>
        <v>13</v>
      </c>
      <c r="F11" s="63">
        <f t="shared" si="2"/>
        <v>16.121431583124583</v>
      </c>
      <c r="G11" s="10">
        <v>42</v>
      </c>
      <c r="H11" s="64">
        <f t="shared" si="3"/>
        <v>55</v>
      </c>
      <c r="I11" s="65">
        <f t="shared" si="4"/>
        <v>68.206056697834768</v>
      </c>
      <c r="M11" s="37"/>
      <c r="T11" s="2"/>
    </row>
    <row r="12" spans="1:24">
      <c r="A12" s="29" t="s">
        <v>25</v>
      </c>
      <c r="B12" s="12">
        <v>68373</v>
      </c>
      <c r="C12" s="8">
        <v>2</v>
      </c>
      <c r="D12" s="9">
        <v>0</v>
      </c>
      <c r="E12" s="62">
        <f t="shared" si="1"/>
        <v>2</v>
      </c>
      <c r="F12" s="63">
        <f t="shared" si="2"/>
        <v>2.9251312652655286</v>
      </c>
      <c r="G12" s="10">
        <v>10</v>
      </c>
      <c r="H12" s="64">
        <f t="shared" si="3"/>
        <v>12</v>
      </c>
      <c r="I12" s="65">
        <f t="shared" si="4"/>
        <v>17.550787591593174</v>
      </c>
    </row>
    <row r="13" spans="1:24">
      <c r="A13" s="29" t="s">
        <v>26</v>
      </c>
      <c r="B13" s="12">
        <v>73394</v>
      </c>
      <c r="C13" s="8">
        <v>3</v>
      </c>
      <c r="D13" s="9">
        <v>0</v>
      </c>
      <c r="E13" s="62">
        <f t="shared" si="1"/>
        <v>3</v>
      </c>
      <c r="F13" s="63">
        <f t="shared" si="2"/>
        <v>4.0875275908112378</v>
      </c>
      <c r="G13" s="10">
        <v>7</v>
      </c>
      <c r="H13" s="64">
        <f t="shared" si="3"/>
        <v>10</v>
      </c>
      <c r="I13" s="65">
        <f t="shared" si="4"/>
        <v>13.625091969370793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2</v>
      </c>
      <c r="D14" s="9">
        <v>0</v>
      </c>
      <c r="E14" s="62">
        <f t="shared" si="1"/>
        <v>2</v>
      </c>
      <c r="F14" s="63">
        <f t="shared" si="2"/>
        <v>1.8541008074609016</v>
      </c>
      <c r="G14" s="10">
        <v>4</v>
      </c>
      <c r="H14" s="64">
        <f t="shared" si="3"/>
        <v>6</v>
      </c>
      <c r="I14" s="65">
        <f t="shared" si="4"/>
        <v>5.5623024223827047</v>
      </c>
      <c r="M14" s="77" t="s">
        <v>70</v>
      </c>
      <c r="N14" s="78">
        <v>652498</v>
      </c>
      <c r="O14" s="77">
        <v>138</v>
      </c>
      <c r="P14" s="36">
        <f>O14*100000/N14</f>
        <v>21.14949011337966</v>
      </c>
      <c r="R14" s="79"/>
    </row>
    <row r="15" spans="1:24">
      <c r="A15" s="29" t="s">
        <v>34</v>
      </c>
      <c r="B15" s="12">
        <v>57800</v>
      </c>
      <c r="C15" s="8">
        <v>4</v>
      </c>
      <c r="D15" s="9">
        <v>0</v>
      </c>
      <c r="E15" s="62">
        <f t="shared" si="1"/>
        <v>4</v>
      </c>
      <c r="F15" s="63">
        <f t="shared" si="2"/>
        <v>6.9204152249134951</v>
      </c>
      <c r="G15" s="10">
        <v>4</v>
      </c>
      <c r="H15" s="64">
        <f t="shared" si="3"/>
        <v>8</v>
      </c>
      <c r="I15" s="65">
        <f t="shared" si="4"/>
        <v>13.84083044982699</v>
      </c>
      <c r="M15" s="77" t="s">
        <v>71</v>
      </c>
      <c r="N15" s="78">
        <v>656072</v>
      </c>
      <c r="O15" s="78">
        <f>O10-O14</f>
        <v>132</v>
      </c>
      <c r="P15" s="36">
        <f>O15*100000/N15</f>
        <v>20.11974295504152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270</v>
      </c>
      <c r="P16" s="69">
        <f>O16*100000/N16</f>
        <v>20.633210298264519</v>
      </c>
    </row>
    <row r="17" spans="1:22">
      <c r="A17" s="29" t="s">
        <v>28</v>
      </c>
      <c r="B17" s="12">
        <v>121515</v>
      </c>
      <c r="C17" s="8">
        <v>1</v>
      </c>
      <c r="D17" s="9">
        <v>1</v>
      </c>
      <c r="E17" s="62">
        <f t="shared" si="1"/>
        <v>2</v>
      </c>
      <c r="F17" s="63">
        <f t="shared" si="2"/>
        <v>1.6458873390116446</v>
      </c>
      <c r="G17" s="10">
        <v>4</v>
      </c>
      <c r="H17" s="64">
        <f t="shared" si="3"/>
        <v>6</v>
      </c>
      <c r="I17" s="65">
        <f t="shared" si="4"/>
        <v>4.9376620170349339</v>
      </c>
    </row>
    <row r="18" spans="1:22">
      <c r="A18" s="29" t="s">
        <v>29</v>
      </c>
      <c r="B18" s="12">
        <v>116425</v>
      </c>
      <c r="C18" s="8">
        <v>19</v>
      </c>
      <c r="D18" s="9">
        <v>0</v>
      </c>
      <c r="E18" s="62">
        <f t="shared" si="1"/>
        <v>19</v>
      </c>
      <c r="F18" s="63">
        <f t="shared" si="2"/>
        <v>16.31951900365042</v>
      </c>
      <c r="G18" s="10">
        <v>17</v>
      </c>
      <c r="H18" s="64">
        <f t="shared" si="3"/>
        <v>36</v>
      </c>
      <c r="I18" s="65">
        <f t="shared" si="4"/>
        <v>30.921193901653425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2"/>
      <c r="U19" s="253"/>
      <c r="V19" s="254"/>
    </row>
    <row r="20" spans="1:22">
      <c r="A20" s="29" t="s">
        <v>58</v>
      </c>
      <c r="B20" s="12">
        <v>28005</v>
      </c>
      <c r="C20" s="8">
        <v>4</v>
      </c>
      <c r="D20" s="9">
        <v>0</v>
      </c>
      <c r="E20" s="62">
        <f t="shared" si="1"/>
        <v>4</v>
      </c>
      <c r="F20" s="63">
        <f t="shared" si="2"/>
        <v>14.283163720764149</v>
      </c>
      <c r="G20" s="10">
        <v>0</v>
      </c>
      <c r="H20" s="64">
        <f t="shared" si="3"/>
        <v>4</v>
      </c>
      <c r="I20" s="65">
        <f t="shared" si="4"/>
        <v>14.283163720764149</v>
      </c>
      <c r="T20" s="252"/>
      <c r="U20" s="253"/>
      <c r="V20" s="254"/>
    </row>
    <row r="21" spans="1:22">
      <c r="A21" s="29" t="s">
        <v>30</v>
      </c>
      <c r="B21" s="12">
        <v>74504</v>
      </c>
      <c r="C21" s="8">
        <v>1</v>
      </c>
      <c r="D21" s="9">
        <v>0</v>
      </c>
      <c r="E21" s="62">
        <f t="shared" si="1"/>
        <v>1</v>
      </c>
      <c r="F21" s="63">
        <f t="shared" si="2"/>
        <v>1.3422098142381618</v>
      </c>
      <c r="G21" s="10">
        <v>1</v>
      </c>
      <c r="H21" s="64">
        <f t="shared" si="3"/>
        <v>2</v>
      </c>
      <c r="I21" s="65">
        <f t="shared" si="4"/>
        <v>2.6844196284763235</v>
      </c>
      <c r="T21" s="252"/>
      <c r="U21" s="253"/>
      <c r="V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1</v>
      </c>
      <c r="H22" s="64">
        <f t="shared" si="3"/>
        <v>1</v>
      </c>
      <c r="I22" s="65">
        <f t="shared" si="4"/>
        <v>4.4045102184637068</v>
      </c>
      <c r="T22" s="252"/>
      <c r="U22" s="253"/>
      <c r="V22" s="254"/>
    </row>
    <row r="23" spans="1:22">
      <c r="A23" s="11" t="s">
        <v>59</v>
      </c>
      <c r="B23" s="12">
        <v>36869</v>
      </c>
      <c r="C23" s="8">
        <v>2</v>
      </c>
      <c r="D23" s="9">
        <v>0</v>
      </c>
      <c r="E23" s="62">
        <f t="shared" si="1"/>
        <v>2</v>
      </c>
      <c r="F23" s="63">
        <f t="shared" si="2"/>
        <v>5.4246114622040196</v>
      </c>
      <c r="G23" s="10">
        <v>0</v>
      </c>
      <c r="H23" s="64">
        <f t="shared" si="3"/>
        <v>2</v>
      </c>
      <c r="I23" s="65">
        <f t="shared" si="4"/>
        <v>5.4246114622040196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2</v>
      </c>
      <c r="H25" s="64">
        <f t="shared" si="3"/>
        <v>2</v>
      </c>
      <c r="I25" s="65">
        <f t="shared" si="4"/>
        <v>7.1937270699949645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2</v>
      </c>
      <c r="H26" s="64">
        <f t="shared" si="3"/>
        <v>2</v>
      </c>
      <c r="I26" s="65">
        <f t="shared" si="4"/>
        <v>8.0305159606504724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2</v>
      </c>
      <c r="D27" s="10">
        <v>0</v>
      </c>
      <c r="E27" s="62">
        <f t="shared" si="1"/>
        <v>2</v>
      </c>
      <c r="F27" s="63">
        <f t="shared" si="2"/>
        <v>8.4591633887408531</v>
      </c>
      <c r="G27" s="10">
        <v>2</v>
      </c>
      <c r="H27" s="64">
        <f t="shared" si="3"/>
        <v>4</v>
      </c>
      <c r="I27" s="65">
        <f t="shared" si="4"/>
        <v>16.918326777481706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101</v>
      </c>
      <c r="D28" s="103">
        <f>SUM(D7:D27)</f>
        <v>4</v>
      </c>
      <c r="E28" s="103">
        <f>SUM(E7:E27)</f>
        <v>105</v>
      </c>
      <c r="F28" s="104">
        <f>E28*100000/B28</f>
        <v>8.0240262271028673</v>
      </c>
      <c r="G28" s="103">
        <f>SUM(G7:G27)</f>
        <v>165</v>
      </c>
      <c r="H28" s="103">
        <f>C28+D28+G28</f>
        <v>270</v>
      </c>
      <c r="I28" s="104">
        <f>H28*100000/B28</f>
        <v>20.633210298264519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2" workbookViewId="0">
      <selection activeCell="B29" sqref="B29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342</v>
      </c>
    </row>
    <row r="2" spans="1:54" ht="23.25">
      <c r="A2" s="83"/>
      <c r="B2" s="127"/>
      <c r="C2" s="82" t="s">
        <v>577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26</v>
      </c>
      <c r="C5" s="259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1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1</v>
      </c>
      <c r="T5" s="66">
        <v>0</v>
      </c>
      <c r="U5" s="66">
        <v>0</v>
      </c>
      <c r="V5" s="66">
        <v>0</v>
      </c>
      <c r="W5" s="66">
        <v>1</v>
      </c>
      <c r="X5" s="66">
        <v>0</v>
      </c>
      <c r="Y5" s="66">
        <v>4</v>
      </c>
      <c r="Z5" s="66">
        <v>0</v>
      </c>
      <c r="AA5" s="66">
        <v>2</v>
      </c>
      <c r="AB5" s="66">
        <v>1</v>
      </c>
      <c r="AC5" s="66">
        <v>1</v>
      </c>
      <c r="AD5" s="66">
        <v>0</v>
      </c>
      <c r="AE5" s="66">
        <v>2</v>
      </c>
      <c r="AF5" s="66">
        <v>1</v>
      </c>
      <c r="AG5" s="66">
        <v>0</v>
      </c>
      <c r="AH5" s="66">
        <v>1</v>
      </c>
      <c r="AI5" s="66">
        <v>1</v>
      </c>
      <c r="AJ5" s="66">
        <v>0</v>
      </c>
      <c r="AK5" s="66">
        <v>0</v>
      </c>
      <c r="AL5" s="66">
        <v>0</v>
      </c>
      <c r="AM5" s="66">
        <v>1</v>
      </c>
      <c r="AN5" s="66">
        <v>2</v>
      </c>
      <c r="AO5" s="66">
        <v>1</v>
      </c>
      <c r="AP5" s="66">
        <v>1</v>
      </c>
      <c r="AQ5" s="66">
        <v>1</v>
      </c>
      <c r="AR5" s="66">
        <v>1</v>
      </c>
      <c r="AS5" s="66">
        <v>0</v>
      </c>
      <c r="AT5" s="66">
        <v>0</v>
      </c>
      <c r="AU5" s="66">
        <v>0</v>
      </c>
      <c r="AV5" s="66">
        <v>1</v>
      </c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39</v>
      </c>
      <c r="C6" s="259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1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1</v>
      </c>
      <c r="V6" s="66">
        <v>1</v>
      </c>
      <c r="W6" s="66">
        <v>3</v>
      </c>
      <c r="X6" s="66">
        <v>0</v>
      </c>
      <c r="Y6" s="66">
        <v>0</v>
      </c>
      <c r="Z6" s="66">
        <v>2</v>
      </c>
      <c r="AA6" s="66">
        <v>2</v>
      </c>
      <c r="AB6" s="66">
        <v>0</v>
      </c>
      <c r="AC6" s="66">
        <v>0</v>
      </c>
      <c r="AD6" s="66">
        <v>0</v>
      </c>
      <c r="AE6" s="66">
        <v>1</v>
      </c>
      <c r="AF6" s="66">
        <v>0</v>
      </c>
      <c r="AG6" s="66">
        <v>0</v>
      </c>
      <c r="AH6" s="66">
        <v>1</v>
      </c>
      <c r="AI6" s="66">
        <v>0</v>
      </c>
      <c r="AJ6" s="66">
        <v>7</v>
      </c>
      <c r="AK6" s="66">
        <v>2</v>
      </c>
      <c r="AL6" s="66">
        <v>7</v>
      </c>
      <c r="AM6" s="66">
        <v>3</v>
      </c>
      <c r="AN6" s="66">
        <v>1</v>
      </c>
      <c r="AO6" s="66">
        <v>0</v>
      </c>
      <c r="AP6" s="66">
        <v>2</v>
      </c>
      <c r="AQ6" s="66">
        <v>1</v>
      </c>
      <c r="AR6" s="66">
        <v>2</v>
      </c>
      <c r="AS6" s="66">
        <v>1</v>
      </c>
      <c r="AT6" s="66">
        <v>0</v>
      </c>
      <c r="AU6" s="66">
        <v>0</v>
      </c>
      <c r="AV6" s="66">
        <v>0</v>
      </c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55</v>
      </c>
      <c r="C7" s="259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1</v>
      </c>
      <c r="L7" s="66">
        <v>0</v>
      </c>
      <c r="M7" s="66">
        <v>1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1</v>
      </c>
      <c r="X7" s="66">
        <v>6</v>
      </c>
      <c r="Y7" s="66">
        <v>5</v>
      </c>
      <c r="Z7" s="66">
        <v>0</v>
      </c>
      <c r="AA7" s="66">
        <v>1</v>
      </c>
      <c r="AB7" s="66">
        <v>2</v>
      </c>
      <c r="AC7" s="66">
        <v>1</v>
      </c>
      <c r="AD7" s="66">
        <v>1</v>
      </c>
      <c r="AE7" s="66">
        <v>2</v>
      </c>
      <c r="AF7" s="66">
        <v>5</v>
      </c>
      <c r="AG7" s="66">
        <v>2</v>
      </c>
      <c r="AH7" s="66">
        <v>1</v>
      </c>
      <c r="AI7" s="66">
        <v>1</v>
      </c>
      <c r="AJ7" s="66">
        <v>2</v>
      </c>
      <c r="AK7" s="66">
        <v>2</v>
      </c>
      <c r="AL7" s="66">
        <v>5</v>
      </c>
      <c r="AM7" s="66">
        <v>5</v>
      </c>
      <c r="AN7" s="66">
        <v>1</v>
      </c>
      <c r="AO7" s="66">
        <v>0</v>
      </c>
      <c r="AP7" s="66">
        <v>4</v>
      </c>
      <c r="AQ7" s="66">
        <v>2</v>
      </c>
      <c r="AR7" s="66">
        <v>2</v>
      </c>
      <c r="AS7" s="66">
        <v>0</v>
      </c>
      <c r="AT7" s="66">
        <v>0</v>
      </c>
      <c r="AU7" s="66">
        <v>1</v>
      </c>
      <c r="AV7" s="66">
        <v>0</v>
      </c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55</v>
      </c>
      <c r="C8" s="259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1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1</v>
      </c>
      <c r="W8" s="66">
        <v>3</v>
      </c>
      <c r="X8" s="66">
        <v>3</v>
      </c>
      <c r="Y8" s="66">
        <v>3</v>
      </c>
      <c r="Z8" s="66">
        <v>4</v>
      </c>
      <c r="AA8" s="66">
        <v>7</v>
      </c>
      <c r="AB8" s="66">
        <v>2</v>
      </c>
      <c r="AC8" s="66">
        <v>0</v>
      </c>
      <c r="AD8" s="66">
        <v>2</v>
      </c>
      <c r="AE8" s="66">
        <v>0</v>
      </c>
      <c r="AF8" s="66">
        <v>1</v>
      </c>
      <c r="AG8" s="66">
        <v>3</v>
      </c>
      <c r="AH8" s="66">
        <v>5</v>
      </c>
      <c r="AI8" s="66">
        <v>1</v>
      </c>
      <c r="AJ8" s="66">
        <v>1</v>
      </c>
      <c r="AK8" s="66">
        <v>2</v>
      </c>
      <c r="AL8" s="66">
        <v>2</v>
      </c>
      <c r="AM8" s="66">
        <v>4</v>
      </c>
      <c r="AN8" s="66">
        <v>3</v>
      </c>
      <c r="AO8" s="66">
        <v>0</v>
      </c>
      <c r="AP8" s="66">
        <v>0</v>
      </c>
      <c r="AQ8" s="66">
        <v>2</v>
      </c>
      <c r="AR8" s="66">
        <v>1</v>
      </c>
      <c r="AS8" s="66">
        <v>1</v>
      </c>
      <c r="AT8" s="66">
        <v>1</v>
      </c>
      <c r="AU8" s="66">
        <v>0</v>
      </c>
      <c r="AV8" s="66">
        <v>0</v>
      </c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12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1</v>
      </c>
      <c r="U9" s="66">
        <v>0</v>
      </c>
      <c r="V9" s="66">
        <v>0</v>
      </c>
      <c r="W9" s="66">
        <v>1</v>
      </c>
      <c r="X9" s="66">
        <v>3</v>
      </c>
      <c r="Y9" s="66">
        <v>0</v>
      </c>
      <c r="Z9" s="66">
        <v>1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1</v>
      </c>
      <c r="AI9" s="66">
        <v>0</v>
      </c>
      <c r="AJ9" s="66">
        <v>0</v>
      </c>
      <c r="AK9" s="66">
        <v>1</v>
      </c>
      <c r="AL9" s="66">
        <v>2</v>
      </c>
      <c r="AM9" s="66">
        <v>1</v>
      </c>
      <c r="AN9" s="66">
        <v>0</v>
      </c>
      <c r="AO9" s="66">
        <v>0</v>
      </c>
      <c r="AP9" s="66">
        <v>0</v>
      </c>
      <c r="AQ9" s="66">
        <v>0</v>
      </c>
      <c r="AR9" s="66">
        <v>1</v>
      </c>
      <c r="AS9" s="66">
        <v>0</v>
      </c>
      <c r="AT9" s="66">
        <v>0</v>
      </c>
      <c r="AU9" s="66">
        <v>0</v>
      </c>
      <c r="AV9" s="66">
        <v>0</v>
      </c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10</v>
      </c>
      <c r="C10" s="259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1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1</v>
      </c>
      <c r="AH10" s="66">
        <v>1</v>
      </c>
      <c r="AI10" s="66">
        <v>0</v>
      </c>
      <c r="AJ10" s="66">
        <v>1</v>
      </c>
      <c r="AK10" s="66">
        <v>1</v>
      </c>
      <c r="AL10" s="66">
        <v>0</v>
      </c>
      <c r="AM10" s="66">
        <v>0</v>
      </c>
      <c r="AN10" s="66">
        <v>1</v>
      </c>
      <c r="AO10" s="66">
        <v>0</v>
      </c>
      <c r="AP10" s="66">
        <v>0</v>
      </c>
      <c r="AQ10" s="66">
        <v>0</v>
      </c>
      <c r="AR10" s="66">
        <v>0</v>
      </c>
      <c r="AS10" s="66">
        <v>3</v>
      </c>
      <c r="AT10" s="66">
        <v>1</v>
      </c>
      <c r="AU10" s="66">
        <v>0</v>
      </c>
      <c r="AV10" s="66">
        <v>0</v>
      </c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6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2</v>
      </c>
      <c r="AL11" s="66">
        <v>0</v>
      </c>
      <c r="AM11" s="66">
        <v>0</v>
      </c>
      <c r="AN11" s="66">
        <v>0</v>
      </c>
      <c r="AO11" s="66">
        <v>2</v>
      </c>
      <c r="AP11" s="66">
        <v>1</v>
      </c>
      <c r="AQ11" s="66">
        <v>1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8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1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1</v>
      </c>
      <c r="AM12" s="66">
        <v>1</v>
      </c>
      <c r="AN12" s="66">
        <v>1</v>
      </c>
      <c r="AO12" s="66">
        <v>1</v>
      </c>
      <c r="AP12" s="66">
        <v>3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6</v>
      </c>
      <c r="C14" s="259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1</v>
      </c>
      <c r="R14" s="66">
        <v>1</v>
      </c>
      <c r="S14" s="66">
        <v>0</v>
      </c>
      <c r="T14" s="66">
        <v>0</v>
      </c>
      <c r="U14" s="66">
        <v>0</v>
      </c>
      <c r="V14" s="66">
        <v>1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1</v>
      </c>
      <c r="AL14" s="66">
        <v>0</v>
      </c>
      <c r="AM14" s="66">
        <v>0</v>
      </c>
      <c r="AN14" s="66">
        <v>0</v>
      </c>
      <c r="AO14" s="66">
        <v>2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36</v>
      </c>
      <c r="C15" s="259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2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1</v>
      </c>
      <c r="X15" s="66">
        <v>0</v>
      </c>
      <c r="Y15" s="66">
        <v>2</v>
      </c>
      <c r="Z15" s="66">
        <v>2</v>
      </c>
      <c r="AA15" s="66">
        <v>1</v>
      </c>
      <c r="AB15" s="66">
        <v>2</v>
      </c>
      <c r="AC15" s="66">
        <v>1</v>
      </c>
      <c r="AD15" s="66">
        <v>3</v>
      </c>
      <c r="AE15" s="66">
        <v>2</v>
      </c>
      <c r="AF15" s="66">
        <v>1</v>
      </c>
      <c r="AG15" s="66">
        <v>4</v>
      </c>
      <c r="AH15" s="66">
        <v>1</v>
      </c>
      <c r="AI15" s="66">
        <v>5</v>
      </c>
      <c r="AJ15" s="66">
        <v>2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2</v>
      </c>
      <c r="AQ15" s="66">
        <v>3</v>
      </c>
      <c r="AR15" s="66">
        <v>1</v>
      </c>
      <c r="AS15" s="66">
        <v>1</v>
      </c>
      <c r="AT15" s="66">
        <v>0</v>
      </c>
      <c r="AU15" s="66">
        <v>0</v>
      </c>
      <c r="AV15" s="66">
        <v>0</v>
      </c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>
        <v>0</v>
      </c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4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1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1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1</v>
      </c>
      <c r="AO17" s="66">
        <v>0</v>
      </c>
      <c r="AP17" s="66">
        <v>0</v>
      </c>
      <c r="AQ17" s="66">
        <v>0</v>
      </c>
      <c r="AR17" s="66">
        <v>1</v>
      </c>
      <c r="AS17" s="66">
        <v>0</v>
      </c>
      <c r="AT17" s="66">
        <v>0</v>
      </c>
      <c r="AU17" s="66">
        <v>0</v>
      </c>
      <c r="AV17" s="66">
        <v>0</v>
      </c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2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1</v>
      </c>
      <c r="AO18" s="66">
        <v>0</v>
      </c>
      <c r="AP18" s="66">
        <v>1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1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1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2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1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>
        <v>0</v>
      </c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2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1</v>
      </c>
      <c r="AN22" s="66">
        <v>0</v>
      </c>
      <c r="AO22" s="66">
        <v>0</v>
      </c>
      <c r="AP22" s="66">
        <v>0</v>
      </c>
      <c r="AQ22" s="66">
        <v>1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2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1</v>
      </c>
      <c r="AK23" s="66">
        <v>0</v>
      </c>
      <c r="AL23" s="66">
        <v>1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4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1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2</v>
      </c>
      <c r="AN24" s="66">
        <v>0</v>
      </c>
      <c r="AO24" s="66">
        <v>0</v>
      </c>
      <c r="AP24" s="66">
        <v>0</v>
      </c>
      <c r="AQ24" s="66">
        <v>0</v>
      </c>
      <c r="AR24" s="66">
        <v>0</v>
      </c>
      <c r="AS24" s="66">
        <v>1</v>
      </c>
      <c r="AT24" s="66">
        <v>0</v>
      </c>
      <c r="AU24" s="66">
        <v>0</v>
      </c>
      <c r="AV24" s="66">
        <v>0</v>
      </c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270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1</v>
      </c>
      <c r="J25" s="144">
        <f t="shared" si="1"/>
        <v>1</v>
      </c>
      <c r="K25" s="144">
        <f t="shared" si="1"/>
        <v>2</v>
      </c>
      <c r="L25" s="144">
        <f t="shared" si="1"/>
        <v>1</v>
      </c>
      <c r="M25" s="144">
        <f t="shared" si="1"/>
        <v>1</v>
      </c>
      <c r="N25" s="144">
        <f t="shared" si="1"/>
        <v>3</v>
      </c>
      <c r="O25" s="144">
        <f t="shared" si="1"/>
        <v>0</v>
      </c>
      <c r="P25" s="144">
        <f t="shared" si="1"/>
        <v>1</v>
      </c>
      <c r="Q25" s="144">
        <f t="shared" si="1"/>
        <v>1</v>
      </c>
      <c r="R25" s="144">
        <f t="shared" si="1"/>
        <v>1</v>
      </c>
      <c r="S25" s="144">
        <f t="shared" ref="S25:BB25" si="2">SUM(S5:S24)</f>
        <v>1</v>
      </c>
      <c r="T25" s="144">
        <f t="shared" si="2"/>
        <v>1</v>
      </c>
      <c r="U25" s="144">
        <f t="shared" si="2"/>
        <v>1</v>
      </c>
      <c r="V25" s="144">
        <f t="shared" si="2"/>
        <v>3</v>
      </c>
      <c r="W25" s="144">
        <f t="shared" si="2"/>
        <v>11</v>
      </c>
      <c r="X25" s="144">
        <f t="shared" si="2"/>
        <v>12</v>
      </c>
      <c r="Y25" s="144">
        <f t="shared" si="2"/>
        <v>14</v>
      </c>
      <c r="Z25" s="144">
        <f t="shared" si="2"/>
        <v>9</v>
      </c>
      <c r="AA25" s="144">
        <f t="shared" si="2"/>
        <v>13</v>
      </c>
      <c r="AB25" s="144">
        <f t="shared" si="2"/>
        <v>7</v>
      </c>
      <c r="AC25" s="144">
        <f t="shared" si="2"/>
        <v>3</v>
      </c>
      <c r="AD25" s="144">
        <f t="shared" si="2"/>
        <v>7</v>
      </c>
      <c r="AE25" s="144">
        <f t="shared" si="2"/>
        <v>7</v>
      </c>
      <c r="AF25" s="144">
        <f t="shared" si="2"/>
        <v>9</v>
      </c>
      <c r="AG25" s="144">
        <f t="shared" si="2"/>
        <v>10</v>
      </c>
      <c r="AH25" s="144">
        <f t="shared" si="2"/>
        <v>12</v>
      </c>
      <c r="AI25" s="144">
        <f t="shared" si="2"/>
        <v>9</v>
      </c>
      <c r="AJ25" s="144">
        <f t="shared" si="2"/>
        <v>14</v>
      </c>
      <c r="AK25" s="144">
        <f t="shared" si="2"/>
        <v>11</v>
      </c>
      <c r="AL25" s="144">
        <f t="shared" si="2"/>
        <v>18</v>
      </c>
      <c r="AM25" s="144">
        <f t="shared" si="2"/>
        <v>19</v>
      </c>
      <c r="AN25" s="144">
        <f t="shared" si="2"/>
        <v>11</v>
      </c>
      <c r="AO25" s="144">
        <f t="shared" si="2"/>
        <v>6</v>
      </c>
      <c r="AP25" s="144">
        <f t="shared" si="2"/>
        <v>14</v>
      </c>
      <c r="AQ25" s="144">
        <f t="shared" si="2"/>
        <v>11</v>
      </c>
      <c r="AR25" s="144">
        <f t="shared" si="2"/>
        <v>9</v>
      </c>
      <c r="AS25" s="144">
        <f t="shared" si="2"/>
        <v>7</v>
      </c>
      <c r="AT25" s="144">
        <f t="shared" si="2"/>
        <v>2</v>
      </c>
      <c r="AU25" s="144">
        <f t="shared" si="2"/>
        <v>1</v>
      </c>
      <c r="AV25" s="144">
        <f t="shared" si="2"/>
        <v>1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343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577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1" customFormat="1" ht="24">
      <c r="A30" s="170" t="s">
        <v>67</v>
      </c>
      <c r="B30" s="298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9" t="s">
        <v>144</v>
      </c>
      <c r="BB30" s="86" t="s">
        <v>145</v>
      </c>
      <c r="BC30" s="300"/>
    </row>
    <row r="31" spans="1:58" s="306" customFormat="1" ht="24">
      <c r="A31" s="302" t="s">
        <v>344</v>
      </c>
      <c r="B31" s="303">
        <f>SUM(C31:BB31)</f>
        <v>270</v>
      </c>
      <c r="C31" s="304">
        <f>C25</f>
        <v>2</v>
      </c>
      <c r="D31" s="304">
        <f t="shared" ref="D31:BB31" si="3">D25</f>
        <v>2</v>
      </c>
      <c r="E31" s="304">
        <f t="shared" si="3"/>
        <v>0</v>
      </c>
      <c r="F31" s="304">
        <f t="shared" si="3"/>
        <v>1</v>
      </c>
      <c r="G31" s="304">
        <f t="shared" si="3"/>
        <v>0</v>
      </c>
      <c r="H31" s="304">
        <f t="shared" si="3"/>
        <v>0</v>
      </c>
      <c r="I31" s="304">
        <f t="shared" si="3"/>
        <v>1</v>
      </c>
      <c r="J31" s="304">
        <f t="shared" si="3"/>
        <v>1</v>
      </c>
      <c r="K31" s="304">
        <f t="shared" si="3"/>
        <v>2</v>
      </c>
      <c r="L31" s="304">
        <f t="shared" si="3"/>
        <v>1</v>
      </c>
      <c r="M31" s="304">
        <f t="shared" si="3"/>
        <v>1</v>
      </c>
      <c r="N31" s="304">
        <f t="shared" si="3"/>
        <v>3</v>
      </c>
      <c r="O31" s="304">
        <f t="shared" si="3"/>
        <v>0</v>
      </c>
      <c r="P31" s="304">
        <f t="shared" si="3"/>
        <v>1</v>
      </c>
      <c r="Q31" s="304">
        <f t="shared" si="3"/>
        <v>1</v>
      </c>
      <c r="R31" s="304">
        <f t="shared" si="3"/>
        <v>1</v>
      </c>
      <c r="S31" s="304">
        <f t="shared" si="3"/>
        <v>1</v>
      </c>
      <c r="T31" s="304">
        <f t="shared" si="3"/>
        <v>1</v>
      </c>
      <c r="U31" s="304">
        <f t="shared" si="3"/>
        <v>1</v>
      </c>
      <c r="V31" s="304">
        <f t="shared" si="3"/>
        <v>3</v>
      </c>
      <c r="W31" s="304">
        <f t="shared" si="3"/>
        <v>11</v>
      </c>
      <c r="X31" s="304">
        <f t="shared" si="3"/>
        <v>12</v>
      </c>
      <c r="Y31" s="304">
        <f t="shared" si="3"/>
        <v>14</v>
      </c>
      <c r="Z31" s="304">
        <f t="shared" si="3"/>
        <v>9</v>
      </c>
      <c r="AA31" s="304">
        <f t="shared" si="3"/>
        <v>13</v>
      </c>
      <c r="AB31" s="304">
        <f t="shared" si="3"/>
        <v>7</v>
      </c>
      <c r="AC31" s="304">
        <f t="shared" si="3"/>
        <v>3</v>
      </c>
      <c r="AD31" s="304">
        <f t="shared" si="3"/>
        <v>7</v>
      </c>
      <c r="AE31" s="304">
        <f t="shared" si="3"/>
        <v>7</v>
      </c>
      <c r="AF31" s="304">
        <f t="shared" si="3"/>
        <v>9</v>
      </c>
      <c r="AG31" s="304">
        <f t="shared" si="3"/>
        <v>10</v>
      </c>
      <c r="AH31" s="304">
        <f t="shared" si="3"/>
        <v>12</v>
      </c>
      <c r="AI31" s="304">
        <f t="shared" si="3"/>
        <v>9</v>
      </c>
      <c r="AJ31" s="304">
        <f t="shared" si="3"/>
        <v>14</v>
      </c>
      <c r="AK31" s="304">
        <f t="shared" si="3"/>
        <v>11</v>
      </c>
      <c r="AL31" s="304">
        <f t="shared" si="3"/>
        <v>18</v>
      </c>
      <c r="AM31" s="304">
        <f t="shared" si="3"/>
        <v>19</v>
      </c>
      <c r="AN31" s="304">
        <f t="shared" si="3"/>
        <v>11</v>
      </c>
      <c r="AO31" s="304">
        <f t="shared" si="3"/>
        <v>6</v>
      </c>
      <c r="AP31" s="304">
        <f t="shared" si="3"/>
        <v>14</v>
      </c>
      <c r="AQ31" s="304">
        <f t="shared" si="3"/>
        <v>11</v>
      </c>
      <c r="AR31" s="304">
        <f t="shared" si="3"/>
        <v>9</v>
      </c>
      <c r="AS31" s="304">
        <f t="shared" si="3"/>
        <v>7</v>
      </c>
      <c r="AT31" s="304">
        <f t="shared" si="3"/>
        <v>2</v>
      </c>
      <c r="AU31" s="304">
        <f t="shared" si="3"/>
        <v>1</v>
      </c>
      <c r="AV31" s="304">
        <f t="shared" si="3"/>
        <v>1</v>
      </c>
      <c r="AW31" s="304">
        <f t="shared" si="3"/>
        <v>0</v>
      </c>
      <c r="AX31" s="304">
        <f t="shared" si="3"/>
        <v>0</v>
      </c>
      <c r="AY31" s="304">
        <f t="shared" si="3"/>
        <v>0</v>
      </c>
      <c r="AZ31" s="304">
        <f t="shared" si="3"/>
        <v>0</v>
      </c>
      <c r="BA31" s="304">
        <f t="shared" si="3"/>
        <v>0</v>
      </c>
      <c r="BB31" s="304">
        <f t="shared" si="3"/>
        <v>0</v>
      </c>
      <c r="BC31" s="305"/>
    </row>
    <row r="32" spans="1:58" s="309" customFormat="1" ht="24">
      <c r="A32" s="302" t="s">
        <v>190</v>
      </c>
      <c r="B32" s="303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7">
        <v>2</v>
      </c>
      <c r="BB32" s="210">
        <v>3</v>
      </c>
      <c r="BC32" s="308"/>
    </row>
    <row r="33" spans="1:67" s="314" customFormat="1" ht="23.25">
      <c r="A33" s="310">
        <v>2562</v>
      </c>
      <c r="B33" s="303">
        <f>SUM(C33:BB33)</f>
        <v>3797</v>
      </c>
      <c r="C33" s="311">
        <v>17</v>
      </c>
      <c r="D33" s="311">
        <v>12</v>
      </c>
      <c r="E33" s="311">
        <v>14</v>
      </c>
      <c r="F33" s="311">
        <v>15</v>
      </c>
      <c r="G33" s="311">
        <v>11</v>
      </c>
      <c r="H33" s="311">
        <v>20</v>
      </c>
      <c r="I33" s="311">
        <v>15</v>
      </c>
      <c r="J33" s="311">
        <v>28</v>
      </c>
      <c r="K33" s="311">
        <v>20</v>
      </c>
      <c r="L33" s="311">
        <v>22</v>
      </c>
      <c r="M33" s="311">
        <v>18</v>
      </c>
      <c r="N33" s="311">
        <v>15</v>
      </c>
      <c r="O33" s="311">
        <v>21</v>
      </c>
      <c r="P33" s="311">
        <v>13</v>
      </c>
      <c r="Q33" s="311">
        <v>33</v>
      </c>
      <c r="R33" s="311">
        <v>25</v>
      </c>
      <c r="S33" s="311">
        <v>17</v>
      </c>
      <c r="T33" s="311">
        <v>25</v>
      </c>
      <c r="U33" s="311">
        <v>68</v>
      </c>
      <c r="V33" s="311">
        <v>87</v>
      </c>
      <c r="W33" s="311">
        <v>103</v>
      </c>
      <c r="X33" s="311">
        <v>153</v>
      </c>
      <c r="Y33" s="311">
        <v>188</v>
      </c>
      <c r="Z33" s="311">
        <v>196</v>
      </c>
      <c r="AA33" s="311">
        <v>236</v>
      </c>
      <c r="AB33" s="311">
        <v>255</v>
      </c>
      <c r="AC33" s="311">
        <v>196</v>
      </c>
      <c r="AD33" s="311">
        <v>199</v>
      </c>
      <c r="AE33" s="311">
        <v>175</v>
      </c>
      <c r="AF33" s="311">
        <v>161</v>
      </c>
      <c r="AG33" s="311">
        <v>146</v>
      </c>
      <c r="AH33" s="311">
        <v>125</v>
      </c>
      <c r="AI33" s="311">
        <v>119</v>
      </c>
      <c r="AJ33" s="311">
        <v>81</v>
      </c>
      <c r="AK33" s="311">
        <v>104</v>
      </c>
      <c r="AL33" s="311">
        <v>97</v>
      </c>
      <c r="AM33" s="311">
        <v>129</v>
      </c>
      <c r="AN33" s="311">
        <v>105</v>
      </c>
      <c r="AO33" s="311">
        <v>103</v>
      </c>
      <c r="AP33" s="311">
        <v>79</v>
      </c>
      <c r="AQ33" s="311">
        <v>78</v>
      </c>
      <c r="AR33" s="311">
        <v>46</v>
      </c>
      <c r="AS33" s="311">
        <v>44</v>
      </c>
      <c r="AT33" s="311">
        <v>44</v>
      </c>
      <c r="AU33" s="311">
        <v>38</v>
      </c>
      <c r="AV33" s="311">
        <v>26</v>
      </c>
      <c r="AW33" s="311">
        <v>18</v>
      </c>
      <c r="AX33" s="311">
        <v>18</v>
      </c>
      <c r="AY33" s="311">
        <v>12</v>
      </c>
      <c r="AZ33" s="311">
        <v>12</v>
      </c>
      <c r="BA33" s="311">
        <v>7</v>
      </c>
      <c r="BB33" s="311">
        <v>8</v>
      </c>
      <c r="BC33" s="312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9" customFormat="1" ht="24">
      <c r="A34" s="315">
        <v>2561</v>
      </c>
      <c r="B34" s="303">
        <v>615</v>
      </c>
      <c r="C34" s="316">
        <v>2</v>
      </c>
      <c r="D34" s="316">
        <v>1</v>
      </c>
      <c r="E34" s="316">
        <v>1</v>
      </c>
      <c r="F34" s="316">
        <v>0</v>
      </c>
      <c r="G34" s="316">
        <v>1</v>
      </c>
      <c r="H34" s="316">
        <v>2</v>
      </c>
      <c r="I34" s="316">
        <v>3</v>
      </c>
      <c r="J34" s="316">
        <v>1</v>
      </c>
      <c r="K34" s="316">
        <v>0</v>
      </c>
      <c r="L34" s="316">
        <v>3</v>
      </c>
      <c r="M34" s="316">
        <v>2</v>
      </c>
      <c r="N34" s="316">
        <v>1</v>
      </c>
      <c r="O34" s="316">
        <v>1</v>
      </c>
      <c r="P34" s="316">
        <v>7</v>
      </c>
      <c r="Q34" s="316">
        <v>5</v>
      </c>
      <c r="R34" s="316">
        <v>6</v>
      </c>
      <c r="S34" s="316">
        <v>9</v>
      </c>
      <c r="T34" s="316">
        <v>24</v>
      </c>
      <c r="U34" s="316">
        <v>40</v>
      </c>
      <c r="V34" s="316">
        <v>63</v>
      </c>
      <c r="W34" s="316">
        <v>49</v>
      </c>
      <c r="X34" s="316">
        <v>61</v>
      </c>
      <c r="Y34" s="316">
        <v>74</v>
      </c>
      <c r="Z34" s="316">
        <v>105</v>
      </c>
      <c r="AA34" s="316">
        <v>96</v>
      </c>
      <c r="AB34" s="316">
        <v>88</v>
      </c>
      <c r="AC34" s="316">
        <v>74</v>
      </c>
      <c r="AD34" s="316">
        <v>46</v>
      </c>
      <c r="AE34" s="316">
        <v>55</v>
      </c>
      <c r="AF34" s="316">
        <v>51</v>
      </c>
      <c r="AG34" s="316">
        <v>66</v>
      </c>
      <c r="AH34" s="316">
        <v>53</v>
      </c>
      <c r="AI34" s="316">
        <v>46</v>
      </c>
      <c r="AJ34" s="316">
        <v>42</v>
      </c>
      <c r="AK34" s="316">
        <v>58</v>
      </c>
      <c r="AL34" s="316">
        <v>27</v>
      </c>
      <c r="AM34" s="316">
        <v>37</v>
      </c>
      <c r="AN34" s="316">
        <v>20</v>
      </c>
      <c r="AO34" s="316">
        <v>21</v>
      </c>
      <c r="AP34" s="316">
        <v>12</v>
      </c>
      <c r="AQ34" s="316">
        <v>8</v>
      </c>
      <c r="AR34" s="316">
        <v>10</v>
      </c>
      <c r="AS34" s="316">
        <v>6</v>
      </c>
      <c r="AT34" s="316">
        <v>11</v>
      </c>
      <c r="AU34" s="316">
        <v>10</v>
      </c>
      <c r="AV34" s="316">
        <v>14</v>
      </c>
      <c r="AW34" s="316">
        <v>14</v>
      </c>
      <c r="AX34" s="316">
        <v>11</v>
      </c>
      <c r="AY34" s="316">
        <v>18</v>
      </c>
      <c r="AZ34" s="316">
        <v>18</v>
      </c>
      <c r="BA34" s="317">
        <v>14</v>
      </c>
      <c r="BB34" s="316">
        <v>4</v>
      </c>
      <c r="BC34" s="318"/>
    </row>
    <row r="35" spans="1:67" s="321" customFormat="1" ht="23.25">
      <c r="A35" s="315">
        <v>2560</v>
      </c>
      <c r="B35" s="303">
        <v>1184</v>
      </c>
      <c r="C35" s="315">
        <v>2</v>
      </c>
      <c r="D35" s="315">
        <v>6</v>
      </c>
      <c r="E35" s="315">
        <v>2</v>
      </c>
      <c r="F35" s="315">
        <v>3</v>
      </c>
      <c r="G35" s="315">
        <v>3</v>
      </c>
      <c r="H35" s="315">
        <v>2</v>
      </c>
      <c r="I35" s="315">
        <v>3</v>
      </c>
      <c r="J35" s="315">
        <v>4</v>
      </c>
      <c r="K35" s="315">
        <v>0</v>
      </c>
      <c r="L35" s="315">
        <v>3</v>
      </c>
      <c r="M35" s="315">
        <v>2</v>
      </c>
      <c r="N35" s="315">
        <v>2</v>
      </c>
      <c r="O35" s="315">
        <v>3</v>
      </c>
      <c r="P35" s="315">
        <v>1</v>
      </c>
      <c r="Q35" s="315">
        <v>5</v>
      </c>
      <c r="R35" s="315">
        <v>4</v>
      </c>
      <c r="S35" s="315">
        <v>12</v>
      </c>
      <c r="T35" s="315">
        <v>2</v>
      </c>
      <c r="U35" s="315">
        <v>6</v>
      </c>
      <c r="V35" s="315">
        <v>16</v>
      </c>
      <c r="W35" s="315">
        <v>15</v>
      </c>
      <c r="X35" s="315">
        <v>11</v>
      </c>
      <c r="Y35" s="315">
        <v>38</v>
      </c>
      <c r="Z35" s="315">
        <v>39</v>
      </c>
      <c r="AA35" s="315">
        <v>46</v>
      </c>
      <c r="AB35" s="315">
        <v>47</v>
      </c>
      <c r="AC35" s="315">
        <v>32</v>
      </c>
      <c r="AD35" s="315">
        <v>40</v>
      </c>
      <c r="AE35" s="315">
        <v>41</v>
      </c>
      <c r="AF35" s="315">
        <v>21</v>
      </c>
      <c r="AG35" s="315">
        <v>27</v>
      </c>
      <c r="AH35" s="315">
        <v>27</v>
      </c>
      <c r="AI35" s="315">
        <v>27</v>
      </c>
      <c r="AJ35" s="315">
        <v>26</v>
      </c>
      <c r="AK35" s="315">
        <v>26</v>
      </c>
      <c r="AL35" s="315">
        <v>11</v>
      </c>
      <c r="AM35" s="315">
        <v>19</v>
      </c>
      <c r="AN35" s="315">
        <v>7</v>
      </c>
      <c r="AO35" s="315">
        <v>5</v>
      </c>
      <c r="AP35" s="315">
        <v>8</v>
      </c>
      <c r="AQ35" s="315">
        <v>7</v>
      </c>
      <c r="AR35" s="315">
        <v>1</v>
      </c>
      <c r="AS35" s="315">
        <v>2</v>
      </c>
      <c r="AT35" s="315">
        <v>4</v>
      </c>
      <c r="AU35" s="315">
        <v>0</v>
      </c>
      <c r="AV35" s="315">
        <v>2</v>
      </c>
      <c r="AW35" s="315">
        <v>4</v>
      </c>
      <c r="AX35" s="315">
        <v>0</v>
      </c>
      <c r="AY35" s="315">
        <v>1</v>
      </c>
      <c r="AZ35" s="315">
        <v>0</v>
      </c>
      <c r="BA35" s="320">
        <v>0</v>
      </c>
      <c r="BB35" s="315">
        <v>0</v>
      </c>
      <c r="BC35" s="318"/>
    </row>
    <row r="36" spans="1:67" s="321" customFormat="1" ht="23.25">
      <c r="A36" s="315">
        <v>2559</v>
      </c>
      <c r="B36" s="303">
        <v>2015</v>
      </c>
      <c r="C36" s="315">
        <v>19</v>
      </c>
      <c r="D36" s="315">
        <v>26</v>
      </c>
      <c r="E36" s="315">
        <v>35</v>
      </c>
      <c r="F36" s="315">
        <v>22</v>
      </c>
      <c r="G36" s="315">
        <v>23</v>
      </c>
      <c r="H36" s="315">
        <v>15</v>
      </c>
      <c r="I36" s="315">
        <v>25</v>
      </c>
      <c r="J36" s="315">
        <v>23</v>
      </c>
      <c r="K36" s="315">
        <v>28</v>
      </c>
      <c r="L36" s="315">
        <v>27</v>
      </c>
      <c r="M36" s="315">
        <v>27</v>
      </c>
      <c r="N36" s="315">
        <v>27</v>
      </c>
      <c r="O36" s="315">
        <v>12</v>
      </c>
      <c r="P36" s="315">
        <v>16</v>
      </c>
      <c r="Q36" s="315">
        <v>11</v>
      </c>
      <c r="R36" s="315">
        <v>8</v>
      </c>
      <c r="S36" s="315">
        <v>12</v>
      </c>
      <c r="T36" s="315">
        <v>4</v>
      </c>
      <c r="U36" s="315">
        <v>8</v>
      </c>
      <c r="V36" s="315">
        <v>5</v>
      </c>
      <c r="W36" s="315">
        <v>5</v>
      </c>
      <c r="X36" s="315">
        <v>8</v>
      </c>
      <c r="Y36" s="315">
        <v>16</v>
      </c>
      <c r="Z36" s="315">
        <v>20</v>
      </c>
      <c r="AA36" s="315">
        <v>16</v>
      </c>
      <c r="AB36" s="315">
        <v>22</v>
      </c>
      <c r="AC36" s="315">
        <v>21</v>
      </c>
      <c r="AD36" s="315">
        <v>19</v>
      </c>
      <c r="AE36" s="315">
        <v>34</v>
      </c>
      <c r="AF36" s="315">
        <v>56</v>
      </c>
      <c r="AG36" s="315">
        <v>61</v>
      </c>
      <c r="AH36" s="315">
        <v>51</v>
      </c>
      <c r="AI36" s="315">
        <v>55</v>
      </c>
      <c r="AJ36" s="315">
        <v>60</v>
      </c>
      <c r="AK36" s="315">
        <v>31</v>
      </c>
      <c r="AL36" s="315">
        <v>44</v>
      </c>
      <c r="AM36" s="315">
        <v>28</v>
      </c>
      <c r="AN36" s="315">
        <v>38</v>
      </c>
      <c r="AO36" s="315">
        <v>28</v>
      </c>
      <c r="AP36" s="315">
        <v>40</v>
      </c>
      <c r="AQ36" s="315">
        <v>38</v>
      </c>
      <c r="AR36" s="315">
        <v>25</v>
      </c>
      <c r="AS36" s="315">
        <v>19</v>
      </c>
      <c r="AT36" s="315">
        <v>15</v>
      </c>
      <c r="AU36" s="315">
        <v>18</v>
      </c>
      <c r="AV36" s="315">
        <v>11</v>
      </c>
      <c r="AW36" s="315">
        <v>8</v>
      </c>
      <c r="AX36" s="315">
        <v>3</v>
      </c>
      <c r="AY36" s="315">
        <v>9</v>
      </c>
      <c r="AZ36" s="315">
        <v>1</v>
      </c>
      <c r="BA36" s="320">
        <v>4</v>
      </c>
      <c r="BB36" s="315">
        <v>7</v>
      </c>
      <c r="BC36" s="318"/>
    </row>
    <row r="37" spans="1:67" s="326" customFormat="1" ht="23.25">
      <c r="A37" s="322" t="s">
        <v>351</v>
      </c>
      <c r="B37" s="323">
        <f>SUM(C37:BB37)</f>
        <v>1386</v>
      </c>
      <c r="C37" s="324">
        <f>MEDIAN(C32:C36)</f>
        <v>17</v>
      </c>
      <c r="D37" s="324">
        <f t="shared" ref="D37:BB37" si="4">MEDIAN(D32:D36)</f>
        <v>12</v>
      </c>
      <c r="E37" s="324">
        <f t="shared" si="4"/>
        <v>10</v>
      </c>
      <c r="F37" s="324">
        <f t="shared" si="4"/>
        <v>10</v>
      </c>
      <c r="G37" s="324">
        <f t="shared" si="4"/>
        <v>11</v>
      </c>
      <c r="H37" s="324">
        <f t="shared" si="4"/>
        <v>9</v>
      </c>
      <c r="I37" s="324">
        <f t="shared" si="4"/>
        <v>15</v>
      </c>
      <c r="J37" s="324">
        <f t="shared" si="4"/>
        <v>13</v>
      </c>
      <c r="K37" s="324">
        <f t="shared" si="4"/>
        <v>9</v>
      </c>
      <c r="L37" s="324">
        <f t="shared" si="4"/>
        <v>15</v>
      </c>
      <c r="M37" s="324">
        <f t="shared" si="4"/>
        <v>16</v>
      </c>
      <c r="N37" s="324">
        <f t="shared" si="4"/>
        <v>15</v>
      </c>
      <c r="O37" s="324">
        <f t="shared" si="4"/>
        <v>12</v>
      </c>
      <c r="P37" s="324">
        <f t="shared" si="4"/>
        <v>13</v>
      </c>
      <c r="Q37" s="324">
        <f t="shared" si="4"/>
        <v>11</v>
      </c>
      <c r="R37" s="324">
        <f t="shared" si="4"/>
        <v>8</v>
      </c>
      <c r="S37" s="324">
        <f t="shared" si="4"/>
        <v>12</v>
      </c>
      <c r="T37" s="324">
        <f t="shared" si="4"/>
        <v>24</v>
      </c>
      <c r="U37" s="324">
        <f t="shared" si="4"/>
        <v>40</v>
      </c>
      <c r="V37" s="324">
        <f t="shared" si="4"/>
        <v>40</v>
      </c>
      <c r="W37" s="324">
        <f t="shared" si="4"/>
        <v>49</v>
      </c>
      <c r="X37" s="324">
        <f t="shared" si="4"/>
        <v>44</v>
      </c>
      <c r="Y37" s="324">
        <f t="shared" si="4"/>
        <v>49</v>
      </c>
      <c r="Z37" s="324">
        <f t="shared" si="4"/>
        <v>48</v>
      </c>
      <c r="AA37" s="324">
        <f t="shared" si="4"/>
        <v>47</v>
      </c>
      <c r="AB37" s="324">
        <f t="shared" si="4"/>
        <v>78</v>
      </c>
      <c r="AC37" s="324">
        <f t="shared" si="4"/>
        <v>74</v>
      </c>
      <c r="AD37" s="324">
        <f t="shared" si="4"/>
        <v>46</v>
      </c>
      <c r="AE37" s="324">
        <f t="shared" si="4"/>
        <v>55</v>
      </c>
      <c r="AF37" s="324">
        <f t="shared" si="4"/>
        <v>56</v>
      </c>
      <c r="AG37" s="324">
        <f t="shared" si="4"/>
        <v>61</v>
      </c>
      <c r="AH37" s="324">
        <f t="shared" si="4"/>
        <v>53</v>
      </c>
      <c r="AI37" s="324">
        <f t="shared" si="4"/>
        <v>55</v>
      </c>
      <c r="AJ37" s="324">
        <f t="shared" si="4"/>
        <v>52</v>
      </c>
      <c r="AK37" s="324">
        <f t="shared" si="4"/>
        <v>58</v>
      </c>
      <c r="AL37" s="324">
        <f t="shared" si="4"/>
        <v>44</v>
      </c>
      <c r="AM37" s="324">
        <f t="shared" si="4"/>
        <v>37</v>
      </c>
      <c r="AN37" s="324">
        <f t="shared" si="4"/>
        <v>34</v>
      </c>
      <c r="AO37" s="324">
        <f t="shared" si="4"/>
        <v>25</v>
      </c>
      <c r="AP37" s="324">
        <f t="shared" si="4"/>
        <v>14</v>
      </c>
      <c r="AQ37" s="324">
        <f t="shared" si="4"/>
        <v>8</v>
      </c>
      <c r="AR37" s="324">
        <f t="shared" si="4"/>
        <v>10</v>
      </c>
      <c r="AS37" s="324">
        <f t="shared" si="4"/>
        <v>14</v>
      </c>
      <c r="AT37" s="324">
        <f t="shared" si="4"/>
        <v>11</v>
      </c>
      <c r="AU37" s="324">
        <f t="shared" si="4"/>
        <v>10</v>
      </c>
      <c r="AV37" s="324">
        <f t="shared" si="4"/>
        <v>11</v>
      </c>
      <c r="AW37" s="324">
        <f t="shared" si="4"/>
        <v>8</v>
      </c>
      <c r="AX37" s="324">
        <f t="shared" si="4"/>
        <v>5</v>
      </c>
      <c r="AY37" s="324">
        <f t="shared" si="4"/>
        <v>9</v>
      </c>
      <c r="AZ37" s="324">
        <f t="shared" si="4"/>
        <v>1</v>
      </c>
      <c r="BA37" s="324">
        <f t="shared" si="4"/>
        <v>4</v>
      </c>
      <c r="BB37" s="324">
        <f t="shared" si="4"/>
        <v>4</v>
      </c>
      <c r="BC37" s="325"/>
      <c r="BE37" s="327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E3" sqref="E3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579</v>
      </c>
    </row>
    <row r="2" spans="1:17">
      <c r="A2" s="225" t="s">
        <v>194</v>
      </c>
      <c r="B2" s="225" t="s">
        <v>195</v>
      </c>
      <c r="C2" s="226" t="s">
        <v>580</v>
      </c>
      <c r="D2" s="227" t="s">
        <v>581</v>
      </c>
      <c r="E2" s="227" t="s">
        <v>555</v>
      </c>
      <c r="F2" s="227" t="s">
        <v>567</v>
      </c>
      <c r="G2" s="227" t="s">
        <v>571</v>
      </c>
      <c r="H2" s="227" t="s">
        <v>582</v>
      </c>
      <c r="I2" s="242" t="s">
        <v>196</v>
      </c>
    </row>
    <row r="3" spans="1:17">
      <c r="A3" s="265" t="s">
        <v>21</v>
      </c>
      <c r="B3" s="265" t="s">
        <v>156</v>
      </c>
      <c r="C3" s="263">
        <v>7</v>
      </c>
      <c r="D3" s="264">
        <v>1</v>
      </c>
      <c r="E3" s="262">
        <v>0</v>
      </c>
      <c r="F3" s="262">
        <v>0</v>
      </c>
      <c r="G3" s="262">
        <v>0</v>
      </c>
      <c r="H3" s="262">
        <v>1</v>
      </c>
      <c r="I3" s="367">
        <v>3</v>
      </c>
      <c r="J3" s="250"/>
      <c r="K3" s="224" t="s">
        <v>197</v>
      </c>
    </row>
    <row r="4" spans="1:17">
      <c r="A4" s="265" t="s">
        <v>21</v>
      </c>
      <c r="B4" s="265" t="s">
        <v>171</v>
      </c>
      <c r="C4" s="263">
        <v>1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270">
        <v>1</v>
      </c>
      <c r="J4" s="250"/>
      <c r="K4" s="364" t="s">
        <v>198</v>
      </c>
      <c r="L4" s="364"/>
      <c r="M4" s="364"/>
      <c r="N4" s="364"/>
      <c r="O4" s="364"/>
      <c r="P4" s="364"/>
      <c r="Q4" s="364"/>
    </row>
    <row r="5" spans="1:17">
      <c r="A5" s="265" t="s">
        <v>21</v>
      </c>
      <c r="B5" s="265" t="s">
        <v>146</v>
      </c>
      <c r="C5" s="263">
        <v>5</v>
      </c>
      <c r="D5" s="264">
        <v>0</v>
      </c>
      <c r="E5" s="262">
        <v>0</v>
      </c>
      <c r="F5" s="262">
        <v>0</v>
      </c>
      <c r="G5" s="262">
        <v>0</v>
      </c>
      <c r="H5" s="262">
        <v>0</v>
      </c>
      <c r="I5" s="270">
        <v>1</v>
      </c>
      <c r="J5" s="250"/>
      <c r="K5" s="228" t="s">
        <v>199</v>
      </c>
    </row>
    <row r="6" spans="1:17">
      <c r="A6" s="265" t="s">
        <v>21</v>
      </c>
      <c r="B6" s="265" t="s">
        <v>200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201</v>
      </c>
    </row>
    <row r="7" spans="1:17">
      <c r="A7" s="265" t="s">
        <v>21</v>
      </c>
      <c r="B7" s="265" t="s">
        <v>202</v>
      </c>
      <c r="C7" s="263">
        <v>3</v>
      </c>
      <c r="D7" s="264">
        <v>0</v>
      </c>
      <c r="E7" s="262">
        <v>0</v>
      </c>
      <c r="F7" s="262">
        <v>0</v>
      </c>
      <c r="G7" s="262">
        <v>0</v>
      </c>
      <c r="H7" s="262">
        <v>0</v>
      </c>
      <c r="I7" s="270">
        <v>1</v>
      </c>
      <c r="J7" s="250"/>
      <c r="K7" s="224" t="s">
        <v>203</v>
      </c>
    </row>
    <row r="8" spans="1:17">
      <c r="A8" s="265" t="s">
        <v>21</v>
      </c>
      <c r="B8" s="265" t="s">
        <v>204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205</v>
      </c>
      <c r="C9" s="263">
        <v>1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70">
        <v>1</v>
      </c>
      <c r="J9" s="250"/>
    </row>
    <row r="10" spans="1:17">
      <c r="A10" s="265" t="s">
        <v>21</v>
      </c>
      <c r="B10" s="265" t="s">
        <v>206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169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207</v>
      </c>
      <c r="C12" s="263">
        <v>5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70">
        <v>1</v>
      </c>
      <c r="J12" s="250"/>
    </row>
    <row r="13" spans="1:17">
      <c r="A13" s="265" t="s">
        <v>21</v>
      </c>
      <c r="B13" s="265" t="s">
        <v>172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208</v>
      </c>
      <c r="C15" s="263">
        <v>3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70">
        <v>1</v>
      </c>
      <c r="J15" s="250"/>
    </row>
    <row r="16" spans="1:17" ht="24.75" customHeight="1">
      <c r="A16" s="265" t="s">
        <v>21</v>
      </c>
      <c r="B16" s="265" t="s">
        <v>209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187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11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270">
        <v>1</v>
      </c>
      <c r="J18" s="250"/>
    </row>
    <row r="19" spans="1:10">
      <c r="A19" s="265" t="s">
        <v>23</v>
      </c>
      <c r="B19" s="265" t="s">
        <v>174</v>
      </c>
      <c r="C19" s="263">
        <v>2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70">
        <v>1</v>
      </c>
      <c r="J19" s="250"/>
    </row>
    <row r="20" spans="1:10">
      <c r="A20" s="265" t="s">
        <v>23</v>
      </c>
      <c r="B20" s="265" t="s">
        <v>210</v>
      </c>
      <c r="C20" s="263">
        <v>0</v>
      </c>
      <c r="D20" s="264">
        <v>1</v>
      </c>
      <c r="E20" s="262">
        <v>1</v>
      </c>
      <c r="F20" s="262">
        <v>0</v>
      </c>
      <c r="G20" s="262">
        <v>0</v>
      </c>
      <c r="H20" s="262">
        <v>0</v>
      </c>
      <c r="I20" s="352">
        <v>2</v>
      </c>
      <c r="J20" s="250"/>
    </row>
    <row r="21" spans="1:10">
      <c r="A21" s="265" t="s">
        <v>23</v>
      </c>
      <c r="B21" s="265" t="s">
        <v>211</v>
      </c>
      <c r="C21" s="263">
        <v>5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70">
        <v>1</v>
      </c>
      <c r="J21" s="250"/>
    </row>
    <row r="22" spans="1:10">
      <c r="A22" s="265" t="s">
        <v>23</v>
      </c>
      <c r="B22" s="265" t="s">
        <v>212</v>
      </c>
      <c r="C22" s="263">
        <v>6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70">
        <v>1</v>
      </c>
      <c r="J22" s="250"/>
    </row>
    <row r="23" spans="1:10">
      <c r="A23" s="265" t="s">
        <v>23</v>
      </c>
      <c r="B23" s="265" t="s">
        <v>213</v>
      </c>
      <c r="C23" s="263">
        <v>5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70">
        <v>1</v>
      </c>
      <c r="J23" s="250"/>
    </row>
    <row r="24" spans="1:10">
      <c r="A24" s="265" t="s">
        <v>23</v>
      </c>
      <c r="B24" s="265" t="s">
        <v>172</v>
      </c>
      <c r="C24" s="263">
        <v>3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270">
        <v>1</v>
      </c>
      <c r="J24" s="250"/>
    </row>
    <row r="25" spans="1:10">
      <c r="A25" s="265" t="s">
        <v>23</v>
      </c>
      <c r="B25" s="265" t="s">
        <v>214</v>
      </c>
      <c r="C25" s="263">
        <v>1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70">
        <v>1</v>
      </c>
      <c r="J25" s="250"/>
    </row>
    <row r="26" spans="1:10">
      <c r="A26" s="265" t="s">
        <v>23</v>
      </c>
      <c r="B26" s="265" t="s">
        <v>215</v>
      </c>
      <c r="C26" s="263">
        <v>2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270">
        <v>1</v>
      </c>
      <c r="J26" s="250"/>
    </row>
    <row r="27" spans="1:10">
      <c r="A27" s="265" t="s">
        <v>23</v>
      </c>
      <c r="B27" s="265" t="s">
        <v>216</v>
      </c>
      <c r="C27" s="263">
        <v>2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70">
        <v>1</v>
      </c>
      <c r="J27" s="250"/>
    </row>
    <row r="28" spans="1:10">
      <c r="A28" s="265" t="s">
        <v>23</v>
      </c>
      <c r="B28" s="265" t="s">
        <v>192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217</v>
      </c>
      <c r="C29" s="263">
        <v>1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70">
        <v>1</v>
      </c>
      <c r="J29" s="250"/>
    </row>
    <row r="30" spans="1:10">
      <c r="A30" s="265" t="s">
        <v>23</v>
      </c>
      <c r="B30" s="265" t="s">
        <v>218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219</v>
      </c>
      <c r="C31" s="263">
        <v>13</v>
      </c>
      <c r="D31" s="264">
        <v>1</v>
      </c>
      <c r="E31" s="262">
        <v>0</v>
      </c>
      <c r="F31" s="262">
        <v>0</v>
      </c>
      <c r="G31" s="262">
        <v>1</v>
      </c>
      <c r="H31" s="262">
        <v>0</v>
      </c>
      <c r="I31" s="331">
        <v>3</v>
      </c>
      <c r="J31" s="250"/>
    </row>
    <row r="32" spans="1:10">
      <c r="A32" s="265" t="s">
        <v>31</v>
      </c>
      <c r="B32" s="265" t="s">
        <v>220</v>
      </c>
      <c r="C32" s="263">
        <v>2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270">
        <v>1</v>
      </c>
      <c r="J32" s="250"/>
    </row>
    <row r="33" spans="1:10">
      <c r="A33" s="265" t="s">
        <v>31</v>
      </c>
      <c r="B33" s="265" t="s">
        <v>191</v>
      </c>
      <c r="C33" s="263">
        <v>10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270">
        <v>1</v>
      </c>
      <c r="J33" s="250"/>
    </row>
    <row r="34" spans="1:10">
      <c r="A34" s="265" t="s">
        <v>31</v>
      </c>
      <c r="B34" s="265" t="s">
        <v>221</v>
      </c>
      <c r="C34" s="263">
        <v>1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70">
        <v>1</v>
      </c>
      <c r="J34" s="250"/>
    </row>
    <row r="35" spans="1:10">
      <c r="A35" s="265" t="s">
        <v>31</v>
      </c>
      <c r="B35" s="265" t="s">
        <v>222</v>
      </c>
      <c r="C35" s="263">
        <v>15</v>
      </c>
      <c r="D35" s="264">
        <v>0</v>
      </c>
      <c r="E35" s="262">
        <v>0</v>
      </c>
      <c r="F35" s="262">
        <v>0</v>
      </c>
      <c r="G35" s="262">
        <v>0</v>
      </c>
      <c r="H35" s="262">
        <v>0</v>
      </c>
      <c r="I35" s="270">
        <v>1</v>
      </c>
      <c r="J35" s="250"/>
    </row>
    <row r="36" spans="1:10">
      <c r="A36" s="265" t="s">
        <v>31</v>
      </c>
      <c r="B36" s="265" t="s">
        <v>186</v>
      </c>
      <c r="C36" s="263">
        <v>1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270">
        <v>1</v>
      </c>
      <c r="J36" s="250"/>
    </row>
    <row r="37" spans="1:10">
      <c r="A37" s="265" t="s">
        <v>31</v>
      </c>
      <c r="B37" s="265" t="s">
        <v>223</v>
      </c>
      <c r="C37" s="263">
        <v>6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70">
        <v>1</v>
      </c>
      <c r="J37" s="250"/>
    </row>
    <row r="38" spans="1:10">
      <c r="A38" s="265" t="s">
        <v>31</v>
      </c>
      <c r="B38" s="265" t="s">
        <v>224</v>
      </c>
      <c r="C38" s="263">
        <v>6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270">
        <v>1</v>
      </c>
      <c r="J38" s="250"/>
    </row>
    <row r="39" spans="1:10">
      <c r="A39" s="265" t="s">
        <v>24</v>
      </c>
      <c r="B39" s="265" t="s">
        <v>225</v>
      </c>
      <c r="C39" s="263">
        <v>20</v>
      </c>
      <c r="D39" s="264">
        <v>0</v>
      </c>
      <c r="E39" s="262">
        <v>0</v>
      </c>
      <c r="F39" s="262">
        <v>0</v>
      </c>
      <c r="G39" s="262">
        <v>0</v>
      </c>
      <c r="H39" s="262">
        <v>0</v>
      </c>
      <c r="I39" s="270">
        <v>1</v>
      </c>
      <c r="J39" s="250"/>
    </row>
    <row r="40" spans="1:10">
      <c r="A40" s="265" t="s">
        <v>24</v>
      </c>
      <c r="B40" s="265" t="s">
        <v>148</v>
      </c>
      <c r="C40" s="263">
        <v>2</v>
      </c>
      <c r="D40" s="264">
        <v>1</v>
      </c>
      <c r="E40" s="262">
        <v>0</v>
      </c>
      <c r="F40" s="262">
        <v>1</v>
      </c>
      <c r="G40" s="262">
        <v>0</v>
      </c>
      <c r="H40" s="262">
        <v>0</v>
      </c>
      <c r="I40" s="352">
        <v>2</v>
      </c>
      <c r="J40" s="250"/>
    </row>
    <row r="41" spans="1:10">
      <c r="A41" s="265" t="s">
        <v>24</v>
      </c>
      <c r="B41" s="265" t="s">
        <v>160</v>
      </c>
      <c r="C41" s="263">
        <v>2</v>
      </c>
      <c r="D41" s="264">
        <v>0</v>
      </c>
      <c r="E41" s="262">
        <v>0</v>
      </c>
      <c r="F41" s="262">
        <v>0</v>
      </c>
      <c r="G41" s="262">
        <v>0</v>
      </c>
      <c r="H41" s="262">
        <v>0</v>
      </c>
      <c r="I41" s="270">
        <v>1</v>
      </c>
      <c r="J41" s="250"/>
    </row>
    <row r="42" spans="1:10">
      <c r="A42" s="265" t="s">
        <v>24</v>
      </c>
      <c r="B42" s="265" t="s">
        <v>166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226</v>
      </c>
      <c r="C43" s="263">
        <v>5</v>
      </c>
      <c r="D43" s="264">
        <v>0</v>
      </c>
      <c r="E43" s="262">
        <v>0</v>
      </c>
      <c r="F43" s="262">
        <v>0</v>
      </c>
      <c r="G43" s="262">
        <v>0</v>
      </c>
      <c r="H43" s="262">
        <v>0</v>
      </c>
      <c r="I43" s="270">
        <v>1</v>
      </c>
      <c r="J43" s="250"/>
    </row>
    <row r="44" spans="1:10">
      <c r="A44" s="265" t="s">
        <v>24</v>
      </c>
      <c r="B44" s="265" t="s">
        <v>167</v>
      </c>
      <c r="C44" s="263">
        <v>12</v>
      </c>
      <c r="D44" s="264">
        <v>0</v>
      </c>
      <c r="E44" s="262">
        <v>0</v>
      </c>
      <c r="F44" s="262">
        <v>0</v>
      </c>
      <c r="G44" s="262">
        <v>0</v>
      </c>
      <c r="H44" s="262">
        <v>0</v>
      </c>
      <c r="I44" s="270">
        <v>1</v>
      </c>
      <c r="J44" s="250"/>
    </row>
    <row r="45" spans="1:10">
      <c r="A45" s="265" t="s">
        <v>24</v>
      </c>
      <c r="B45" s="265" t="s">
        <v>227</v>
      </c>
      <c r="C45" s="263">
        <v>4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70">
        <v>1</v>
      </c>
      <c r="J45" s="250"/>
    </row>
    <row r="46" spans="1:10">
      <c r="A46" s="265" t="s">
        <v>24</v>
      </c>
      <c r="B46" s="265" t="s">
        <v>149</v>
      </c>
      <c r="C46" s="263">
        <v>1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70">
        <v>1</v>
      </c>
      <c r="J46" s="250"/>
    </row>
    <row r="47" spans="1:10">
      <c r="A47" s="265" t="s">
        <v>24</v>
      </c>
      <c r="B47" s="265" t="s">
        <v>228</v>
      </c>
      <c r="C47" s="263">
        <v>3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270">
        <v>1</v>
      </c>
      <c r="J47" s="250"/>
    </row>
    <row r="48" spans="1:10">
      <c r="A48" s="265" t="s">
        <v>24</v>
      </c>
      <c r="B48" s="265" t="s">
        <v>229</v>
      </c>
      <c r="C48" s="263">
        <v>1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70">
        <v>1</v>
      </c>
      <c r="J48" s="250"/>
    </row>
    <row r="49" spans="1:10">
      <c r="A49" s="265" t="s">
        <v>24</v>
      </c>
      <c r="B49" s="265" t="s">
        <v>230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231</v>
      </c>
      <c r="C50" s="263">
        <v>3</v>
      </c>
      <c r="D50" s="264">
        <v>1</v>
      </c>
      <c r="E50" s="262">
        <v>1</v>
      </c>
      <c r="F50" s="262">
        <v>0</v>
      </c>
      <c r="G50" s="262">
        <v>0</v>
      </c>
      <c r="H50" s="262">
        <v>0</v>
      </c>
      <c r="I50" s="352">
        <v>2</v>
      </c>
      <c r="J50" s="250"/>
    </row>
    <row r="51" spans="1:10">
      <c r="A51" s="265" t="s">
        <v>25</v>
      </c>
      <c r="B51" s="265" t="s">
        <v>232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233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159</v>
      </c>
      <c r="C53" s="263">
        <v>1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70">
        <v>1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185</v>
      </c>
      <c r="C55" s="263">
        <v>1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70">
        <v>1</v>
      </c>
      <c r="J55" s="250"/>
    </row>
    <row r="56" spans="1:10">
      <c r="A56" s="265" t="s">
        <v>25</v>
      </c>
      <c r="B56" s="265" t="s">
        <v>234</v>
      </c>
      <c r="C56" s="263">
        <v>1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70">
        <v>1</v>
      </c>
      <c r="J56" s="250"/>
    </row>
    <row r="57" spans="1:10">
      <c r="A57" s="265" t="s">
        <v>25</v>
      </c>
      <c r="B57" s="265" t="s">
        <v>235</v>
      </c>
      <c r="C57" s="263">
        <v>2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70">
        <v>1</v>
      </c>
      <c r="J57" s="250"/>
    </row>
    <row r="58" spans="1:10">
      <c r="A58" s="265" t="s">
        <v>25</v>
      </c>
      <c r="B58" s="265" t="s">
        <v>236</v>
      </c>
      <c r="C58" s="263">
        <v>2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70">
        <v>1</v>
      </c>
      <c r="J58" s="250"/>
    </row>
    <row r="59" spans="1:10">
      <c r="A59" s="265" t="s">
        <v>25</v>
      </c>
      <c r="B59" s="265" t="s">
        <v>237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238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5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70">
        <v>1</v>
      </c>
      <c r="J62" s="250"/>
    </row>
    <row r="63" spans="1:10">
      <c r="A63" s="265" t="s">
        <v>26</v>
      </c>
      <c r="B63" s="265" t="s">
        <v>26</v>
      </c>
      <c r="C63" s="263">
        <v>2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70">
        <v>1</v>
      </c>
      <c r="J63" s="250"/>
    </row>
    <row r="64" spans="1:10">
      <c r="A64" s="265" t="s">
        <v>26</v>
      </c>
      <c r="B64" s="265" t="s">
        <v>239</v>
      </c>
      <c r="C64" s="263">
        <v>1</v>
      </c>
      <c r="D64" s="264">
        <v>1</v>
      </c>
      <c r="E64" s="262">
        <v>1</v>
      </c>
      <c r="F64" s="262">
        <v>0</v>
      </c>
      <c r="G64" s="262">
        <v>0</v>
      </c>
      <c r="H64" s="262">
        <v>0</v>
      </c>
      <c r="I64" s="352">
        <v>2</v>
      </c>
      <c r="J64" s="250"/>
    </row>
    <row r="65" spans="1:10">
      <c r="A65" s="265" t="s">
        <v>26</v>
      </c>
      <c r="B65" s="265" t="s">
        <v>240</v>
      </c>
      <c r="C65" s="263">
        <v>1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70">
        <v>1</v>
      </c>
      <c r="J65" s="250"/>
    </row>
    <row r="66" spans="1:10">
      <c r="A66" s="265" t="s">
        <v>26</v>
      </c>
      <c r="B66" s="265" t="s">
        <v>241</v>
      </c>
      <c r="C66" s="263">
        <v>1</v>
      </c>
      <c r="D66" s="264">
        <v>1</v>
      </c>
      <c r="E66" s="262">
        <v>1</v>
      </c>
      <c r="F66" s="262">
        <v>0</v>
      </c>
      <c r="G66" s="262">
        <v>0</v>
      </c>
      <c r="H66" s="262">
        <v>0</v>
      </c>
      <c r="I66" s="352">
        <v>2</v>
      </c>
      <c r="J66" s="250"/>
    </row>
    <row r="67" spans="1:10">
      <c r="A67" s="265" t="s">
        <v>26</v>
      </c>
      <c r="B67" s="265" t="s">
        <v>242</v>
      </c>
      <c r="C67" s="263">
        <v>0</v>
      </c>
      <c r="D67" s="264">
        <v>1</v>
      </c>
      <c r="E67" s="262">
        <v>1</v>
      </c>
      <c r="F67" s="262">
        <v>0</v>
      </c>
      <c r="G67" s="262">
        <v>0</v>
      </c>
      <c r="H67" s="262">
        <v>0</v>
      </c>
      <c r="I67" s="352">
        <v>2</v>
      </c>
      <c r="J67" s="250"/>
    </row>
    <row r="68" spans="1:10">
      <c r="A68" s="265" t="s">
        <v>26</v>
      </c>
      <c r="B68" s="265" t="s">
        <v>243</v>
      </c>
      <c r="C68" s="263">
        <v>0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266">
        <v>0</v>
      </c>
      <c r="J68" s="250"/>
    </row>
    <row r="69" spans="1:10">
      <c r="A69" s="265" t="s">
        <v>26</v>
      </c>
      <c r="B69" s="265" t="s">
        <v>244</v>
      </c>
      <c r="C69" s="263">
        <v>1</v>
      </c>
      <c r="D69" s="264">
        <v>0</v>
      </c>
      <c r="E69" s="262">
        <v>0</v>
      </c>
      <c r="F69" s="262">
        <v>0</v>
      </c>
      <c r="G69" s="262">
        <v>0</v>
      </c>
      <c r="H69" s="262">
        <v>0</v>
      </c>
      <c r="I69" s="270">
        <v>1</v>
      </c>
      <c r="J69" s="250"/>
    </row>
    <row r="70" spans="1:10">
      <c r="A70" s="265" t="s">
        <v>26</v>
      </c>
      <c r="B70" s="265" t="s">
        <v>34</v>
      </c>
      <c r="C70" s="263">
        <v>0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266">
        <v>0</v>
      </c>
      <c r="J70" s="250"/>
    </row>
    <row r="71" spans="1:10">
      <c r="A71" s="265" t="s">
        <v>26</v>
      </c>
      <c r="B71" s="265" t="s">
        <v>245</v>
      </c>
      <c r="C71" s="263">
        <v>0</v>
      </c>
      <c r="D71" s="264">
        <v>1</v>
      </c>
      <c r="E71" s="262">
        <v>0</v>
      </c>
      <c r="F71" s="262">
        <v>1</v>
      </c>
      <c r="G71" s="262">
        <v>0</v>
      </c>
      <c r="H71" s="262">
        <v>0</v>
      </c>
      <c r="I71" s="352">
        <v>2</v>
      </c>
      <c r="J71" s="250"/>
    </row>
    <row r="72" spans="1:10">
      <c r="A72" s="265" t="s">
        <v>26</v>
      </c>
      <c r="B72" s="265" t="s">
        <v>246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247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248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249</v>
      </c>
      <c r="C75" s="263">
        <v>0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0</v>
      </c>
      <c r="J75" s="250"/>
    </row>
    <row r="76" spans="1:10">
      <c r="A76" s="265" t="s">
        <v>27</v>
      </c>
      <c r="B76" s="265" t="s">
        <v>193</v>
      </c>
      <c r="C76" s="263">
        <v>5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70">
        <v>1</v>
      </c>
      <c r="J76" s="250"/>
    </row>
    <row r="77" spans="1:10">
      <c r="A77" s="265" t="s">
        <v>27</v>
      </c>
      <c r="B77" s="265" t="s">
        <v>250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251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184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163</v>
      </c>
      <c r="C80" s="263">
        <v>0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0</v>
      </c>
      <c r="J80" s="250"/>
    </row>
    <row r="81" spans="1:10">
      <c r="A81" s="265" t="s">
        <v>27</v>
      </c>
      <c r="B81" s="265" t="s">
        <v>252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253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189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254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255</v>
      </c>
      <c r="C85" s="263">
        <v>1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270">
        <v>1</v>
      </c>
      <c r="J85" s="250"/>
    </row>
    <row r="86" spans="1:10">
      <c r="A86" s="265" t="s">
        <v>27</v>
      </c>
      <c r="B86" s="265" t="s">
        <v>256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257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258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155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259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260</v>
      </c>
      <c r="C91" s="263">
        <v>6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270">
        <v>1</v>
      </c>
      <c r="J91" s="250"/>
    </row>
    <row r="92" spans="1:10">
      <c r="A92" s="265" t="s">
        <v>34</v>
      </c>
      <c r="B92" s="265" t="s">
        <v>261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262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263</v>
      </c>
      <c r="C94" s="263">
        <v>1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70">
        <v>1</v>
      </c>
      <c r="J94" s="250"/>
    </row>
    <row r="95" spans="1:10">
      <c r="A95" s="265" t="s">
        <v>34</v>
      </c>
      <c r="B95" s="265" t="s">
        <v>264</v>
      </c>
      <c r="C95" s="263">
        <v>1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70">
        <v>1</v>
      </c>
      <c r="J95" s="250"/>
    </row>
    <row r="96" spans="1:10">
      <c r="A96" s="265" t="s">
        <v>34</v>
      </c>
      <c r="B96" s="265" t="s">
        <v>265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266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267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268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269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270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244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271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171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272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273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274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275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168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276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270">
        <v>1</v>
      </c>
      <c r="J111" s="250"/>
    </row>
    <row r="112" spans="1:10">
      <c r="A112" s="265" t="s">
        <v>28</v>
      </c>
      <c r="B112" s="265" t="s">
        <v>277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278</v>
      </c>
      <c r="C113" s="263">
        <v>0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266">
        <v>0</v>
      </c>
      <c r="J113" s="250"/>
    </row>
    <row r="114" spans="1:10">
      <c r="A114" s="265" t="s">
        <v>28</v>
      </c>
      <c r="B114" s="265" t="s">
        <v>279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1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70">
        <v>1</v>
      </c>
      <c r="J115" s="250"/>
    </row>
    <row r="116" spans="1:10">
      <c r="A116" s="265" t="s">
        <v>28</v>
      </c>
      <c r="B116" s="265" t="s">
        <v>252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280</v>
      </c>
      <c r="C117" s="263">
        <v>1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70">
        <v>1</v>
      </c>
      <c r="J117" s="250"/>
    </row>
    <row r="118" spans="1:10">
      <c r="A118" s="265" t="s">
        <v>28</v>
      </c>
      <c r="B118" s="265" t="s">
        <v>183</v>
      </c>
      <c r="C118" s="263">
        <v>1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70">
        <v>1</v>
      </c>
      <c r="J118" s="250"/>
    </row>
    <row r="119" spans="1:10">
      <c r="A119" s="265" t="s">
        <v>28</v>
      </c>
      <c r="B119" s="265" t="s">
        <v>176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281</v>
      </c>
      <c r="C120" s="263">
        <v>0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0</v>
      </c>
      <c r="J120" s="250"/>
    </row>
    <row r="121" spans="1:10">
      <c r="A121" s="265" t="s">
        <v>28</v>
      </c>
      <c r="B121" s="265" t="s">
        <v>282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283</v>
      </c>
      <c r="C122" s="263">
        <v>1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70">
        <v>1</v>
      </c>
      <c r="J122" s="250"/>
    </row>
    <row r="123" spans="1:10">
      <c r="A123" s="265" t="s">
        <v>28</v>
      </c>
      <c r="B123" s="265" t="s">
        <v>284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158</v>
      </c>
      <c r="C124" s="263">
        <v>1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70">
        <v>1</v>
      </c>
      <c r="J124" s="250"/>
    </row>
    <row r="125" spans="1:10">
      <c r="A125" s="265" t="s">
        <v>28</v>
      </c>
      <c r="B125" s="265" t="s">
        <v>175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182</v>
      </c>
      <c r="C126" s="263">
        <v>12</v>
      </c>
      <c r="D126" s="264">
        <v>1</v>
      </c>
      <c r="E126" s="262">
        <v>1</v>
      </c>
      <c r="F126" s="262">
        <v>0</v>
      </c>
      <c r="G126" s="262">
        <v>0</v>
      </c>
      <c r="H126" s="262">
        <v>0</v>
      </c>
      <c r="I126" s="352">
        <v>2</v>
      </c>
      <c r="J126" s="250"/>
    </row>
    <row r="127" spans="1:10">
      <c r="A127" s="265" t="s">
        <v>29</v>
      </c>
      <c r="B127" s="265" t="s">
        <v>285</v>
      </c>
      <c r="C127" s="263">
        <v>1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70">
        <v>1</v>
      </c>
      <c r="J127" s="250"/>
    </row>
    <row r="128" spans="1:10">
      <c r="A128" s="265" t="s">
        <v>29</v>
      </c>
      <c r="B128" s="265" t="s">
        <v>286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170</v>
      </c>
      <c r="C129" s="263">
        <v>2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70">
        <v>1</v>
      </c>
      <c r="J129" s="250"/>
    </row>
    <row r="130" spans="1:10">
      <c r="A130" s="265" t="s">
        <v>29</v>
      </c>
      <c r="B130" s="265" t="s">
        <v>287</v>
      </c>
      <c r="C130" s="263">
        <v>5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70">
        <v>1</v>
      </c>
      <c r="J130" s="250"/>
    </row>
    <row r="131" spans="1:10">
      <c r="A131" s="265" t="s">
        <v>29</v>
      </c>
      <c r="B131" s="265" t="s">
        <v>288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289</v>
      </c>
      <c r="C132" s="263">
        <v>1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270">
        <v>1</v>
      </c>
      <c r="J132" s="250"/>
    </row>
    <row r="133" spans="1:10">
      <c r="A133" s="265" t="s">
        <v>29</v>
      </c>
      <c r="B133" s="265" t="s">
        <v>290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270">
        <v>1</v>
      </c>
      <c r="J133" s="250"/>
    </row>
    <row r="134" spans="1:10">
      <c r="A134" s="265" t="s">
        <v>29</v>
      </c>
      <c r="B134" s="265" t="s">
        <v>225</v>
      </c>
      <c r="C134" s="263">
        <v>1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70">
        <v>1</v>
      </c>
      <c r="J134" s="250"/>
    </row>
    <row r="135" spans="1:10">
      <c r="A135" s="265" t="s">
        <v>29</v>
      </c>
      <c r="B135" s="265" t="s">
        <v>164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291</v>
      </c>
      <c r="C136" s="263">
        <v>7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270">
        <v>1</v>
      </c>
      <c r="J136" s="250"/>
    </row>
    <row r="137" spans="1:10">
      <c r="A137" s="265" t="s">
        <v>29</v>
      </c>
      <c r="B137" s="265" t="s">
        <v>292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162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293</v>
      </c>
      <c r="C139" s="263">
        <v>1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70">
        <v>1</v>
      </c>
      <c r="J139" s="250"/>
    </row>
    <row r="140" spans="1:10">
      <c r="A140" s="265" t="s">
        <v>29</v>
      </c>
      <c r="B140" s="265" t="s">
        <v>294</v>
      </c>
      <c r="C140" s="263">
        <v>4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70">
        <v>1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161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295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296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1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70">
        <v>1</v>
      </c>
      <c r="J146" s="250"/>
    </row>
    <row r="147" spans="1:10">
      <c r="A147" s="265" t="s">
        <v>58</v>
      </c>
      <c r="B147" s="265" t="s">
        <v>157</v>
      </c>
      <c r="C147" s="263">
        <v>1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70">
        <v>1</v>
      </c>
      <c r="J147" s="250"/>
    </row>
    <row r="148" spans="1:10">
      <c r="A148" s="265" t="s">
        <v>58</v>
      </c>
      <c r="B148" s="265" t="s">
        <v>297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179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298</v>
      </c>
      <c r="C150" s="263">
        <v>2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70">
        <v>1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299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173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300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301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302</v>
      </c>
      <c r="C156" s="263">
        <v>0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0</v>
      </c>
      <c r="J156" s="250"/>
    </row>
    <row r="157" spans="1:10">
      <c r="A157" s="265" t="s">
        <v>30</v>
      </c>
      <c r="B157" s="265" t="s">
        <v>303</v>
      </c>
      <c r="C157" s="263">
        <v>1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70">
        <v>1</v>
      </c>
      <c r="J157" s="250"/>
    </row>
    <row r="158" spans="1:10">
      <c r="A158" s="265" t="s">
        <v>30</v>
      </c>
      <c r="B158" s="265" t="s">
        <v>188</v>
      </c>
      <c r="C158" s="263">
        <v>1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70">
        <v>1</v>
      </c>
      <c r="J158" s="250"/>
    </row>
    <row r="159" spans="1:10">
      <c r="A159" s="265" t="s">
        <v>30</v>
      </c>
      <c r="B159" s="265" t="s">
        <v>224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304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305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306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307</v>
      </c>
      <c r="C164" s="263">
        <v>1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70">
        <v>1</v>
      </c>
      <c r="J164" s="250"/>
    </row>
    <row r="165" spans="1:10">
      <c r="A165" s="265" t="s">
        <v>59</v>
      </c>
      <c r="B165" s="265" t="s">
        <v>252</v>
      </c>
      <c r="C165" s="263">
        <v>1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70">
        <v>1</v>
      </c>
      <c r="J165" s="250"/>
    </row>
    <row r="166" spans="1:10">
      <c r="A166" s="265" t="s">
        <v>59</v>
      </c>
      <c r="B166" s="265" t="s">
        <v>59</v>
      </c>
      <c r="C166" s="263">
        <v>0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266">
        <v>0</v>
      </c>
      <c r="J166" s="250"/>
    </row>
    <row r="167" spans="1:10">
      <c r="A167" s="265" t="s">
        <v>59</v>
      </c>
      <c r="B167" s="265" t="s">
        <v>177</v>
      </c>
      <c r="C167" s="263">
        <v>1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270">
        <v>1</v>
      </c>
      <c r="J167" s="250"/>
    </row>
    <row r="168" spans="1:10">
      <c r="A168" s="265" t="s">
        <v>59</v>
      </c>
      <c r="B168" s="265" t="s">
        <v>163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180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165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181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308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309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310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311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312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313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314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315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0</v>
      </c>
      <c r="J181" s="250"/>
    </row>
    <row r="182" spans="1:10">
      <c r="A182" s="265" t="s">
        <v>61</v>
      </c>
      <c r="B182" s="265" t="s">
        <v>316</v>
      </c>
      <c r="C182" s="263">
        <v>1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70">
        <v>1</v>
      </c>
      <c r="J182" s="250"/>
    </row>
    <row r="183" spans="1:10">
      <c r="A183" s="265" t="s">
        <v>61</v>
      </c>
      <c r="B183" s="265" t="s">
        <v>178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317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318</v>
      </c>
      <c r="C185" s="263">
        <v>1</v>
      </c>
      <c r="D185" s="264">
        <v>0</v>
      </c>
      <c r="E185" s="262">
        <v>0</v>
      </c>
      <c r="F185" s="262">
        <v>0</v>
      </c>
      <c r="G185" s="262">
        <v>0</v>
      </c>
      <c r="H185" s="262">
        <v>0</v>
      </c>
      <c r="I185" s="270">
        <v>1</v>
      </c>
      <c r="J185" s="250"/>
    </row>
    <row r="186" spans="1:10">
      <c r="A186" s="265" t="s">
        <v>61</v>
      </c>
      <c r="B186" s="265" t="s">
        <v>319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0</v>
      </c>
      <c r="E187" s="262">
        <v>0</v>
      </c>
      <c r="F187" s="262">
        <v>0</v>
      </c>
      <c r="G187" s="262">
        <v>0</v>
      </c>
      <c r="H187" s="262">
        <v>0</v>
      </c>
      <c r="I187" s="266">
        <v>0</v>
      </c>
      <c r="J187" s="250"/>
    </row>
    <row r="188" spans="1:10">
      <c r="A188" s="265" t="s">
        <v>62</v>
      </c>
      <c r="B188" s="265" t="s">
        <v>320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321</v>
      </c>
      <c r="C189" s="263">
        <v>2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270">
        <v>1</v>
      </c>
      <c r="J189" s="250"/>
    </row>
    <row r="190" spans="1:10">
      <c r="A190" s="265" t="s">
        <v>62</v>
      </c>
      <c r="B190" s="265" t="s">
        <v>322</v>
      </c>
      <c r="C190" s="263">
        <v>0</v>
      </c>
      <c r="D190" s="264">
        <v>0</v>
      </c>
      <c r="E190" s="262">
        <v>0</v>
      </c>
      <c r="F190" s="262">
        <v>0</v>
      </c>
      <c r="G190" s="262">
        <v>0</v>
      </c>
      <c r="H190" s="262">
        <v>0</v>
      </c>
      <c r="I190" s="266">
        <v>0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266">
        <v>0</v>
      </c>
      <c r="J191" s="250"/>
    </row>
    <row r="192" spans="1:10">
      <c r="A192" s="265" t="s">
        <v>63</v>
      </c>
      <c r="B192" s="265" t="s">
        <v>323</v>
      </c>
      <c r="C192" s="263">
        <v>0</v>
      </c>
      <c r="D192" s="264">
        <v>1</v>
      </c>
      <c r="E192" s="262">
        <v>1</v>
      </c>
      <c r="F192" s="262">
        <v>0</v>
      </c>
      <c r="G192" s="262">
        <v>0</v>
      </c>
      <c r="H192" s="262">
        <v>0</v>
      </c>
      <c r="I192" s="352">
        <v>2</v>
      </c>
      <c r="J192" s="250"/>
    </row>
    <row r="193" spans="1:10">
      <c r="A193" s="265" t="s">
        <v>63</v>
      </c>
      <c r="B193" s="265" t="s">
        <v>268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324</v>
      </c>
      <c r="C194" s="263">
        <v>1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270">
        <v>1</v>
      </c>
      <c r="J194" s="250"/>
    </row>
    <row r="195" spans="1:10">
      <c r="A195" s="265" t="s">
        <v>63</v>
      </c>
      <c r="B195" s="265" t="s">
        <v>325</v>
      </c>
      <c r="C195" s="263">
        <v>2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270">
        <v>1</v>
      </c>
      <c r="J195" s="250"/>
    </row>
    <row r="196" spans="1:10" ht="22.5">
      <c r="A196" s="230" t="s">
        <v>326</v>
      </c>
      <c r="B196" s="231"/>
      <c r="C196" s="232">
        <f>SUM(C3:C195)</f>
        <v>259</v>
      </c>
      <c r="D196" s="261">
        <f>E196+F196+G196+H196</f>
        <v>11</v>
      </c>
      <c r="E196" s="233">
        <f>SUM(E3:E195)</f>
        <v>7</v>
      </c>
      <c r="F196" s="233">
        <f>SUM(F3:F195)</f>
        <v>2</v>
      </c>
      <c r="G196" s="233">
        <f>SUM(G3:G195)</f>
        <v>1</v>
      </c>
      <c r="H196" s="233">
        <f>SUM(H3:H195)</f>
        <v>1</v>
      </c>
      <c r="I196" s="332"/>
      <c r="J196" s="234"/>
    </row>
    <row r="197" spans="1:10">
      <c r="A197" s="235" t="s">
        <v>583</v>
      </c>
      <c r="B197" s="236"/>
      <c r="C197" s="365">
        <f>C196+D196</f>
        <v>270</v>
      </c>
      <c r="D197" s="366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S259"/>
  <sheetViews>
    <sheetView workbookViewId="0">
      <selection activeCell="G17" sqref="G17"/>
    </sheetView>
  </sheetViews>
  <sheetFormatPr defaultRowHeight="23.25"/>
  <cols>
    <col min="1" max="1" width="20.140625" style="330" customWidth="1"/>
    <col min="2" max="2" width="20.28515625" style="330" bestFit="1" customWidth="1"/>
    <col min="3" max="3" width="18.140625" style="330" bestFit="1" customWidth="1"/>
    <col min="4" max="44" width="3.85546875" style="330" customWidth="1"/>
    <col min="45" max="45" width="14.85546875" style="330" bestFit="1" customWidth="1"/>
    <col min="46" max="16384" width="9.140625" style="330"/>
  </cols>
  <sheetData>
    <row r="1" spans="1:45">
      <c r="A1" s="267" t="s">
        <v>364</v>
      </c>
      <c r="B1" s="267"/>
    </row>
    <row r="2" spans="1:45" ht="25.5">
      <c r="A2"/>
      <c r="B2" s="268" t="s">
        <v>584</v>
      </c>
    </row>
    <row r="3" spans="1:45">
      <c r="A3" s="350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  <c r="AP3" s="350"/>
      <c r="AQ3" s="350"/>
      <c r="AR3" s="350"/>
      <c r="AS3" s="350"/>
    </row>
    <row r="4" spans="1:45">
      <c r="A4" s="342" t="s">
        <v>329</v>
      </c>
      <c r="B4" s="343"/>
      <c r="C4" s="343"/>
      <c r="D4" s="342" t="s">
        <v>330</v>
      </c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343"/>
      <c r="AS4" s="344"/>
    </row>
    <row r="5" spans="1:45">
      <c r="A5" s="342" t="s">
        <v>9</v>
      </c>
      <c r="B5" s="342" t="s">
        <v>42</v>
      </c>
      <c r="C5" s="342" t="s">
        <v>327</v>
      </c>
      <c r="D5" s="342">
        <v>0</v>
      </c>
      <c r="E5" s="345">
        <v>1</v>
      </c>
      <c r="F5" s="345">
        <v>2</v>
      </c>
      <c r="G5" s="345">
        <v>4</v>
      </c>
      <c r="H5" s="345">
        <v>7</v>
      </c>
      <c r="I5" s="345">
        <v>8</v>
      </c>
      <c r="J5" s="345">
        <v>9</v>
      </c>
      <c r="K5" s="345">
        <v>10</v>
      </c>
      <c r="L5" s="345">
        <v>11</v>
      </c>
      <c r="M5" s="345">
        <v>12</v>
      </c>
      <c r="N5" s="345">
        <v>13</v>
      </c>
      <c r="O5" s="345">
        <v>15</v>
      </c>
      <c r="P5" s="345">
        <v>16</v>
      </c>
      <c r="Q5" s="345">
        <v>18</v>
      </c>
      <c r="R5" s="345">
        <v>19</v>
      </c>
      <c r="S5" s="345">
        <v>21</v>
      </c>
      <c r="T5" s="345">
        <v>22</v>
      </c>
      <c r="U5" s="345">
        <v>23</v>
      </c>
      <c r="V5" s="345">
        <v>24</v>
      </c>
      <c r="W5" s="345">
        <v>25</v>
      </c>
      <c r="X5" s="345">
        <v>26</v>
      </c>
      <c r="Y5" s="345">
        <v>27</v>
      </c>
      <c r="Z5" s="345">
        <v>28</v>
      </c>
      <c r="AA5" s="345">
        <v>29</v>
      </c>
      <c r="AB5" s="345">
        <v>30</v>
      </c>
      <c r="AC5" s="345">
        <v>31</v>
      </c>
      <c r="AD5" s="345">
        <v>32</v>
      </c>
      <c r="AE5" s="345">
        <v>33</v>
      </c>
      <c r="AF5" s="345">
        <v>34</v>
      </c>
      <c r="AG5" s="345">
        <v>35</v>
      </c>
      <c r="AH5" s="345">
        <v>36</v>
      </c>
      <c r="AI5" s="345">
        <v>37</v>
      </c>
      <c r="AJ5" s="345">
        <v>38</v>
      </c>
      <c r="AK5" s="345">
        <v>39</v>
      </c>
      <c r="AL5" s="345">
        <v>40</v>
      </c>
      <c r="AM5" s="345">
        <v>41</v>
      </c>
      <c r="AN5" s="345">
        <v>42</v>
      </c>
      <c r="AO5" s="345">
        <v>43</v>
      </c>
      <c r="AP5" s="345">
        <v>44</v>
      </c>
      <c r="AQ5" s="345">
        <v>45</v>
      </c>
      <c r="AR5" s="345">
        <v>46</v>
      </c>
      <c r="AS5" s="346" t="s">
        <v>331</v>
      </c>
    </row>
    <row r="6" spans="1:45">
      <c r="A6" s="333" t="s">
        <v>23</v>
      </c>
      <c r="B6" s="333" t="s">
        <v>23</v>
      </c>
      <c r="C6" s="333" t="s">
        <v>469</v>
      </c>
      <c r="D6" s="334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>
        <v>1</v>
      </c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6">
        <v>1</v>
      </c>
    </row>
    <row r="7" spans="1:45">
      <c r="A7" s="337"/>
      <c r="B7" s="337"/>
      <c r="C7" s="338" t="s">
        <v>366</v>
      </c>
      <c r="D7" s="339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>
        <v>1</v>
      </c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40"/>
      <c r="AG7" s="340"/>
      <c r="AH7" s="340"/>
      <c r="AI7" s="340"/>
      <c r="AJ7" s="340"/>
      <c r="AK7" s="340"/>
      <c r="AL7" s="340"/>
      <c r="AM7" s="340">
        <v>1</v>
      </c>
      <c r="AN7" s="340"/>
      <c r="AO7" s="340"/>
      <c r="AP7" s="340"/>
      <c r="AQ7" s="340"/>
      <c r="AR7" s="340"/>
      <c r="AS7" s="341">
        <v>2</v>
      </c>
    </row>
    <row r="8" spans="1:45">
      <c r="A8" s="337"/>
      <c r="B8" s="337"/>
      <c r="C8" s="338" t="s">
        <v>470</v>
      </c>
      <c r="D8" s="339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>
        <v>1</v>
      </c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  <c r="AL8" s="340"/>
      <c r="AM8" s="340"/>
      <c r="AN8" s="340"/>
      <c r="AO8" s="340"/>
      <c r="AP8" s="340"/>
      <c r="AQ8" s="340"/>
      <c r="AR8" s="340"/>
      <c r="AS8" s="341">
        <v>1</v>
      </c>
    </row>
    <row r="9" spans="1:45">
      <c r="A9" s="337"/>
      <c r="B9" s="337"/>
      <c r="C9" s="338" t="s">
        <v>172</v>
      </c>
      <c r="D9" s="339">
        <v>1</v>
      </c>
      <c r="E9" s="340"/>
      <c r="F9" s="340"/>
      <c r="G9" s="340"/>
      <c r="H9" s="340"/>
      <c r="I9" s="340"/>
      <c r="J9" s="340"/>
      <c r="K9" s="340"/>
      <c r="L9" s="340">
        <v>1</v>
      </c>
      <c r="M9" s="340"/>
      <c r="N9" s="340"/>
      <c r="O9" s="340"/>
      <c r="P9" s="340"/>
      <c r="Q9" s="340"/>
      <c r="R9" s="340"/>
      <c r="S9" s="340"/>
      <c r="T9" s="340"/>
      <c r="U9" s="340"/>
      <c r="V9" s="340">
        <v>1</v>
      </c>
      <c r="W9" s="340">
        <v>1</v>
      </c>
      <c r="X9" s="340"/>
      <c r="Y9" s="340"/>
      <c r="Z9" s="340"/>
      <c r="AA9" s="340"/>
      <c r="AB9" s="340"/>
      <c r="AC9" s="340"/>
      <c r="AD9" s="340"/>
      <c r="AE9" s="340">
        <v>1</v>
      </c>
      <c r="AF9" s="340"/>
      <c r="AG9" s="340"/>
      <c r="AH9" s="340"/>
      <c r="AI9" s="340"/>
      <c r="AJ9" s="340">
        <v>1</v>
      </c>
      <c r="AK9" s="340"/>
      <c r="AL9" s="340"/>
      <c r="AM9" s="340"/>
      <c r="AN9" s="340"/>
      <c r="AO9" s="340"/>
      <c r="AP9" s="340"/>
      <c r="AQ9" s="340"/>
      <c r="AR9" s="340"/>
      <c r="AS9" s="341">
        <v>6</v>
      </c>
    </row>
    <row r="10" spans="1:45">
      <c r="A10" s="337"/>
      <c r="B10" s="337"/>
      <c r="C10" s="338" t="s">
        <v>489</v>
      </c>
      <c r="D10" s="339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0"/>
      <c r="AI10" s="340">
        <v>1</v>
      </c>
      <c r="AJ10" s="340"/>
      <c r="AK10" s="340"/>
      <c r="AL10" s="340"/>
      <c r="AM10" s="340"/>
      <c r="AN10" s="340"/>
      <c r="AO10" s="340"/>
      <c r="AP10" s="340"/>
      <c r="AQ10" s="340"/>
      <c r="AR10" s="340"/>
      <c r="AS10" s="341">
        <v>1</v>
      </c>
    </row>
    <row r="11" spans="1:45">
      <c r="A11" s="337"/>
      <c r="B11" s="368" t="s">
        <v>332</v>
      </c>
      <c r="C11" s="369"/>
      <c r="D11" s="370">
        <v>1</v>
      </c>
      <c r="E11" s="371"/>
      <c r="F11" s="371"/>
      <c r="G11" s="371"/>
      <c r="H11" s="371"/>
      <c r="I11" s="371"/>
      <c r="J11" s="371"/>
      <c r="K11" s="371"/>
      <c r="L11" s="371">
        <v>1</v>
      </c>
      <c r="M11" s="371"/>
      <c r="N11" s="371"/>
      <c r="O11" s="371"/>
      <c r="P11" s="371"/>
      <c r="Q11" s="371"/>
      <c r="R11" s="371">
        <v>1</v>
      </c>
      <c r="S11" s="371"/>
      <c r="T11" s="371">
        <v>1</v>
      </c>
      <c r="U11" s="371"/>
      <c r="V11" s="371">
        <v>1</v>
      </c>
      <c r="W11" s="371">
        <v>1</v>
      </c>
      <c r="X11" s="371"/>
      <c r="Y11" s="371"/>
      <c r="Z11" s="371"/>
      <c r="AA11" s="371"/>
      <c r="AB11" s="371"/>
      <c r="AC11" s="371"/>
      <c r="AD11" s="371"/>
      <c r="AE11" s="371">
        <v>1</v>
      </c>
      <c r="AF11" s="371"/>
      <c r="AG11" s="371">
        <v>1</v>
      </c>
      <c r="AH11" s="371"/>
      <c r="AI11" s="371">
        <v>1</v>
      </c>
      <c r="AJ11" s="371">
        <v>1</v>
      </c>
      <c r="AK11" s="371"/>
      <c r="AL11" s="371"/>
      <c r="AM11" s="371">
        <v>1</v>
      </c>
      <c r="AN11" s="371"/>
      <c r="AO11" s="371"/>
      <c r="AP11" s="371"/>
      <c r="AQ11" s="371"/>
      <c r="AR11" s="371"/>
      <c r="AS11" s="372">
        <v>11</v>
      </c>
    </row>
    <row r="12" spans="1:45">
      <c r="A12" s="337"/>
      <c r="B12" s="333" t="s">
        <v>212</v>
      </c>
      <c r="C12" s="333" t="s">
        <v>212</v>
      </c>
      <c r="D12" s="334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>
        <v>1</v>
      </c>
      <c r="AI12" s="335"/>
      <c r="AJ12" s="335">
        <v>1</v>
      </c>
      <c r="AK12" s="335"/>
      <c r="AL12" s="335"/>
      <c r="AM12" s="335"/>
      <c r="AN12" s="335"/>
      <c r="AO12" s="335"/>
      <c r="AP12" s="335"/>
      <c r="AQ12" s="335"/>
      <c r="AR12" s="335"/>
      <c r="AS12" s="336">
        <v>2</v>
      </c>
    </row>
    <row r="13" spans="1:45">
      <c r="A13" s="337"/>
      <c r="B13" s="337"/>
      <c r="C13" s="338" t="s">
        <v>471</v>
      </c>
      <c r="D13" s="339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>
        <v>2</v>
      </c>
      <c r="AG13" s="340"/>
      <c r="AH13" s="340"/>
      <c r="AI13" s="340"/>
      <c r="AJ13" s="340"/>
      <c r="AK13" s="340"/>
      <c r="AL13" s="340"/>
      <c r="AM13" s="340"/>
      <c r="AN13" s="340"/>
      <c r="AO13" s="340"/>
      <c r="AP13" s="340"/>
      <c r="AQ13" s="340"/>
      <c r="AR13" s="340"/>
      <c r="AS13" s="341">
        <v>2</v>
      </c>
    </row>
    <row r="14" spans="1:45">
      <c r="A14" s="337"/>
      <c r="B14" s="337"/>
      <c r="C14" s="338" t="s">
        <v>472</v>
      </c>
      <c r="D14" s="339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>
        <v>1</v>
      </c>
      <c r="AH14" s="340"/>
      <c r="AI14" s="340"/>
      <c r="AJ14" s="340"/>
      <c r="AK14" s="340"/>
      <c r="AL14" s="340"/>
      <c r="AM14" s="340"/>
      <c r="AN14" s="340"/>
      <c r="AO14" s="340"/>
      <c r="AP14" s="340"/>
      <c r="AQ14" s="340"/>
      <c r="AR14" s="340"/>
      <c r="AS14" s="341">
        <v>1</v>
      </c>
    </row>
    <row r="15" spans="1:45">
      <c r="A15" s="337"/>
      <c r="B15" s="337"/>
      <c r="C15" s="338" t="s">
        <v>473</v>
      </c>
      <c r="D15" s="339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>
        <v>1</v>
      </c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1">
        <v>1</v>
      </c>
    </row>
    <row r="16" spans="1:45">
      <c r="A16" s="337"/>
      <c r="B16" s="368" t="s">
        <v>474</v>
      </c>
      <c r="C16" s="369"/>
      <c r="D16" s="370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>
        <v>1</v>
      </c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>
        <v>2</v>
      </c>
      <c r="AG16" s="371">
        <v>1</v>
      </c>
      <c r="AH16" s="371">
        <v>1</v>
      </c>
      <c r="AI16" s="371"/>
      <c r="AJ16" s="371">
        <v>1</v>
      </c>
      <c r="AK16" s="371"/>
      <c r="AL16" s="371"/>
      <c r="AM16" s="371"/>
      <c r="AN16" s="371"/>
      <c r="AO16" s="371"/>
      <c r="AP16" s="371"/>
      <c r="AQ16" s="371"/>
      <c r="AR16" s="371"/>
      <c r="AS16" s="372">
        <v>6</v>
      </c>
    </row>
    <row r="17" spans="1:45">
      <c r="A17" s="337"/>
      <c r="B17" s="333" t="s">
        <v>211</v>
      </c>
      <c r="C17" s="333" t="s">
        <v>211</v>
      </c>
      <c r="D17" s="334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>
        <v>1</v>
      </c>
      <c r="AG17" s="335">
        <v>1</v>
      </c>
      <c r="AH17" s="335"/>
      <c r="AI17" s="335">
        <v>2</v>
      </c>
      <c r="AJ17" s="335"/>
      <c r="AK17" s="335"/>
      <c r="AL17" s="335"/>
      <c r="AM17" s="335"/>
      <c r="AN17" s="335"/>
      <c r="AO17" s="335"/>
      <c r="AP17" s="335"/>
      <c r="AQ17" s="335"/>
      <c r="AR17" s="335"/>
      <c r="AS17" s="336">
        <v>4</v>
      </c>
    </row>
    <row r="18" spans="1:45">
      <c r="A18" s="337"/>
      <c r="B18" s="337"/>
      <c r="C18" s="338" t="s">
        <v>556</v>
      </c>
      <c r="D18" s="339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>
        <v>1</v>
      </c>
      <c r="AO18" s="340"/>
      <c r="AP18" s="340"/>
      <c r="AQ18" s="340"/>
      <c r="AR18" s="340"/>
      <c r="AS18" s="341">
        <v>1</v>
      </c>
    </row>
    <row r="19" spans="1:45">
      <c r="A19" s="337"/>
      <c r="B19" s="368" t="s">
        <v>477</v>
      </c>
      <c r="C19" s="369"/>
      <c r="D19" s="370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1">
        <v>1</v>
      </c>
      <c r="AG19" s="371">
        <v>1</v>
      </c>
      <c r="AH19" s="371"/>
      <c r="AI19" s="371">
        <v>2</v>
      </c>
      <c r="AJ19" s="371"/>
      <c r="AK19" s="371"/>
      <c r="AL19" s="371"/>
      <c r="AM19" s="371"/>
      <c r="AN19" s="371">
        <v>1</v>
      </c>
      <c r="AO19" s="371"/>
      <c r="AP19" s="371"/>
      <c r="AQ19" s="371"/>
      <c r="AR19" s="371"/>
      <c r="AS19" s="372">
        <v>5</v>
      </c>
    </row>
    <row r="20" spans="1:45">
      <c r="A20" s="337"/>
      <c r="B20" s="333" t="s">
        <v>213</v>
      </c>
      <c r="C20" s="333" t="s">
        <v>475</v>
      </c>
      <c r="D20" s="334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>
        <v>1</v>
      </c>
      <c r="AG20" s="335"/>
      <c r="AH20" s="335"/>
      <c r="AI20" s="335"/>
      <c r="AJ20" s="335"/>
      <c r="AK20" s="335"/>
      <c r="AL20" s="335"/>
      <c r="AM20" s="335"/>
      <c r="AN20" s="335">
        <v>1</v>
      </c>
      <c r="AO20" s="335"/>
      <c r="AP20" s="335"/>
      <c r="AQ20" s="335"/>
      <c r="AR20" s="335"/>
      <c r="AS20" s="336">
        <v>2</v>
      </c>
    </row>
    <row r="21" spans="1:45">
      <c r="A21" s="337"/>
      <c r="B21" s="337"/>
      <c r="C21" s="338" t="s">
        <v>379</v>
      </c>
      <c r="D21" s="339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>
        <v>2</v>
      </c>
      <c r="T21" s="340"/>
      <c r="U21" s="340"/>
      <c r="V21" s="340"/>
      <c r="W21" s="340">
        <v>1</v>
      </c>
      <c r="X21" s="340"/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  <c r="AJ21" s="340"/>
      <c r="AK21" s="340"/>
      <c r="AL21" s="340"/>
      <c r="AM21" s="340"/>
      <c r="AN21" s="340"/>
      <c r="AO21" s="340"/>
      <c r="AP21" s="340"/>
      <c r="AQ21" s="340"/>
      <c r="AR21" s="340"/>
      <c r="AS21" s="341">
        <v>3</v>
      </c>
    </row>
    <row r="22" spans="1:45">
      <c r="A22" s="337"/>
      <c r="B22" s="368" t="s">
        <v>380</v>
      </c>
      <c r="C22" s="369"/>
      <c r="D22" s="370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>
        <v>2</v>
      </c>
      <c r="T22" s="371"/>
      <c r="U22" s="371"/>
      <c r="V22" s="371"/>
      <c r="W22" s="371">
        <v>1</v>
      </c>
      <c r="X22" s="371"/>
      <c r="Y22" s="371"/>
      <c r="Z22" s="371"/>
      <c r="AA22" s="371"/>
      <c r="AB22" s="371"/>
      <c r="AC22" s="371"/>
      <c r="AD22" s="371"/>
      <c r="AE22" s="371"/>
      <c r="AF22" s="371">
        <v>1</v>
      </c>
      <c r="AG22" s="371"/>
      <c r="AH22" s="371"/>
      <c r="AI22" s="371"/>
      <c r="AJ22" s="371"/>
      <c r="AK22" s="371"/>
      <c r="AL22" s="371"/>
      <c r="AM22" s="371"/>
      <c r="AN22" s="371">
        <v>1</v>
      </c>
      <c r="AO22" s="371"/>
      <c r="AP22" s="371"/>
      <c r="AQ22" s="371"/>
      <c r="AR22" s="371"/>
      <c r="AS22" s="372">
        <v>5</v>
      </c>
    </row>
    <row r="23" spans="1:45">
      <c r="A23" s="337"/>
      <c r="B23" s="333" t="s">
        <v>172</v>
      </c>
      <c r="C23" s="333" t="s">
        <v>490</v>
      </c>
      <c r="D23" s="334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>
        <v>1</v>
      </c>
      <c r="AI23" s="335">
        <v>2</v>
      </c>
      <c r="AJ23" s="335"/>
      <c r="AK23" s="335"/>
      <c r="AL23" s="335"/>
      <c r="AM23" s="335"/>
      <c r="AN23" s="335"/>
      <c r="AO23" s="335"/>
      <c r="AP23" s="335"/>
      <c r="AQ23" s="335"/>
      <c r="AR23" s="335"/>
      <c r="AS23" s="336">
        <v>3</v>
      </c>
    </row>
    <row r="24" spans="1:45">
      <c r="A24" s="337"/>
      <c r="B24" s="368" t="s">
        <v>491</v>
      </c>
      <c r="C24" s="369"/>
      <c r="D24" s="370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1">
        <v>1</v>
      </c>
      <c r="AI24" s="371">
        <v>2</v>
      </c>
      <c r="AJ24" s="371"/>
      <c r="AK24" s="371"/>
      <c r="AL24" s="371"/>
      <c r="AM24" s="371"/>
      <c r="AN24" s="371"/>
      <c r="AO24" s="371"/>
      <c r="AP24" s="371"/>
      <c r="AQ24" s="371"/>
      <c r="AR24" s="371"/>
      <c r="AS24" s="372">
        <v>3</v>
      </c>
    </row>
    <row r="25" spans="1:45">
      <c r="A25" s="337"/>
      <c r="B25" s="333" t="s">
        <v>174</v>
      </c>
      <c r="C25" s="333" t="s">
        <v>527</v>
      </c>
      <c r="D25" s="334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>
        <v>1</v>
      </c>
      <c r="AL25" s="335"/>
      <c r="AM25" s="335">
        <v>1</v>
      </c>
      <c r="AN25" s="335"/>
      <c r="AO25" s="335"/>
      <c r="AP25" s="335"/>
      <c r="AQ25" s="335"/>
      <c r="AR25" s="335"/>
      <c r="AS25" s="336">
        <v>2</v>
      </c>
    </row>
    <row r="26" spans="1:45">
      <c r="A26" s="337"/>
      <c r="B26" s="368" t="s">
        <v>528</v>
      </c>
      <c r="C26" s="369"/>
      <c r="D26" s="370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>
        <v>1</v>
      </c>
      <c r="AL26" s="371"/>
      <c r="AM26" s="371">
        <v>1</v>
      </c>
      <c r="AN26" s="371"/>
      <c r="AO26" s="371"/>
      <c r="AP26" s="371"/>
      <c r="AQ26" s="371"/>
      <c r="AR26" s="371"/>
      <c r="AS26" s="372">
        <v>2</v>
      </c>
    </row>
    <row r="27" spans="1:45">
      <c r="A27" s="337"/>
      <c r="B27" s="333" t="s">
        <v>215</v>
      </c>
      <c r="C27" s="333" t="s">
        <v>215</v>
      </c>
      <c r="D27" s="334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>
        <v>1</v>
      </c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  <c r="AS27" s="336">
        <v>1</v>
      </c>
    </row>
    <row r="28" spans="1:45">
      <c r="A28" s="337"/>
      <c r="B28" s="337"/>
      <c r="C28" s="338" t="s">
        <v>476</v>
      </c>
      <c r="D28" s="339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  <c r="AA28" s="340">
        <v>1</v>
      </c>
      <c r="AB28" s="340"/>
      <c r="AC28" s="340"/>
      <c r="AD28" s="340"/>
      <c r="AE28" s="340"/>
      <c r="AF28" s="340"/>
      <c r="AG28" s="340"/>
      <c r="AH28" s="340"/>
      <c r="AI28" s="340"/>
      <c r="AJ28" s="340"/>
      <c r="AK28" s="340"/>
      <c r="AL28" s="340"/>
      <c r="AM28" s="340"/>
      <c r="AN28" s="340"/>
      <c r="AO28" s="340"/>
      <c r="AP28" s="340"/>
      <c r="AQ28" s="340"/>
      <c r="AR28" s="340"/>
      <c r="AS28" s="341">
        <v>1</v>
      </c>
    </row>
    <row r="29" spans="1:45">
      <c r="A29" s="337"/>
      <c r="B29" s="368" t="s">
        <v>427</v>
      </c>
      <c r="C29" s="369"/>
      <c r="D29" s="370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1">
        <v>1</v>
      </c>
      <c r="Y29" s="371"/>
      <c r="Z29" s="371"/>
      <c r="AA29" s="371">
        <v>1</v>
      </c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1"/>
      <c r="AS29" s="372">
        <v>2</v>
      </c>
    </row>
    <row r="30" spans="1:45">
      <c r="A30" s="337"/>
      <c r="B30" s="333" t="s">
        <v>216</v>
      </c>
      <c r="C30" s="333" t="s">
        <v>216</v>
      </c>
      <c r="D30" s="334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>
        <v>1</v>
      </c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6">
        <v>1</v>
      </c>
    </row>
    <row r="31" spans="1:45">
      <c r="A31" s="337"/>
      <c r="B31" s="337"/>
      <c r="C31" s="338" t="s">
        <v>492</v>
      </c>
      <c r="D31" s="339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/>
      <c r="AH31" s="340">
        <v>1</v>
      </c>
      <c r="AI31" s="340"/>
      <c r="AJ31" s="340"/>
      <c r="AK31" s="340"/>
      <c r="AL31" s="340"/>
      <c r="AM31" s="340"/>
      <c r="AN31" s="340"/>
      <c r="AO31" s="340"/>
      <c r="AP31" s="340"/>
      <c r="AQ31" s="340"/>
      <c r="AR31" s="340"/>
      <c r="AS31" s="341">
        <v>1</v>
      </c>
    </row>
    <row r="32" spans="1:45">
      <c r="A32" s="337"/>
      <c r="B32" s="368" t="s">
        <v>478</v>
      </c>
      <c r="C32" s="369"/>
      <c r="D32" s="370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>
        <v>1</v>
      </c>
      <c r="AH32" s="371">
        <v>1</v>
      </c>
      <c r="AI32" s="371"/>
      <c r="AJ32" s="371"/>
      <c r="AK32" s="371"/>
      <c r="AL32" s="371"/>
      <c r="AM32" s="371"/>
      <c r="AN32" s="371"/>
      <c r="AO32" s="371"/>
      <c r="AP32" s="371"/>
      <c r="AQ32" s="371"/>
      <c r="AR32" s="371"/>
      <c r="AS32" s="372">
        <v>2</v>
      </c>
    </row>
    <row r="33" spans="1:45">
      <c r="A33" s="337"/>
      <c r="B33" s="333" t="s">
        <v>214</v>
      </c>
      <c r="C33" s="333" t="s">
        <v>557</v>
      </c>
      <c r="D33" s="334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>
        <v>1</v>
      </c>
      <c r="AP33" s="335"/>
      <c r="AQ33" s="335"/>
      <c r="AR33" s="335"/>
      <c r="AS33" s="336">
        <v>1</v>
      </c>
    </row>
    <row r="34" spans="1:45">
      <c r="A34" s="337"/>
      <c r="B34" s="368" t="s">
        <v>558</v>
      </c>
      <c r="C34" s="369"/>
      <c r="D34" s="370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  <c r="X34" s="371"/>
      <c r="Y34" s="371"/>
      <c r="Z34" s="371"/>
      <c r="AA34" s="371"/>
      <c r="AB34" s="371"/>
      <c r="AC34" s="371"/>
      <c r="AD34" s="371"/>
      <c r="AE34" s="371"/>
      <c r="AF34" s="371"/>
      <c r="AG34" s="371"/>
      <c r="AH34" s="371"/>
      <c r="AI34" s="371"/>
      <c r="AJ34" s="371"/>
      <c r="AK34" s="371"/>
      <c r="AL34" s="371"/>
      <c r="AM34" s="371"/>
      <c r="AN34" s="371"/>
      <c r="AO34" s="371">
        <v>1</v>
      </c>
      <c r="AP34" s="371"/>
      <c r="AQ34" s="371"/>
      <c r="AR34" s="371"/>
      <c r="AS34" s="372">
        <v>1</v>
      </c>
    </row>
    <row r="35" spans="1:45">
      <c r="A35" s="337"/>
      <c r="B35" s="333" t="s">
        <v>217</v>
      </c>
      <c r="C35" s="333" t="s">
        <v>493</v>
      </c>
      <c r="D35" s="334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>
        <v>1</v>
      </c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6">
        <v>1</v>
      </c>
    </row>
    <row r="36" spans="1:45">
      <c r="A36" s="337"/>
      <c r="B36" s="368" t="s">
        <v>494</v>
      </c>
      <c r="C36" s="369"/>
      <c r="D36" s="370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  <c r="AF36" s="371"/>
      <c r="AG36" s="371"/>
      <c r="AH36" s="371">
        <v>1</v>
      </c>
      <c r="AI36" s="371"/>
      <c r="AJ36" s="371"/>
      <c r="AK36" s="371"/>
      <c r="AL36" s="371"/>
      <c r="AM36" s="371"/>
      <c r="AN36" s="371"/>
      <c r="AO36" s="371"/>
      <c r="AP36" s="371"/>
      <c r="AQ36" s="371"/>
      <c r="AR36" s="371"/>
      <c r="AS36" s="372">
        <v>1</v>
      </c>
    </row>
    <row r="37" spans="1:45">
      <c r="A37" s="337"/>
      <c r="B37" s="333" t="s">
        <v>210</v>
      </c>
      <c r="C37" s="333" t="s">
        <v>559</v>
      </c>
      <c r="D37" s="334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>
        <v>1</v>
      </c>
      <c r="AP37" s="335"/>
      <c r="AQ37" s="335"/>
      <c r="AR37" s="335"/>
      <c r="AS37" s="336">
        <v>1</v>
      </c>
    </row>
    <row r="38" spans="1:45">
      <c r="A38" s="337"/>
      <c r="B38" s="368" t="s">
        <v>560</v>
      </c>
      <c r="C38" s="369"/>
      <c r="D38" s="370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71"/>
      <c r="AB38" s="371"/>
      <c r="AC38" s="371"/>
      <c r="AD38" s="371"/>
      <c r="AE38" s="371"/>
      <c r="AF38" s="371"/>
      <c r="AG38" s="371"/>
      <c r="AH38" s="371"/>
      <c r="AI38" s="371"/>
      <c r="AJ38" s="371"/>
      <c r="AK38" s="371"/>
      <c r="AL38" s="371"/>
      <c r="AM38" s="371"/>
      <c r="AN38" s="371"/>
      <c r="AO38" s="371">
        <v>1</v>
      </c>
      <c r="AP38" s="371"/>
      <c r="AQ38" s="371"/>
      <c r="AR38" s="371"/>
      <c r="AS38" s="372">
        <v>1</v>
      </c>
    </row>
    <row r="39" spans="1:45">
      <c r="A39" s="353" t="s">
        <v>332</v>
      </c>
      <c r="B39" s="354"/>
      <c r="C39" s="354"/>
      <c r="D39" s="347">
        <v>1</v>
      </c>
      <c r="E39" s="348"/>
      <c r="F39" s="348"/>
      <c r="G39" s="348"/>
      <c r="H39" s="348"/>
      <c r="I39" s="348"/>
      <c r="J39" s="348"/>
      <c r="K39" s="348"/>
      <c r="L39" s="348">
        <v>1</v>
      </c>
      <c r="M39" s="348"/>
      <c r="N39" s="348"/>
      <c r="O39" s="348"/>
      <c r="P39" s="348"/>
      <c r="Q39" s="348"/>
      <c r="R39" s="348">
        <v>1</v>
      </c>
      <c r="S39" s="348">
        <v>3</v>
      </c>
      <c r="T39" s="348">
        <v>1</v>
      </c>
      <c r="U39" s="348"/>
      <c r="V39" s="348">
        <v>1</v>
      </c>
      <c r="W39" s="348">
        <v>2</v>
      </c>
      <c r="X39" s="348">
        <v>1</v>
      </c>
      <c r="Y39" s="348"/>
      <c r="Z39" s="348"/>
      <c r="AA39" s="348">
        <v>1</v>
      </c>
      <c r="AB39" s="348"/>
      <c r="AC39" s="348"/>
      <c r="AD39" s="348"/>
      <c r="AE39" s="348">
        <v>1</v>
      </c>
      <c r="AF39" s="348">
        <v>4</v>
      </c>
      <c r="AG39" s="348">
        <v>4</v>
      </c>
      <c r="AH39" s="348">
        <v>4</v>
      </c>
      <c r="AI39" s="348">
        <v>5</v>
      </c>
      <c r="AJ39" s="348">
        <v>2</v>
      </c>
      <c r="AK39" s="348">
        <v>1</v>
      </c>
      <c r="AL39" s="348"/>
      <c r="AM39" s="348">
        <v>2</v>
      </c>
      <c r="AN39" s="348">
        <v>2</v>
      </c>
      <c r="AO39" s="348">
        <v>2</v>
      </c>
      <c r="AP39" s="348"/>
      <c r="AQ39" s="348"/>
      <c r="AR39" s="348"/>
      <c r="AS39" s="349">
        <v>39</v>
      </c>
    </row>
    <row r="40" spans="1:45">
      <c r="A40" s="333" t="s">
        <v>24</v>
      </c>
      <c r="B40" s="333" t="s">
        <v>225</v>
      </c>
      <c r="C40" s="333" t="s">
        <v>225</v>
      </c>
      <c r="D40" s="334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>
        <v>1</v>
      </c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  <c r="AS40" s="336">
        <v>1</v>
      </c>
    </row>
    <row r="41" spans="1:45">
      <c r="A41" s="337"/>
      <c r="B41" s="337"/>
      <c r="C41" s="338" t="s">
        <v>328</v>
      </c>
      <c r="D41" s="339"/>
      <c r="E41" s="340">
        <v>1</v>
      </c>
      <c r="F41" s="340">
        <v>1</v>
      </c>
      <c r="G41" s="340"/>
      <c r="H41" s="340"/>
      <c r="I41" s="340"/>
      <c r="J41" s="340"/>
      <c r="K41" s="340"/>
      <c r="L41" s="340"/>
      <c r="M41" s="340"/>
      <c r="N41" s="340">
        <v>1</v>
      </c>
      <c r="O41" s="340"/>
      <c r="P41" s="340"/>
      <c r="Q41" s="340"/>
      <c r="R41" s="340"/>
      <c r="S41" s="340">
        <v>1</v>
      </c>
      <c r="T41" s="340">
        <v>1</v>
      </c>
      <c r="U41" s="340">
        <v>1</v>
      </c>
      <c r="V41" s="340">
        <v>3</v>
      </c>
      <c r="W41" s="340">
        <v>2</v>
      </c>
      <c r="X41" s="340">
        <v>3</v>
      </c>
      <c r="Y41" s="340"/>
      <c r="Z41" s="340"/>
      <c r="AA41" s="340"/>
      <c r="AB41" s="340">
        <v>1</v>
      </c>
      <c r="AC41" s="340">
        <v>1</v>
      </c>
      <c r="AD41" s="340"/>
      <c r="AE41" s="340">
        <v>2</v>
      </c>
      <c r="AF41" s="340"/>
      <c r="AG41" s="340"/>
      <c r="AH41" s="340"/>
      <c r="AI41" s="340"/>
      <c r="AJ41" s="340">
        <v>1</v>
      </c>
      <c r="AK41" s="340"/>
      <c r="AL41" s="340"/>
      <c r="AM41" s="340"/>
      <c r="AN41" s="340"/>
      <c r="AO41" s="340"/>
      <c r="AP41" s="340"/>
      <c r="AQ41" s="340"/>
      <c r="AR41" s="340"/>
      <c r="AS41" s="341">
        <v>19</v>
      </c>
    </row>
    <row r="42" spans="1:45">
      <c r="A42" s="337"/>
      <c r="B42" s="368" t="s">
        <v>354</v>
      </c>
      <c r="C42" s="369"/>
      <c r="D42" s="370"/>
      <c r="E42" s="371">
        <v>1</v>
      </c>
      <c r="F42" s="371">
        <v>1</v>
      </c>
      <c r="G42" s="371"/>
      <c r="H42" s="371"/>
      <c r="I42" s="371"/>
      <c r="J42" s="371"/>
      <c r="K42" s="371"/>
      <c r="L42" s="371"/>
      <c r="M42" s="371"/>
      <c r="N42" s="371">
        <v>1</v>
      </c>
      <c r="O42" s="371"/>
      <c r="P42" s="371"/>
      <c r="Q42" s="371"/>
      <c r="R42" s="371"/>
      <c r="S42" s="371">
        <v>1</v>
      </c>
      <c r="T42" s="371">
        <v>1</v>
      </c>
      <c r="U42" s="371">
        <v>1</v>
      </c>
      <c r="V42" s="371">
        <v>3</v>
      </c>
      <c r="W42" s="371">
        <v>3</v>
      </c>
      <c r="X42" s="371">
        <v>3</v>
      </c>
      <c r="Y42" s="371"/>
      <c r="Z42" s="371"/>
      <c r="AA42" s="371"/>
      <c r="AB42" s="371">
        <v>1</v>
      </c>
      <c r="AC42" s="371">
        <v>1</v>
      </c>
      <c r="AD42" s="371"/>
      <c r="AE42" s="371">
        <v>2</v>
      </c>
      <c r="AF42" s="371"/>
      <c r="AG42" s="371"/>
      <c r="AH42" s="371"/>
      <c r="AI42" s="371"/>
      <c r="AJ42" s="371">
        <v>1</v>
      </c>
      <c r="AK42" s="371"/>
      <c r="AL42" s="371"/>
      <c r="AM42" s="371"/>
      <c r="AN42" s="371"/>
      <c r="AO42" s="371"/>
      <c r="AP42" s="371"/>
      <c r="AQ42" s="371"/>
      <c r="AR42" s="371"/>
      <c r="AS42" s="372">
        <v>20</v>
      </c>
    </row>
    <row r="43" spans="1:45">
      <c r="A43" s="337"/>
      <c r="B43" s="333" t="s">
        <v>167</v>
      </c>
      <c r="C43" s="333" t="s">
        <v>402</v>
      </c>
      <c r="D43" s="334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>
        <v>2</v>
      </c>
      <c r="V43" s="335"/>
      <c r="W43" s="335"/>
      <c r="X43" s="335">
        <v>1</v>
      </c>
      <c r="Y43" s="335">
        <v>1</v>
      </c>
      <c r="Z43" s="335"/>
      <c r="AA43" s="335">
        <v>1</v>
      </c>
      <c r="AB43" s="335"/>
      <c r="AC43" s="335"/>
      <c r="AD43" s="335"/>
      <c r="AE43" s="335">
        <v>3</v>
      </c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  <c r="AS43" s="336">
        <v>8</v>
      </c>
    </row>
    <row r="44" spans="1:45">
      <c r="A44" s="337"/>
      <c r="B44" s="337"/>
      <c r="C44" s="338" t="s">
        <v>428</v>
      </c>
      <c r="D44" s="339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0"/>
      <c r="AC44" s="340">
        <v>1</v>
      </c>
      <c r="AD44" s="340"/>
      <c r="AE44" s="340"/>
      <c r="AF44" s="340">
        <v>1</v>
      </c>
      <c r="AG44" s="340"/>
      <c r="AH44" s="340"/>
      <c r="AI44" s="340"/>
      <c r="AJ44" s="340"/>
      <c r="AK44" s="340"/>
      <c r="AL44" s="340"/>
      <c r="AM44" s="340"/>
      <c r="AN44" s="340"/>
      <c r="AO44" s="340"/>
      <c r="AP44" s="340"/>
      <c r="AQ44" s="340"/>
      <c r="AR44" s="340"/>
      <c r="AS44" s="341">
        <v>2</v>
      </c>
    </row>
    <row r="45" spans="1:45">
      <c r="A45" s="337"/>
      <c r="B45" s="337"/>
      <c r="C45" s="338" t="s">
        <v>167</v>
      </c>
      <c r="D45" s="339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  <c r="AF45" s="340"/>
      <c r="AG45" s="340"/>
      <c r="AH45" s="340">
        <v>1</v>
      </c>
      <c r="AI45" s="340"/>
      <c r="AJ45" s="340"/>
      <c r="AK45" s="340"/>
      <c r="AL45" s="340"/>
      <c r="AM45" s="340"/>
      <c r="AN45" s="340"/>
      <c r="AO45" s="340"/>
      <c r="AP45" s="340"/>
      <c r="AQ45" s="340"/>
      <c r="AR45" s="340"/>
      <c r="AS45" s="341">
        <v>1</v>
      </c>
    </row>
    <row r="46" spans="1:45">
      <c r="A46" s="337"/>
      <c r="B46" s="337"/>
      <c r="C46" s="338" t="s">
        <v>479</v>
      </c>
      <c r="D46" s="339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  <c r="AB46" s="340"/>
      <c r="AC46" s="340"/>
      <c r="AD46" s="340"/>
      <c r="AE46" s="340"/>
      <c r="AF46" s="340"/>
      <c r="AG46" s="340"/>
      <c r="AH46" s="340">
        <v>1</v>
      </c>
      <c r="AI46" s="340"/>
      <c r="AJ46" s="340"/>
      <c r="AK46" s="340"/>
      <c r="AL46" s="340"/>
      <c r="AM46" s="340"/>
      <c r="AN46" s="340"/>
      <c r="AO46" s="340"/>
      <c r="AP46" s="340"/>
      <c r="AQ46" s="340"/>
      <c r="AR46" s="340"/>
      <c r="AS46" s="341">
        <v>1</v>
      </c>
    </row>
    <row r="47" spans="1:45">
      <c r="A47" s="337"/>
      <c r="B47" s="368" t="s">
        <v>403</v>
      </c>
      <c r="C47" s="369"/>
      <c r="D47" s="370"/>
      <c r="E47" s="371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>
        <v>2</v>
      </c>
      <c r="V47" s="371"/>
      <c r="W47" s="371"/>
      <c r="X47" s="371">
        <v>1</v>
      </c>
      <c r="Y47" s="371">
        <v>1</v>
      </c>
      <c r="Z47" s="371"/>
      <c r="AA47" s="371">
        <v>1</v>
      </c>
      <c r="AB47" s="371"/>
      <c r="AC47" s="371">
        <v>1</v>
      </c>
      <c r="AD47" s="371"/>
      <c r="AE47" s="371">
        <v>3</v>
      </c>
      <c r="AF47" s="371">
        <v>1</v>
      </c>
      <c r="AG47" s="371"/>
      <c r="AH47" s="371">
        <v>2</v>
      </c>
      <c r="AI47" s="371"/>
      <c r="AJ47" s="371"/>
      <c r="AK47" s="371"/>
      <c r="AL47" s="371"/>
      <c r="AM47" s="371"/>
      <c r="AN47" s="371"/>
      <c r="AO47" s="371"/>
      <c r="AP47" s="371"/>
      <c r="AQ47" s="371"/>
      <c r="AR47" s="371"/>
      <c r="AS47" s="372">
        <v>12</v>
      </c>
    </row>
    <row r="48" spans="1:45">
      <c r="A48" s="337"/>
      <c r="B48" s="333" t="s">
        <v>226</v>
      </c>
      <c r="C48" s="333" t="s">
        <v>378</v>
      </c>
      <c r="D48" s="334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>
        <v>1</v>
      </c>
      <c r="T48" s="335">
        <v>2</v>
      </c>
      <c r="U48" s="335"/>
      <c r="V48" s="335"/>
      <c r="W48" s="335"/>
      <c r="X48" s="335">
        <v>1</v>
      </c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  <c r="AM48" s="335"/>
      <c r="AN48" s="335"/>
      <c r="AO48" s="335"/>
      <c r="AP48" s="335"/>
      <c r="AQ48" s="335"/>
      <c r="AR48" s="335"/>
      <c r="AS48" s="336">
        <v>4</v>
      </c>
    </row>
    <row r="49" spans="1:45">
      <c r="A49" s="337"/>
      <c r="B49" s="337"/>
      <c r="C49" s="338" t="s">
        <v>226</v>
      </c>
      <c r="D49" s="339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>
        <v>1</v>
      </c>
      <c r="AB49" s="340"/>
      <c r="AC49" s="340"/>
      <c r="AD49" s="340"/>
      <c r="AE49" s="340"/>
      <c r="AF49" s="340"/>
      <c r="AG49" s="340"/>
      <c r="AH49" s="340"/>
      <c r="AI49" s="340"/>
      <c r="AJ49" s="340"/>
      <c r="AK49" s="340"/>
      <c r="AL49" s="340"/>
      <c r="AM49" s="340"/>
      <c r="AN49" s="340"/>
      <c r="AO49" s="340"/>
      <c r="AP49" s="340"/>
      <c r="AQ49" s="340"/>
      <c r="AR49" s="340"/>
      <c r="AS49" s="341">
        <v>1</v>
      </c>
    </row>
    <row r="50" spans="1:45">
      <c r="A50" s="337"/>
      <c r="B50" s="368" t="s">
        <v>382</v>
      </c>
      <c r="C50" s="369"/>
      <c r="D50" s="370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>
        <v>1</v>
      </c>
      <c r="T50" s="371">
        <v>2</v>
      </c>
      <c r="U50" s="371"/>
      <c r="V50" s="371"/>
      <c r="W50" s="371"/>
      <c r="X50" s="371">
        <v>1</v>
      </c>
      <c r="Y50" s="371"/>
      <c r="Z50" s="371"/>
      <c r="AA50" s="371">
        <v>1</v>
      </c>
      <c r="AB50" s="371"/>
      <c r="AC50" s="371"/>
      <c r="AD50" s="371"/>
      <c r="AE50" s="371"/>
      <c r="AF50" s="371"/>
      <c r="AG50" s="371"/>
      <c r="AH50" s="371"/>
      <c r="AI50" s="371"/>
      <c r="AJ50" s="371"/>
      <c r="AK50" s="371"/>
      <c r="AL50" s="371"/>
      <c r="AM50" s="371"/>
      <c r="AN50" s="371"/>
      <c r="AO50" s="371"/>
      <c r="AP50" s="371"/>
      <c r="AQ50" s="371"/>
      <c r="AR50" s="371"/>
      <c r="AS50" s="372">
        <v>5</v>
      </c>
    </row>
    <row r="51" spans="1:45">
      <c r="A51" s="337"/>
      <c r="B51" s="333" t="s">
        <v>227</v>
      </c>
      <c r="C51" s="333" t="s">
        <v>480</v>
      </c>
      <c r="D51" s="334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>
        <v>1</v>
      </c>
      <c r="AH51" s="335"/>
      <c r="AI51" s="335">
        <v>1</v>
      </c>
      <c r="AJ51" s="335"/>
      <c r="AK51" s="335"/>
      <c r="AL51" s="335"/>
      <c r="AM51" s="335"/>
      <c r="AN51" s="335"/>
      <c r="AO51" s="335"/>
      <c r="AP51" s="335"/>
      <c r="AQ51" s="335"/>
      <c r="AR51" s="335"/>
      <c r="AS51" s="336">
        <v>2</v>
      </c>
    </row>
    <row r="52" spans="1:45">
      <c r="A52" s="337"/>
      <c r="B52" s="337"/>
      <c r="C52" s="338" t="s">
        <v>481</v>
      </c>
      <c r="D52" s="339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>
        <v>1</v>
      </c>
      <c r="AI52" s="340"/>
      <c r="AJ52" s="340"/>
      <c r="AK52" s="340">
        <v>1</v>
      </c>
      <c r="AL52" s="340"/>
      <c r="AM52" s="340"/>
      <c r="AN52" s="340"/>
      <c r="AO52" s="340"/>
      <c r="AP52" s="340"/>
      <c r="AQ52" s="340"/>
      <c r="AR52" s="340"/>
      <c r="AS52" s="341">
        <v>2</v>
      </c>
    </row>
    <row r="53" spans="1:45">
      <c r="A53" s="337"/>
      <c r="B53" s="368" t="s">
        <v>482</v>
      </c>
      <c r="C53" s="369"/>
      <c r="D53" s="370"/>
      <c r="E53" s="371"/>
      <c r="F53" s="371"/>
      <c r="G53" s="371"/>
      <c r="H53" s="371"/>
      <c r="I53" s="371"/>
      <c r="J53" s="371"/>
      <c r="K53" s="371"/>
      <c r="L53" s="371"/>
      <c r="M53" s="371"/>
      <c r="N53" s="371"/>
      <c r="O53" s="371"/>
      <c r="P53" s="371"/>
      <c r="Q53" s="371"/>
      <c r="R53" s="371"/>
      <c r="S53" s="371"/>
      <c r="T53" s="371"/>
      <c r="U53" s="371"/>
      <c r="V53" s="371"/>
      <c r="W53" s="371"/>
      <c r="X53" s="371"/>
      <c r="Y53" s="371"/>
      <c r="Z53" s="371"/>
      <c r="AA53" s="371"/>
      <c r="AB53" s="371"/>
      <c r="AC53" s="371"/>
      <c r="AD53" s="371"/>
      <c r="AE53" s="371"/>
      <c r="AF53" s="371"/>
      <c r="AG53" s="371">
        <v>1</v>
      </c>
      <c r="AH53" s="371">
        <v>1</v>
      </c>
      <c r="AI53" s="371">
        <v>1</v>
      </c>
      <c r="AJ53" s="371"/>
      <c r="AK53" s="371">
        <v>1</v>
      </c>
      <c r="AL53" s="371"/>
      <c r="AM53" s="371"/>
      <c r="AN53" s="371"/>
      <c r="AO53" s="371"/>
      <c r="AP53" s="371"/>
      <c r="AQ53" s="371"/>
      <c r="AR53" s="371"/>
      <c r="AS53" s="372">
        <v>4</v>
      </c>
    </row>
    <row r="54" spans="1:45">
      <c r="A54" s="337"/>
      <c r="B54" s="333" t="s">
        <v>231</v>
      </c>
      <c r="C54" s="333" t="s">
        <v>511</v>
      </c>
      <c r="D54" s="334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>
        <v>2</v>
      </c>
      <c r="AK54" s="335"/>
      <c r="AL54" s="335"/>
      <c r="AM54" s="335"/>
      <c r="AN54" s="335">
        <v>1</v>
      </c>
      <c r="AO54" s="335"/>
      <c r="AP54" s="335">
        <v>1</v>
      </c>
      <c r="AQ54" s="335"/>
      <c r="AR54" s="335"/>
      <c r="AS54" s="336">
        <v>4</v>
      </c>
    </row>
    <row r="55" spans="1:45">
      <c r="A55" s="337"/>
      <c r="B55" s="368" t="s">
        <v>512</v>
      </c>
      <c r="C55" s="369"/>
      <c r="D55" s="370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71"/>
      <c r="AH55" s="371"/>
      <c r="AI55" s="371"/>
      <c r="AJ55" s="371">
        <v>2</v>
      </c>
      <c r="AK55" s="371"/>
      <c r="AL55" s="371"/>
      <c r="AM55" s="371"/>
      <c r="AN55" s="371">
        <v>1</v>
      </c>
      <c r="AO55" s="371"/>
      <c r="AP55" s="371">
        <v>1</v>
      </c>
      <c r="AQ55" s="371"/>
      <c r="AR55" s="371"/>
      <c r="AS55" s="372">
        <v>4</v>
      </c>
    </row>
    <row r="56" spans="1:45">
      <c r="A56" s="337"/>
      <c r="B56" s="333" t="s">
        <v>148</v>
      </c>
      <c r="C56" s="333" t="s">
        <v>506</v>
      </c>
      <c r="D56" s="334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>
        <v>1</v>
      </c>
      <c r="AJ56" s="335"/>
      <c r="AK56" s="335"/>
      <c r="AL56" s="335"/>
      <c r="AM56" s="335"/>
      <c r="AN56" s="335">
        <v>1</v>
      </c>
      <c r="AO56" s="335"/>
      <c r="AP56" s="335">
        <v>1</v>
      </c>
      <c r="AQ56" s="335"/>
      <c r="AR56" s="335"/>
      <c r="AS56" s="336">
        <v>3</v>
      </c>
    </row>
    <row r="57" spans="1:45">
      <c r="A57" s="337"/>
      <c r="B57" s="368" t="s">
        <v>507</v>
      </c>
      <c r="C57" s="369"/>
      <c r="D57" s="370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>
        <v>1</v>
      </c>
      <c r="AJ57" s="371"/>
      <c r="AK57" s="371"/>
      <c r="AL57" s="371"/>
      <c r="AM57" s="371"/>
      <c r="AN57" s="371">
        <v>1</v>
      </c>
      <c r="AO57" s="371"/>
      <c r="AP57" s="371">
        <v>1</v>
      </c>
      <c r="AQ57" s="371"/>
      <c r="AR57" s="371"/>
      <c r="AS57" s="372">
        <v>3</v>
      </c>
    </row>
    <row r="58" spans="1:45">
      <c r="A58" s="337"/>
      <c r="B58" s="333" t="s">
        <v>228</v>
      </c>
      <c r="C58" s="333" t="s">
        <v>533</v>
      </c>
      <c r="D58" s="334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335"/>
      <c r="AL58" s="335"/>
      <c r="AM58" s="335">
        <v>1</v>
      </c>
      <c r="AN58" s="335"/>
      <c r="AO58" s="335"/>
      <c r="AP58" s="335"/>
      <c r="AQ58" s="335"/>
      <c r="AR58" s="335"/>
      <c r="AS58" s="336">
        <v>1</v>
      </c>
    </row>
    <row r="59" spans="1:45">
      <c r="A59" s="337"/>
      <c r="B59" s="337"/>
      <c r="C59" s="338" t="s">
        <v>377</v>
      </c>
      <c r="D59" s="339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>
        <v>1</v>
      </c>
      <c r="T59" s="340"/>
      <c r="U59" s="340">
        <v>1</v>
      </c>
      <c r="V59" s="340"/>
      <c r="W59" s="340"/>
      <c r="X59" s="340"/>
      <c r="Y59" s="340"/>
      <c r="Z59" s="340"/>
      <c r="AA59" s="340"/>
      <c r="AB59" s="340"/>
      <c r="AC59" s="340"/>
      <c r="AD59" s="340"/>
      <c r="AE59" s="340"/>
      <c r="AF59" s="340"/>
      <c r="AG59" s="340"/>
      <c r="AH59" s="340"/>
      <c r="AI59" s="340"/>
      <c r="AJ59" s="340"/>
      <c r="AK59" s="340"/>
      <c r="AL59" s="340"/>
      <c r="AM59" s="340"/>
      <c r="AN59" s="340"/>
      <c r="AO59" s="340"/>
      <c r="AP59" s="340"/>
      <c r="AQ59" s="340"/>
      <c r="AR59" s="340"/>
      <c r="AS59" s="341">
        <v>2</v>
      </c>
    </row>
    <row r="60" spans="1:45">
      <c r="A60" s="337"/>
      <c r="B60" s="368" t="s">
        <v>381</v>
      </c>
      <c r="C60" s="369"/>
      <c r="D60" s="370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>
        <v>1</v>
      </c>
      <c r="T60" s="371"/>
      <c r="U60" s="371">
        <v>1</v>
      </c>
      <c r="V60" s="371"/>
      <c r="W60" s="371"/>
      <c r="X60" s="371"/>
      <c r="Y60" s="371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  <c r="AK60" s="371"/>
      <c r="AL60" s="371"/>
      <c r="AM60" s="371">
        <v>1</v>
      </c>
      <c r="AN60" s="371"/>
      <c r="AO60" s="371"/>
      <c r="AP60" s="371"/>
      <c r="AQ60" s="371"/>
      <c r="AR60" s="371"/>
      <c r="AS60" s="372">
        <v>3</v>
      </c>
    </row>
    <row r="61" spans="1:45">
      <c r="A61" s="337"/>
      <c r="B61" s="333" t="s">
        <v>160</v>
      </c>
      <c r="C61" s="333" t="s">
        <v>160</v>
      </c>
      <c r="D61" s="334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>
        <v>1</v>
      </c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  <c r="AM61" s="335"/>
      <c r="AN61" s="335"/>
      <c r="AO61" s="335"/>
      <c r="AP61" s="335"/>
      <c r="AQ61" s="335"/>
      <c r="AR61" s="335"/>
      <c r="AS61" s="336">
        <v>1</v>
      </c>
    </row>
    <row r="62" spans="1:45">
      <c r="A62" s="337"/>
      <c r="B62" s="337"/>
      <c r="C62" s="338" t="s">
        <v>429</v>
      </c>
      <c r="D62" s="339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0"/>
      <c r="AA62" s="340"/>
      <c r="AB62" s="340"/>
      <c r="AC62" s="340">
        <v>1</v>
      </c>
      <c r="AD62" s="340"/>
      <c r="AE62" s="340"/>
      <c r="AF62" s="340"/>
      <c r="AG62" s="340"/>
      <c r="AH62" s="340"/>
      <c r="AI62" s="340"/>
      <c r="AJ62" s="340"/>
      <c r="AK62" s="340"/>
      <c r="AL62" s="340"/>
      <c r="AM62" s="340"/>
      <c r="AN62" s="340"/>
      <c r="AO62" s="340"/>
      <c r="AP62" s="340"/>
      <c r="AQ62" s="340"/>
      <c r="AR62" s="340"/>
      <c r="AS62" s="341">
        <v>1</v>
      </c>
    </row>
    <row r="63" spans="1:45">
      <c r="A63" s="337"/>
      <c r="B63" s="368" t="s">
        <v>404</v>
      </c>
      <c r="C63" s="369"/>
      <c r="D63" s="370"/>
      <c r="E63" s="371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>
        <v>1</v>
      </c>
      <c r="W63" s="371"/>
      <c r="X63" s="371"/>
      <c r="Y63" s="371"/>
      <c r="Z63" s="371"/>
      <c r="AA63" s="371"/>
      <c r="AB63" s="371"/>
      <c r="AC63" s="371">
        <v>1</v>
      </c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2">
        <v>2</v>
      </c>
    </row>
    <row r="64" spans="1:45">
      <c r="A64" s="337"/>
      <c r="B64" s="333" t="s">
        <v>149</v>
      </c>
      <c r="C64" s="333" t="s">
        <v>504</v>
      </c>
      <c r="D64" s="334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  <c r="AE64" s="335"/>
      <c r="AF64" s="335"/>
      <c r="AG64" s="335"/>
      <c r="AH64" s="335"/>
      <c r="AI64" s="335">
        <v>1</v>
      </c>
      <c r="AJ64" s="335"/>
      <c r="AK64" s="335"/>
      <c r="AL64" s="335"/>
      <c r="AM64" s="335"/>
      <c r="AN64" s="335"/>
      <c r="AO64" s="335"/>
      <c r="AP64" s="335"/>
      <c r="AQ64" s="335"/>
      <c r="AR64" s="335"/>
      <c r="AS64" s="336">
        <v>1</v>
      </c>
    </row>
    <row r="65" spans="1:45">
      <c r="A65" s="337"/>
      <c r="B65" s="368" t="s">
        <v>505</v>
      </c>
      <c r="C65" s="369"/>
      <c r="D65" s="370"/>
      <c r="E65" s="371"/>
      <c r="F65" s="371"/>
      <c r="G65" s="371"/>
      <c r="H65" s="371"/>
      <c r="I65" s="371"/>
      <c r="J65" s="371"/>
      <c r="K65" s="371"/>
      <c r="L65" s="371"/>
      <c r="M65" s="371"/>
      <c r="N65" s="371"/>
      <c r="O65" s="371"/>
      <c r="P65" s="371"/>
      <c r="Q65" s="371"/>
      <c r="R65" s="371"/>
      <c r="S65" s="371"/>
      <c r="T65" s="371"/>
      <c r="U65" s="371"/>
      <c r="V65" s="371"/>
      <c r="W65" s="371"/>
      <c r="X65" s="371"/>
      <c r="Y65" s="371"/>
      <c r="Z65" s="371"/>
      <c r="AA65" s="371"/>
      <c r="AB65" s="371"/>
      <c r="AC65" s="371"/>
      <c r="AD65" s="371"/>
      <c r="AE65" s="371"/>
      <c r="AF65" s="371"/>
      <c r="AG65" s="371"/>
      <c r="AH65" s="371"/>
      <c r="AI65" s="371">
        <v>1</v>
      </c>
      <c r="AJ65" s="371"/>
      <c r="AK65" s="371"/>
      <c r="AL65" s="371"/>
      <c r="AM65" s="371"/>
      <c r="AN65" s="371"/>
      <c r="AO65" s="371"/>
      <c r="AP65" s="371"/>
      <c r="AQ65" s="371"/>
      <c r="AR65" s="371"/>
      <c r="AS65" s="372">
        <v>1</v>
      </c>
    </row>
    <row r="66" spans="1:45">
      <c r="A66" s="337"/>
      <c r="B66" s="333" t="s">
        <v>229</v>
      </c>
      <c r="C66" s="333" t="s">
        <v>430</v>
      </c>
      <c r="D66" s="334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>
        <v>1</v>
      </c>
      <c r="AF66" s="335"/>
      <c r="AG66" s="335"/>
      <c r="AH66" s="335"/>
      <c r="AI66" s="335"/>
      <c r="AJ66" s="335"/>
      <c r="AK66" s="335"/>
      <c r="AL66" s="335"/>
      <c r="AM66" s="335"/>
      <c r="AN66" s="335"/>
      <c r="AO66" s="335"/>
      <c r="AP66" s="335"/>
      <c r="AQ66" s="335"/>
      <c r="AR66" s="335"/>
      <c r="AS66" s="336">
        <v>1</v>
      </c>
    </row>
    <row r="67" spans="1:45">
      <c r="A67" s="337"/>
      <c r="B67" s="368" t="s">
        <v>431</v>
      </c>
      <c r="C67" s="369"/>
      <c r="D67" s="370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371"/>
      <c r="AE67" s="371">
        <v>1</v>
      </c>
      <c r="AF67" s="371"/>
      <c r="AG67" s="371"/>
      <c r="AH67" s="371"/>
      <c r="AI67" s="371"/>
      <c r="AJ67" s="371"/>
      <c r="AK67" s="371"/>
      <c r="AL67" s="371"/>
      <c r="AM67" s="371"/>
      <c r="AN67" s="371"/>
      <c r="AO67" s="371"/>
      <c r="AP67" s="371"/>
      <c r="AQ67" s="371"/>
      <c r="AR67" s="371"/>
      <c r="AS67" s="372">
        <v>1</v>
      </c>
    </row>
    <row r="68" spans="1:45">
      <c r="A68" s="353" t="s">
        <v>333</v>
      </c>
      <c r="B68" s="354"/>
      <c r="C68" s="354"/>
      <c r="D68" s="347"/>
      <c r="E68" s="348">
        <v>1</v>
      </c>
      <c r="F68" s="348">
        <v>1</v>
      </c>
      <c r="G68" s="348"/>
      <c r="H68" s="348"/>
      <c r="I68" s="348"/>
      <c r="J68" s="348"/>
      <c r="K68" s="348"/>
      <c r="L68" s="348"/>
      <c r="M68" s="348"/>
      <c r="N68" s="348">
        <v>1</v>
      </c>
      <c r="O68" s="348"/>
      <c r="P68" s="348"/>
      <c r="Q68" s="348"/>
      <c r="R68" s="348"/>
      <c r="S68" s="348">
        <v>3</v>
      </c>
      <c r="T68" s="348">
        <v>3</v>
      </c>
      <c r="U68" s="348">
        <v>4</v>
      </c>
      <c r="V68" s="348">
        <v>4</v>
      </c>
      <c r="W68" s="348">
        <v>3</v>
      </c>
      <c r="X68" s="348">
        <v>5</v>
      </c>
      <c r="Y68" s="348">
        <v>1</v>
      </c>
      <c r="Z68" s="348"/>
      <c r="AA68" s="348">
        <v>2</v>
      </c>
      <c r="AB68" s="348">
        <v>1</v>
      </c>
      <c r="AC68" s="348">
        <v>3</v>
      </c>
      <c r="AD68" s="348"/>
      <c r="AE68" s="348">
        <v>6</v>
      </c>
      <c r="AF68" s="348">
        <v>1</v>
      </c>
      <c r="AG68" s="348">
        <v>1</v>
      </c>
      <c r="AH68" s="348">
        <v>3</v>
      </c>
      <c r="AI68" s="348">
        <v>3</v>
      </c>
      <c r="AJ68" s="348">
        <v>3</v>
      </c>
      <c r="AK68" s="348">
        <v>1</v>
      </c>
      <c r="AL68" s="348"/>
      <c r="AM68" s="348">
        <v>1</v>
      </c>
      <c r="AN68" s="348">
        <v>2</v>
      </c>
      <c r="AO68" s="348"/>
      <c r="AP68" s="348">
        <v>2</v>
      </c>
      <c r="AQ68" s="348"/>
      <c r="AR68" s="348"/>
      <c r="AS68" s="349">
        <v>55</v>
      </c>
    </row>
    <row r="69" spans="1:45">
      <c r="A69" s="333" t="s">
        <v>61</v>
      </c>
      <c r="B69" s="333" t="s">
        <v>316</v>
      </c>
      <c r="C69" s="333" t="s">
        <v>534</v>
      </c>
      <c r="D69" s="334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>
        <v>1</v>
      </c>
      <c r="AK69" s="335"/>
      <c r="AL69" s="335"/>
      <c r="AM69" s="335"/>
      <c r="AN69" s="335"/>
      <c r="AO69" s="335"/>
      <c r="AP69" s="335"/>
      <c r="AQ69" s="335"/>
      <c r="AR69" s="335"/>
      <c r="AS69" s="336">
        <v>1</v>
      </c>
    </row>
    <row r="70" spans="1:45">
      <c r="A70" s="337"/>
      <c r="B70" s="368" t="s">
        <v>535</v>
      </c>
      <c r="C70" s="369"/>
      <c r="D70" s="370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>
        <v>1</v>
      </c>
      <c r="AK70" s="371"/>
      <c r="AL70" s="371"/>
      <c r="AM70" s="371"/>
      <c r="AN70" s="371"/>
      <c r="AO70" s="371"/>
      <c r="AP70" s="371"/>
      <c r="AQ70" s="371"/>
      <c r="AR70" s="371"/>
      <c r="AS70" s="372">
        <v>1</v>
      </c>
    </row>
    <row r="71" spans="1:45">
      <c r="A71" s="337"/>
      <c r="B71" s="333" t="s">
        <v>318</v>
      </c>
      <c r="C71" s="333" t="s">
        <v>486</v>
      </c>
      <c r="D71" s="334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  <c r="AN71" s="335">
        <v>1</v>
      </c>
      <c r="AO71" s="335"/>
      <c r="AP71" s="335"/>
      <c r="AQ71" s="335"/>
      <c r="AR71" s="335"/>
      <c r="AS71" s="336">
        <v>1</v>
      </c>
    </row>
    <row r="72" spans="1:45">
      <c r="A72" s="337"/>
      <c r="B72" s="368" t="s">
        <v>561</v>
      </c>
      <c r="C72" s="369"/>
      <c r="D72" s="370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371"/>
      <c r="AE72" s="371"/>
      <c r="AF72" s="371"/>
      <c r="AG72" s="371"/>
      <c r="AH72" s="371"/>
      <c r="AI72" s="371"/>
      <c r="AJ72" s="371"/>
      <c r="AK72" s="371"/>
      <c r="AL72" s="371"/>
      <c r="AM72" s="371"/>
      <c r="AN72" s="371">
        <v>1</v>
      </c>
      <c r="AO72" s="371"/>
      <c r="AP72" s="371"/>
      <c r="AQ72" s="371"/>
      <c r="AR72" s="371"/>
      <c r="AS72" s="372">
        <v>1</v>
      </c>
    </row>
    <row r="73" spans="1:45">
      <c r="A73" s="353" t="s">
        <v>536</v>
      </c>
      <c r="B73" s="354"/>
      <c r="C73" s="354"/>
      <c r="D73" s="347"/>
      <c r="E73" s="348"/>
      <c r="F73" s="348"/>
      <c r="G73" s="348"/>
      <c r="H73" s="348"/>
      <c r="I73" s="348"/>
      <c r="J73" s="348"/>
      <c r="K73" s="348"/>
      <c r="L73" s="348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  <c r="X73" s="348"/>
      <c r="Y73" s="348"/>
      <c r="Z73" s="348"/>
      <c r="AA73" s="348"/>
      <c r="AB73" s="348"/>
      <c r="AC73" s="348"/>
      <c r="AD73" s="348"/>
      <c r="AE73" s="348"/>
      <c r="AF73" s="348"/>
      <c r="AG73" s="348"/>
      <c r="AH73" s="348"/>
      <c r="AI73" s="348"/>
      <c r="AJ73" s="348">
        <v>1</v>
      </c>
      <c r="AK73" s="348"/>
      <c r="AL73" s="348"/>
      <c r="AM73" s="348"/>
      <c r="AN73" s="348">
        <v>1</v>
      </c>
      <c r="AO73" s="348"/>
      <c r="AP73" s="348"/>
      <c r="AQ73" s="348"/>
      <c r="AR73" s="348"/>
      <c r="AS73" s="349">
        <v>2</v>
      </c>
    </row>
    <row r="74" spans="1:45">
      <c r="A74" s="333" t="s">
        <v>63</v>
      </c>
      <c r="B74" s="333" t="s">
        <v>325</v>
      </c>
      <c r="C74" s="333" t="s">
        <v>495</v>
      </c>
      <c r="D74" s="334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>
        <v>1</v>
      </c>
      <c r="AJ74" s="335"/>
      <c r="AK74" s="335"/>
      <c r="AL74" s="335"/>
      <c r="AM74" s="335"/>
      <c r="AN74" s="335"/>
      <c r="AO74" s="335"/>
      <c r="AP74" s="335"/>
      <c r="AQ74" s="335"/>
      <c r="AR74" s="335"/>
      <c r="AS74" s="336">
        <v>1</v>
      </c>
    </row>
    <row r="75" spans="1:45">
      <c r="A75" s="337"/>
      <c r="B75" s="337"/>
      <c r="C75" s="338" t="s">
        <v>496</v>
      </c>
      <c r="D75" s="339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  <c r="AE75" s="340"/>
      <c r="AF75" s="340"/>
      <c r="AG75" s="340"/>
      <c r="AH75" s="340"/>
      <c r="AI75" s="340">
        <v>1</v>
      </c>
      <c r="AJ75" s="340"/>
      <c r="AK75" s="340"/>
      <c r="AL75" s="340"/>
      <c r="AM75" s="340"/>
      <c r="AN75" s="340"/>
      <c r="AO75" s="340"/>
      <c r="AP75" s="340"/>
      <c r="AQ75" s="340"/>
      <c r="AR75" s="340"/>
      <c r="AS75" s="341">
        <v>1</v>
      </c>
    </row>
    <row r="76" spans="1:45">
      <c r="A76" s="337"/>
      <c r="B76" s="368" t="s">
        <v>497</v>
      </c>
      <c r="C76" s="369"/>
      <c r="D76" s="370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  <c r="AA76" s="371"/>
      <c r="AB76" s="371"/>
      <c r="AC76" s="371"/>
      <c r="AD76" s="371"/>
      <c r="AE76" s="371"/>
      <c r="AF76" s="371"/>
      <c r="AG76" s="371"/>
      <c r="AH76" s="371"/>
      <c r="AI76" s="371">
        <v>2</v>
      </c>
      <c r="AJ76" s="371"/>
      <c r="AK76" s="371"/>
      <c r="AL76" s="371"/>
      <c r="AM76" s="371"/>
      <c r="AN76" s="371"/>
      <c r="AO76" s="371"/>
      <c r="AP76" s="371"/>
      <c r="AQ76" s="371"/>
      <c r="AR76" s="371"/>
      <c r="AS76" s="372">
        <v>2</v>
      </c>
    </row>
    <row r="77" spans="1:45">
      <c r="A77" s="337"/>
      <c r="B77" s="333" t="s">
        <v>324</v>
      </c>
      <c r="C77" s="333" t="s">
        <v>423</v>
      </c>
      <c r="D77" s="334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>
        <v>1</v>
      </c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/>
      <c r="AR77" s="335"/>
      <c r="AS77" s="336">
        <v>1</v>
      </c>
    </row>
    <row r="78" spans="1:45">
      <c r="A78" s="337"/>
      <c r="B78" s="368" t="s">
        <v>424</v>
      </c>
      <c r="C78" s="369"/>
      <c r="D78" s="370"/>
      <c r="E78" s="371"/>
      <c r="F78" s="371"/>
      <c r="G78" s="371"/>
      <c r="H78" s="371"/>
      <c r="I78" s="371"/>
      <c r="J78" s="371"/>
      <c r="K78" s="371"/>
      <c r="L78" s="371"/>
      <c r="M78" s="371"/>
      <c r="N78" s="371"/>
      <c r="O78" s="371"/>
      <c r="P78" s="371"/>
      <c r="Q78" s="371"/>
      <c r="R78" s="371"/>
      <c r="S78" s="371"/>
      <c r="T78" s="371"/>
      <c r="U78" s="371"/>
      <c r="V78" s="371"/>
      <c r="W78" s="371"/>
      <c r="X78" s="371"/>
      <c r="Y78" s="371"/>
      <c r="Z78" s="371">
        <v>1</v>
      </c>
      <c r="AA78" s="371"/>
      <c r="AB78" s="371"/>
      <c r="AC78" s="371"/>
      <c r="AD78" s="371"/>
      <c r="AE78" s="371"/>
      <c r="AF78" s="371"/>
      <c r="AG78" s="371"/>
      <c r="AH78" s="371"/>
      <c r="AI78" s="371"/>
      <c r="AJ78" s="371"/>
      <c r="AK78" s="371"/>
      <c r="AL78" s="371"/>
      <c r="AM78" s="371"/>
      <c r="AN78" s="371"/>
      <c r="AO78" s="371"/>
      <c r="AP78" s="371"/>
      <c r="AQ78" s="371"/>
      <c r="AR78" s="371"/>
      <c r="AS78" s="372">
        <v>1</v>
      </c>
    </row>
    <row r="79" spans="1:45">
      <c r="A79" s="337"/>
      <c r="B79" s="333" t="s">
        <v>323</v>
      </c>
      <c r="C79" s="333" t="s">
        <v>568</v>
      </c>
      <c r="D79" s="334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>
        <v>1</v>
      </c>
      <c r="AP79" s="335"/>
      <c r="AQ79" s="335"/>
      <c r="AR79" s="335"/>
      <c r="AS79" s="336">
        <v>1</v>
      </c>
    </row>
    <row r="80" spans="1:45">
      <c r="A80" s="337"/>
      <c r="B80" s="368" t="s">
        <v>569</v>
      </c>
      <c r="C80" s="369"/>
      <c r="D80" s="370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371"/>
      <c r="AM80" s="371"/>
      <c r="AN80" s="371"/>
      <c r="AO80" s="371">
        <v>1</v>
      </c>
      <c r="AP80" s="371"/>
      <c r="AQ80" s="371"/>
      <c r="AR80" s="371"/>
      <c r="AS80" s="372">
        <v>1</v>
      </c>
    </row>
    <row r="81" spans="1:45">
      <c r="A81" s="353" t="s">
        <v>425</v>
      </c>
      <c r="B81" s="354"/>
      <c r="C81" s="354"/>
      <c r="D81" s="347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348"/>
      <c r="Z81" s="348">
        <v>1</v>
      </c>
      <c r="AA81" s="348"/>
      <c r="AB81" s="348"/>
      <c r="AC81" s="348"/>
      <c r="AD81" s="348"/>
      <c r="AE81" s="348"/>
      <c r="AF81" s="348"/>
      <c r="AG81" s="348"/>
      <c r="AH81" s="348"/>
      <c r="AI81" s="348">
        <v>2</v>
      </c>
      <c r="AJ81" s="348"/>
      <c r="AK81" s="348"/>
      <c r="AL81" s="348"/>
      <c r="AM81" s="348"/>
      <c r="AN81" s="348"/>
      <c r="AO81" s="348">
        <v>1</v>
      </c>
      <c r="AP81" s="348"/>
      <c r="AQ81" s="348"/>
      <c r="AR81" s="348"/>
      <c r="AS81" s="349">
        <v>4</v>
      </c>
    </row>
    <row r="82" spans="1:45">
      <c r="A82" s="333" t="s">
        <v>25</v>
      </c>
      <c r="B82" s="333" t="s">
        <v>32</v>
      </c>
      <c r="C82" s="333" t="s">
        <v>406</v>
      </c>
      <c r="D82" s="334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>
        <v>1</v>
      </c>
      <c r="V82" s="335"/>
      <c r="W82" s="335"/>
      <c r="X82" s="335"/>
      <c r="Y82" s="335"/>
      <c r="Z82" s="335"/>
      <c r="AA82" s="335"/>
      <c r="AB82" s="335"/>
      <c r="AC82" s="335"/>
      <c r="AD82" s="335"/>
      <c r="AE82" s="335"/>
      <c r="AF82" s="335"/>
      <c r="AG82" s="335"/>
      <c r="AH82" s="335"/>
      <c r="AI82" s="335"/>
      <c r="AJ82" s="335"/>
      <c r="AK82" s="335"/>
      <c r="AL82" s="335"/>
      <c r="AM82" s="335"/>
      <c r="AN82" s="335"/>
      <c r="AO82" s="335"/>
      <c r="AP82" s="335"/>
      <c r="AQ82" s="335"/>
      <c r="AR82" s="335"/>
      <c r="AS82" s="336">
        <v>1</v>
      </c>
    </row>
    <row r="83" spans="1:45">
      <c r="A83" s="337"/>
      <c r="B83" s="337"/>
      <c r="C83" s="338" t="s">
        <v>407</v>
      </c>
      <c r="D83" s="339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>
        <v>1</v>
      </c>
      <c r="W83" s="340"/>
      <c r="X83" s="340"/>
      <c r="Y83" s="340"/>
      <c r="Z83" s="340"/>
      <c r="AA83" s="340"/>
      <c r="AB83" s="340"/>
      <c r="AC83" s="340"/>
      <c r="AD83" s="340"/>
      <c r="AE83" s="340"/>
      <c r="AF83" s="340"/>
      <c r="AG83" s="340"/>
      <c r="AH83" s="340"/>
      <c r="AI83" s="340"/>
      <c r="AJ83" s="340"/>
      <c r="AK83" s="340"/>
      <c r="AL83" s="340"/>
      <c r="AM83" s="340"/>
      <c r="AN83" s="340"/>
      <c r="AO83" s="340"/>
      <c r="AP83" s="340"/>
      <c r="AQ83" s="340"/>
      <c r="AR83" s="340"/>
      <c r="AS83" s="341">
        <v>1</v>
      </c>
    </row>
    <row r="84" spans="1:45">
      <c r="A84" s="337"/>
      <c r="B84" s="337"/>
      <c r="C84" s="338" t="s">
        <v>32</v>
      </c>
      <c r="D84" s="339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  <c r="AE84" s="340">
        <v>1</v>
      </c>
      <c r="AF84" s="340"/>
      <c r="AG84" s="340"/>
      <c r="AH84" s="340">
        <v>1</v>
      </c>
      <c r="AI84" s="340">
        <v>1</v>
      </c>
      <c r="AJ84" s="340"/>
      <c r="AK84" s="340"/>
      <c r="AL84" s="340"/>
      <c r="AM84" s="340"/>
      <c r="AN84" s="340"/>
      <c r="AO84" s="340"/>
      <c r="AP84" s="340"/>
      <c r="AQ84" s="340"/>
      <c r="AR84" s="340"/>
      <c r="AS84" s="341">
        <v>3</v>
      </c>
    </row>
    <row r="85" spans="1:45">
      <c r="A85" s="337"/>
      <c r="B85" s="368" t="s">
        <v>408</v>
      </c>
      <c r="C85" s="369"/>
      <c r="D85" s="370"/>
      <c r="E85" s="371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1"/>
      <c r="S85" s="371"/>
      <c r="T85" s="371"/>
      <c r="U85" s="371">
        <v>1</v>
      </c>
      <c r="V85" s="371">
        <v>1</v>
      </c>
      <c r="W85" s="371"/>
      <c r="X85" s="371"/>
      <c r="Y85" s="371"/>
      <c r="Z85" s="371"/>
      <c r="AA85" s="371"/>
      <c r="AB85" s="371"/>
      <c r="AC85" s="371"/>
      <c r="AD85" s="371"/>
      <c r="AE85" s="371">
        <v>1</v>
      </c>
      <c r="AF85" s="371"/>
      <c r="AG85" s="371"/>
      <c r="AH85" s="371">
        <v>1</v>
      </c>
      <c r="AI85" s="371">
        <v>1</v>
      </c>
      <c r="AJ85" s="371"/>
      <c r="AK85" s="371"/>
      <c r="AL85" s="371"/>
      <c r="AM85" s="371"/>
      <c r="AN85" s="371"/>
      <c r="AO85" s="371"/>
      <c r="AP85" s="371"/>
      <c r="AQ85" s="371"/>
      <c r="AR85" s="371"/>
      <c r="AS85" s="372">
        <v>5</v>
      </c>
    </row>
    <row r="86" spans="1:45">
      <c r="A86" s="337"/>
      <c r="B86" s="333" t="s">
        <v>236</v>
      </c>
      <c r="C86" s="333" t="s">
        <v>391</v>
      </c>
      <c r="D86" s="334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>
        <v>2</v>
      </c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35"/>
      <c r="AL86" s="335"/>
      <c r="AM86" s="335"/>
      <c r="AN86" s="335"/>
      <c r="AO86" s="335"/>
      <c r="AP86" s="335"/>
      <c r="AQ86" s="335"/>
      <c r="AR86" s="335"/>
      <c r="AS86" s="336">
        <v>2</v>
      </c>
    </row>
    <row r="87" spans="1:45">
      <c r="A87" s="337"/>
      <c r="B87" s="368" t="s">
        <v>392</v>
      </c>
      <c r="C87" s="369"/>
      <c r="D87" s="370"/>
      <c r="E87" s="371"/>
      <c r="F87" s="371"/>
      <c r="G87" s="371"/>
      <c r="H87" s="371"/>
      <c r="I87" s="371"/>
      <c r="J87" s="371"/>
      <c r="K87" s="371"/>
      <c r="L87" s="371"/>
      <c r="M87" s="371"/>
      <c r="N87" s="371"/>
      <c r="O87" s="371"/>
      <c r="P87" s="371"/>
      <c r="Q87" s="371"/>
      <c r="R87" s="371"/>
      <c r="S87" s="371"/>
      <c r="T87" s="371">
        <v>2</v>
      </c>
      <c r="U87" s="371"/>
      <c r="V87" s="371"/>
      <c r="W87" s="371"/>
      <c r="X87" s="371"/>
      <c r="Y87" s="371"/>
      <c r="Z87" s="371"/>
      <c r="AA87" s="371"/>
      <c r="AB87" s="371"/>
      <c r="AC87" s="371"/>
      <c r="AD87" s="371"/>
      <c r="AE87" s="371"/>
      <c r="AF87" s="371"/>
      <c r="AG87" s="371"/>
      <c r="AH87" s="371"/>
      <c r="AI87" s="371"/>
      <c r="AJ87" s="371"/>
      <c r="AK87" s="371"/>
      <c r="AL87" s="371"/>
      <c r="AM87" s="371"/>
      <c r="AN87" s="371"/>
      <c r="AO87" s="371"/>
      <c r="AP87" s="371"/>
      <c r="AQ87" s="371"/>
      <c r="AR87" s="371"/>
      <c r="AS87" s="372">
        <v>2</v>
      </c>
    </row>
    <row r="88" spans="1:45">
      <c r="A88" s="337"/>
      <c r="B88" s="333" t="s">
        <v>235</v>
      </c>
      <c r="C88" s="333" t="s">
        <v>513</v>
      </c>
      <c r="D88" s="334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>
        <v>1</v>
      </c>
      <c r="AI88" s="335">
        <v>1</v>
      </c>
      <c r="AJ88" s="335"/>
      <c r="AK88" s="335"/>
      <c r="AL88" s="335"/>
      <c r="AM88" s="335"/>
      <c r="AN88" s="335"/>
      <c r="AO88" s="335"/>
      <c r="AP88" s="335"/>
      <c r="AQ88" s="335"/>
      <c r="AR88" s="335"/>
      <c r="AS88" s="336">
        <v>2</v>
      </c>
    </row>
    <row r="89" spans="1:45">
      <c r="A89" s="337"/>
      <c r="B89" s="368" t="s">
        <v>514</v>
      </c>
      <c r="C89" s="369"/>
      <c r="D89" s="370"/>
      <c r="E89" s="371"/>
      <c r="F89" s="371"/>
      <c r="G89" s="371"/>
      <c r="H89" s="371"/>
      <c r="I89" s="371"/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>
        <v>1</v>
      </c>
      <c r="AI89" s="371">
        <v>1</v>
      </c>
      <c r="AJ89" s="371"/>
      <c r="AK89" s="371"/>
      <c r="AL89" s="371"/>
      <c r="AM89" s="371"/>
      <c r="AN89" s="371"/>
      <c r="AO89" s="371"/>
      <c r="AP89" s="371"/>
      <c r="AQ89" s="371"/>
      <c r="AR89" s="371"/>
      <c r="AS89" s="372">
        <v>2</v>
      </c>
    </row>
    <row r="90" spans="1:45">
      <c r="A90" s="337"/>
      <c r="B90" s="333" t="s">
        <v>234</v>
      </c>
      <c r="C90" s="333" t="s">
        <v>384</v>
      </c>
      <c r="D90" s="334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>
        <v>1</v>
      </c>
      <c r="S90" s="335"/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335"/>
      <c r="AL90" s="335"/>
      <c r="AM90" s="335"/>
      <c r="AN90" s="335"/>
      <c r="AO90" s="335"/>
      <c r="AP90" s="335"/>
      <c r="AQ90" s="335"/>
      <c r="AR90" s="335"/>
      <c r="AS90" s="336">
        <v>1</v>
      </c>
    </row>
    <row r="91" spans="1:45">
      <c r="A91" s="337"/>
      <c r="B91" s="368" t="s">
        <v>385</v>
      </c>
      <c r="C91" s="369"/>
      <c r="D91" s="370"/>
      <c r="E91" s="371"/>
      <c r="F91" s="371"/>
      <c r="G91" s="371"/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>
        <v>1</v>
      </c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2">
        <v>1</v>
      </c>
    </row>
    <row r="92" spans="1:45">
      <c r="A92" s="337"/>
      <c r="B92" s="333" t="s">
        <v>159</v>
      </c>
      <c r="C92" s="333" t="s">
        <v>562</v>
      </c>
      <c r="D92" s="334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35"/>
      <c r="AL92" s="335"/>
      <c r="AM92" s="335"/>
      <c r="AN92" s="335">
        <v>1</v>
      </c>
      <c r="AO92" s="335"/>
      <c r="AP92" s="335"/>
      <c r="AQ92" s="335"/>
      <c r="AR92" s="335"/>
      <c r="AS92" s="336">
        <v>1</v>
      </c>
    </row>
    <row r="93" spans="1:45">
      <c r="A93" s="337"/>
      <c r="B93" s="368" t="s">
        <v>563</v>
      </c>
      <c r="C93" s="369"/>
      <c r="D93" s="370"/>
      <c r="E93" s="371"/>
      <c r="F93" s="371"/>
      <c r="G93" s="371"/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1"/>
      <c r="T93" s="371"/>
      <c r="U93" s="371"/>
      <c r="V93" s="371"/>
      <c r="W93" s="371"/>
      <c r="X93" s="371"/>
      <c r="Y93" s="371"/>
      <c r="Z93" s="371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71"/>
      <c r="AL93" s="371"/>
      <c r="AM93" s="371"/>
      <c r="AN93" s="371">
        <v>1</v>
      </c>
      <c r="AO93" s="371"/>
      <c r="AP93" s="371"/>
      <c r="AQ93" s="371"/>
      <c r="AR93" s="371"/>
      <c r="AS93" s="372">
        <v>1</v>
      </c>
    </row>
    <row r="94" spans="1:45">
      <c r="A94" s="337"/>
      <c r="B94" s="333" t="s">
        <v>185</v>
      </c>
      <c r="C94" s="333" t="s">
        <v>393</v>
      </c>
      <c r="D94" s="334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>
        <v>1</v>
      </c>
      <c r="U94" s="335"/>
      <c r="V94" s="335"/>
      <c r="W94" s="335"/>
      <c r="X94" s="335"/>
      <c r="Y94" s="335"/>
      <c r="Z94" s="335"/>
      <c r="AA94" s="335"/>
      <c r="AB94" s="335"/>
      <c r="AC94" s="335"/>
      <c r="AD94" s="335"/>
      <c r="AE94" s="335"/>
      <c r="AF94" s="335"/>
      <c r="AG94" s="335"/>
      <c r="AH94" s="335"/>
      <c r="AI94" s="335"/>
      <c r="AJ94" s="335"/>
      <c r="AK94" s="335"/>
      <c r="AL94" s="335"/>
      <c r="AM94" s="335"/>
      <c r="AN94" s="335"/>
      <c r="AO94" s="335"/>
      <c r="AP94" s="335"/>
      <c r="AQ94" s="335"/>
      <c r="AR94" s="335"/>
      <c r="AS94" s="336">
        <v>1</v>
      </c>
    </row>
    <row r="95" spans="1:45">
      <c r="A95" s="337"/>
      <c r="B95" s="368" t="s">
        <v>394</v>
      </c>
      <c r="C95" s="369"/>
      <c r="D95" s="370"/>
      <c r="E95" s="371"/>
      <c r="F95" s="371"/>
      <c r="G95" s="371"/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>
        <v>1</v>
      </c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371"/>
      <c r="AL95" s="371"/>
      <c r="AM95" s="371"/>
      <c r="AN95" s="371"/>
      <c r="AO95" s="371"/>
      <c r="AP95" s="371"/>
      <c r="AQ95" s="371"/>
      <c r="AR95" s="371"/>
      <c r="AS95" s="372">
        <v>1</v>
      </c>
    </row>
    <row r="96" spans="1:45">
      <c r="A96" s="353" t="s">
        <v>386</v>
      </c>
      <c r="B96" s="354"/>
      <c r="C96" s="354"/>
      <c r="D96" s="347"/>
      <c r="E96" s="348"/>
      <c r="F96" s="348"/>
      <c r="G96" s="348"/>
      <c r="H96" s="348"/>
      <c r="I96" s="348"/>
      <c r="J96" s="348"/>
      <c r="K96" s="348"/>
      <c r="L96" s="348"/>
      <c r="M96" s="348"/>
      <c r="N96" s="348"/>
      <c r="O96" s="348"/>
      <c r="P96" s="348"/>
      <c r="Q96" s="348"/>
      <c r="R96" s="348">
        <v>1</v>
      </c>
      <c r="S96" s="348"/>
      <c r="T96" s="348">
        <v>3</v>
      </c>
      <c r="U96" s="348">
        <v>1</v>
      </c>
      <c r="V96" s="348">
        <v>1</v>
      </c>
      <c r="W96" s="348"/>
      <c r="X96" s="348"/>
      <c r="Y96" s="348"/>
      <c r="Z96" s="348"/>
      <c r="AA96" s="348"/>
      <c r="AB96" s="348"/>
      <c r="AC96" s="348"/>
      <c r="AD96" s="348"/>
      <c r="AE96" s="348">
        <v>1</v>
      </c>
      <c r="AF96" s="348"/>
      <c r="AG96" s="348"/>
      <c r="AH96" s="348">
        <v>2</v>
      </c>
      <c r="AI96" s="348">
        <v>2</v>
      </c>
      <c r="AJ96" s="348"/>
      <c r="AK96" s="348"/>
      <c r="AL96" s="348"/>
      <c r="AM96" s="348"/>
      <c r="AN96" s="348">
        <v>1</v>
      </c>
      <c r="AO96" s="348"/>
      <c r="AP96" s="348"/>
      <c r="AQ96" s="348"/>
      <c r="AR96" s="348"/>
      <c r="AS96" s="349">
        <v>12</v>
      </c>
    </row>
    <row r="97" spans="1:45">
      <c r="A97" s="333" t="s">
        <v>31</v>
      </c>
      <c r="B97" s="333" t="s">
        <v>222</v>
      </c>
      <c r="C97" s="333" t="s">
        <v>432</v>
      </c>
      <c r="D97" s="334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>
        <v>1</v>
      </c>
      <c r="AB97" s="335"/>
      <c r="AC97" s="335"/>
      <c r="AD97" s="335"/>
      <c r="AE97" s="335"/>
      <c r="AF97" s="335"/>
      <c r="AG97" s="335"/>
      <c r="AH97" s="335"/>
      <c r="AI97" s="335"/>
      <c r="AJ97" s="335"/>
      <c r="AK97" s="335"/>
      <c r="AL97" s="335"/>
      <c r="AM97" s="335"/>
      <c r="AN97" s="335"/>
      <c r="AO97" s="335"/>
      <c r="AP97" s="335"/>
      <c r="AQ97" s="335"/>
      <c r="AR97" s="335"/>
      <c r="AS97" s="336">
        <v>1</v>
      </c>
    </row>
    <row r="98" spans="1:45">
      <c r="A98" s="337"/>
      <c r="B98" s="337"/>
      <c r="C98" s="338" t="s">
        <v>164</v>
      </c>
      <c r="D98" s="339"/>
      <c r="E98" s="340"/>
      <c r="F98" s="340"/>
      <c r="G98" s="340"/>
      <c r="H98" s="340"/>
      <c r="I98" s="340"/>
      <c r="J98" s="340"/>
      <c r="K98" s="340"/>
      <c r="L98" s="340"/>
      <c r="M98" s="340"/>
      <c r="N98" s="340"/>
      <c r="O98" s="340"/>
      <c r="P98" s="340"/>
      <c r="Q98" s="340"/>
      <c r="R98" s="340"/>
      <c r="S98" s="340"/>
      <c r="T98" s="340"/>
      <c r="U98" s="340"/>
      <c r="V98" s="340"/>
      <c r="W98" s="340"/>
      <c r="X98" s="340"/>
      <c r="Y98" s="340">
        <v>1</v>
      </c>
      <c r="Z98" s="340"/>
      <c r="AA98" s="340"/>
      <c r="AB98" s="340"/>
      <c r="AC98" s="340"/>
      <c r="AD98" s="340"/>
      <c r="AE98" s="340"/>
      <c r="AF98" s="340"/>
      <c r="AG98" s="340"/>
      <c r="AH98" s="340"/>
      <c r="AI98" s="340">
        <v>1</v>
      </c>
      <c r="AJ98" s="340">
        <v>1</v>
      </c>
      <c r="AK98" s="340"/>
      <c r="AL98" s="340"/>
      <c r="AM98" s="340"/>
      <c r="AN98" s="340"/>
      <c r="AO98" s="340"/>
      <c r="AP98" s="340"/>
      <c r="AQ98" s="340"/>
      <c r="AR98" s="340"/>
      <c r="AS98" s="341">
        <v>3</v>
      </c>
    </row>
    <row r="99" spans="1:45">
      <c r="A99" s="337"/>
      <c r="B99" s="337"/>
      <c r="C99" s="338" t="s">
        <v>433</v>
      </c>
      <c r="D99" s="339"/>
      <c r="E99" s="340"/>
      <c r="F99" s="340"/>
      <c r="G99" s="340"/>
      <c r="H99" s="340"/>
      <c r="I99" s="340"/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340"/>
      <c r="AC99" s="340"/>
      <c r="AD99" s="340">
        <v>1</v>
      </c>
      <c r="AE99" s="340"/>
      <c r="AF99" s="340"/>
      <c r="AG99" s="340"/>
      <c r="AH99" s="340"/>
      <c r="AI99" s="340"/>
      <c r="AJ99" s="340"/>
      <c r="AK99" s="340"/>
      <c r="AL99" s="340"/>
      <c r="AM99" s="340"/>
      <c r="AN99" s="340"/>
      <c r="AO99" s="340"/>
      <c r="AP99" s="340"/>
      <c r="AQ99" s="340"/>
      <c r="AR99" s="340"/>
      <c r="AS99" s="341">
        <v>1</v>
      </c>
    </row>
    <row r="100" spans="1:45">
      <c r="A100" s="337"/>
      <c r="B100" s="337"/>
      <c r="C100" s="338" t="s">
        <v>222</v>
      </c>
      <c r="D100" s="339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W100" s="340"/>
      <c r="X100" s="340"/>
      <c r="Y100" s="340"/>
      <c r="Z100" s="340"/>
      <c r="AA100" s="340"/>
      <c r="AB100" s="340"/>
      <c r="AC100" s="340"/>
      <c r="AD100" s="340"/>
      <c r="AE100" s="340"/>
      <c r="AF100" s="340"/>
      <c r="AG100" s="340"/>
      <c r="AH100" s="340"/>
      <c r="AI100" s="340">
        <v>1</v>
      </c>
      <c r="AJ100" s="340"/>
      <c r="AK100" s="340"/>
      <c r="AL100" s="340"/>
      <c r="AM100" s="340"/>
      <c r="AN100" s="340"/>
      <c r="AO100" s="340"/>
      <c r="AP100" s="340"/>
      <c r="AQ100" s="340"/>
      <c r="AR100" s="340"/>
      <c r="AS100" s="341">
        <v>1</v>
      </c>
    </row>
    <row r="101" spans="1:45">
      <c r="A101" s="337"/>
      <c r="B101" s="337"/>
      <c r="C101" s="338" t="s">
        <v>396</v>
      </c>
      <c r="D101" s="339"/>
      <c r="E101" s="340"/>
      <c r="F101" s="340"/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  <c r="U101" s="340">
        <v>1</v>
      </c>
      <c r="V101" s="340"/>
      <c r="W101" s="340"/>
      <c r="X101" s="340"/>
      <c r="Y101" s="340"/>
      <c r="Z101" s="340"/>
      <c r="AA101" s="340"/>
      <c r="AB101" s="340"/>
      <c r="AC101" s="340"/>
      <c r="AD101" s="340"/>
      <c r="AE101" s="340"/>
      <c r="AF101" s="340"/>
      <c r="AG101" s="340"/>
      <c r="AH101" s="340"/>
      <c r="AI101" s="340"/>
      <c r="AJ101" s="340"/>
      <c r="AK101" s="340"/>
      <c r="AL101" s="340"/>
      <c r="AM101" s="340"/>
      <c r="AN101" s="340"/>
      <c r="AO101" s="340"/>
      <c r="AP101" s="340"/>
      <c r="AQ101" s="340"/>
      <c r="AR101" s="340"/>
      <c r="AS101" s="341">
        <v>1</v>
      </c>
    </row>
    <row r="102" spans="1:45">
      <c r="A102" s="337"/>
      <c r="B102" s="337"/>
      <c r="C102" s="338" t="s">
        <v>409</v>
      </c>
      <c r="D102" s="339"/>
      <c r="E102" s="340"/>
      <c r="F102" s="340"/>
      <c r="G102" s="340"/>
      <c r="H102" s="340"/>
      <c r="I102" s="340"/>
      <c r="J102" s="340"/>
      <c r="K102" s="340"/>
      <c r="L102" s="340"/>
      <c r="M102" s="340"/>
      <c r="N102" s="340"/>
      <c r="O102" s="340"/>
      <c r="P102" s="340"/>
      <c r="Q102" s="340"/>
      <c r="R102" s="340"/>
      <c r="S102" s="340"/>
      <c r="T102" s="340"/>
      <c r="U102" s="340"/>
      <c r="V102" s="340"/>
      <c r="W102" s="340"/>
      <c r="X102" s="340">
        <v>1</v>
      </c>
      <c r="Y102" s="340"/>
      <c r="Z102" s="340"/>
      <c r="AA102" s="340"/>
      <c r="AB102" s="340"/>
      <c r="AC102" s="340"/>
      <c r="AD102" s="340"/>
      <c r="AE102" s="340"/>
      <c r="AF102" s="340"/>
      <c r="AG102" s="340"/>
      <c r="AH102" s="340"/>
      <c r="AI102" s="340"/>
      <c r="AJ102" s="340"/>
      <c r="AK102" s="340"/>
      <c r="AL102" s="340"/>
      <c r="AM102" s="340"/>
      <c r="AN102" s="340"/>
      <c r="AO102" s="340"/>
      <c r="AP102" s="340"/>
      <c r="AQ102" s="340"/>
      <c r="AR102" s="340"/>
      <c r="AS102" s="341">
        <v>1</v>
      </c>
    </row>
    <row r="103" spans="1:45">
      <c r="A103" s="337"/>
      <c r="B103" s="337"/>
      <c r="C103" s="338" t="s">
        <v>397</v>
      </c>
      <c r="D103" s="339"/>
      <c r="E103" s="340"/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>
        <v>1</v>
      </c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I103" s="340"/>
      <c r="AJ103" s="340"/>
      <c r="AK103" s="340"/>
      <c r="AL103" s="340"/>
      <c r="AM103" s="340"/>
      <c r="AN103" s="340"/>
      <c r="AO103" s="340"/>
      <c r="AP103" s="340"/>
      <c r="AQ103" s="340"/>
      <c r="AR103" s="340"/>
      <c r="AS103" s="341">
        <v>1</v>
      </c>
    </row>
    <row r="104" spans="1:45">
      <c r="A104" s="337"/>
      <c r="B104" s="337"/>
      <c r="C104" s="338" t="s">
        <v>426</v>
      </c>
      <c r="D104" s="339"/>
      <c r="E104" s="340"/>
      <c r="F104" s="340"/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340"/>
      <c r="R104" s="340"/>
      <c r="S104" s="340"/>
      <c r="T104" s="340"/>
      <c r="U104" s="340"/>
      <c r="V104" s="340"/>
      <c r="W104" s="340"/>
      <c r="X104" s="340"/>
      <c r="Y104" s="340"/>
      <c r="Z104" s="340"/>
      <c r="AA104" s="340">
        <v>1</v>
      </c>
      <c r="AB104" s="340"/>
      <c r="AC104" s="340"/>
      <c r="AD104" s="340"/>
      <c r="AE104" s="340"/>
      <c r="AF104" s="340"/>
      <c r="AG104" s="340"/>
      <c r="AH104" s="340"/>
      <c r="AI104" s="340">
        <v>1</v>
      </c>
      <c r="AJ104" s="340"/>
      <c r="AK104" s="340"/>
      <c r="AL104" s="340"/>
      <c r="AM104" s="340"/>
      <c r="AN104" s="340"/>
      <c r="AO104" s="340"/>
      <c r="AP104" s="340"/>
      <c r="AQ104" s="340"/>
      <c r="AR104" s="340"/>
      <c r="AS104" s="341">
        <v>2</v>
      </c>
    </row>
    <row r="105" spans="1:45">
      <c r="A105" s="337"/>
      <c r="B105" s="337"/>
      <c r="C105" s="338" t="s">
        <v>387</v>
      </c>
      <c r="D105" s="339"/>
      <c r="E105" s="340"/>
      <c r="F105" s="340"/>
      <c r="G105" s="340"/>
      <c r="H105" s="340"/>
      <c r="I105" s="340"/>
      <c r="J105" s="340"/>
      <c r="K105" s="340"/>
      <c r="L105" s="340"/>
      <c r="M105" s="340"/>
      <c r="N105" s="340"/>
      <c r="O105" s="340"/>
      <c r="P105" s="340"/>
      <c r="Q105" s="340"/>
      <c r="R105" s="340"/>
      <c r="S105" s="340"/>
      <c r="T105" s="340">
        <v>3</v>
      </c>
      <c r="U105" s="340">
        <v>1</v>
      </c>
      <c r="V105" s="340"/>
      <c r="W105" s="340"/>
      <c r="X105" s="340"/>
      <c r="Y105" s="340"/>
      <c r="Z105" s="340"/>
      <c r="AA105" s="340"/>
      <c r="AB105" s="340"/>
      <c r="AC105" s="340"/>
      <c r="AD105" s="340"/>
      <c r="AE105" s="340"/>
      <c r="AF105" s="340"/>
      <c r="AG105" s="340"/>
      <c r="AH105" s="340"/>
      <c r="AI105" s="340"/>
      <c r="AJ105" s="340"/>
      <c r="AK105" s="340"/>
      <c r="AL105" s="340"/>
      <c r="AM105" s="340"/>
      <c r="AN105" s="340"/>
      <c r="AO105" s="340"/>
      <c r="AP105" s="340"/>
      <c r="AQ105" s="340"/>
      <c r="AR105" s="340"/>
      <c r="AS105" s="341">
        <v>4</v>
      </c>
    </row>
    <row r="106" spans="1:45">
      <c r="A106" s="337"/>
      <c r="B106" s="368" t="s">
        <v>388</v>
      </c>
      <c r="C106" s="369"/>
      <c r="D106" s="370"/>
      <c r="E106" s="371"/>
      <c r="F106" s="371"/>
      <c r="G106" s="371"/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1">
        <v>4</v>
      </c>
      <c r="U106" s="371">
        <v>2</v>
      </c>
      <c r="V106" s="371"/>
      <c r="W106" s="371"/>
      <c r="X106" s="371">
        <v>1</v>
      </c>
      <c r="Y106" s="371">
        <v>1</v>
      </c>
      <c r="Z106" s="371"/>
      <c r="AA106" s="371">
        <v>2</v>
      </c>
      <c r="AB106" s="371"/>
      <c r="AC106" s="371"/>
      <c r="AD106" s="371">
        <v>1</v>
      </c>
      <c r="AE106" s="371"/>
      <c r="AF106" s="371"/>
      <c r="AG106" s="371"/>
      <c r="AH106" s="371"/>
      <c r="AI106" s="371">
        <v>3</v>
      </c>
      <c r="AJ106" s="371">
        <v>1</v>
      </c>
      <c r="AK106" s="371"/>
      <c r="AL106" s="371"/>
      <c r="AM106" s="371"/>
      <c r="AN106" s="371"/>
      <c r="AO106" s="371"/>
      <c r="AP106" s="371"/>
      <c r="AQ106" s="371"/>
      <c r="AR106" s="371"/>
      <c r="AS106" s="372">
        <v>15</v>
      </c>
    </row>
    <row r="107" spans="1:45">
      <c r="A107" s="337"/>
      <c r="B107" s="333" t="s">
        <v>219</v>
      </c>
      <c r="C107" s="333" t="s">
        <v>498</v>
      </c>
      <c r="D107" s="334"/>
      <c r="E107" s="335"/>
      <c r="F107" s="335"/>
      <c r="G107" s="335"/>
      <c r="H107" s="335"/>
      <c r="I107" s="335"/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35"/>
      <c r="W107" s="335"/>
      <c r="X107" s="335"/>
      <c r="Y107" s="335"/>
      <c r="Z107" s="335"/>
      <c r="AA107" s="335"/>
      <c r="AB107" s="335"/>
      <c r="AC107" s="335"/>
      <c r="AD107" s="335"/>
      <c r="AE107" s="335"/>
      <c r="AF107" s="335"/>
      <c r="AG107" s="335"/>
      <c r="AH107" s="335"/>
      <c r="AI107" s="335">
        <v>1</v>
      </c>
      <c r="AJ107" s="335"/>
      <c r="AK107" s="335">
        <v>1</v>
      </c>
      <c r="AL107" s="335"/>
      <c r="AM107" s="335"/>
      <c r="AN107" s="335"/>
      <c r="AO107" s="335"/>
      <c r="AP107" s="335"/>
      <c r="AQ107" s="335"/>
      <c r="AR107" s="335"/>
      <c r="AS107" s="336">
        <v>2</v>
      </c>
    </row>
    <row r="108" spans="1:45">
      <c r="A108" s="337"/>
      <c r="B108" s="337"/>
      <c r="C108" s="338" t="s">
        <v>395</v>
      </c>
      <c r="D108" s="339"/>
      <c r="E108" s="340"/>
      <c r="F108" s="340"/>
      <c r="G108" s="340"/>
      <c r="H108" s="340"/>
      <c r="I108" s="340"/>
      <c r="J108" s="340"/>
      <c r="K108" s="340"/>
      <c r="L108" s="340"/>
      <c r="M108" s="340"/>
      <c r="N108" s="340"/>
      <c r="O108" s="340"/>
      <c r="P108" s="340"/>
      <c r="Q108" s="340"/>
      <c r="R108" s="340"/>
      <c r="S108" s="340"/>
      <c r="T108" s="340">
        <v>1</v>
      </c>
      <c r="U108" s="340"/>
      <c r="V108" s="340"/>
      <c r="W108" s="340"/>
      <c r="X108" s="340"/>
      <c r="Y108" s="340"/>
      <c r="Z108" s="340">
        <v>1</v>
      </c>
      <c r="AA108" s="340"/>
      <c r="AB108" s="340"/>
      <c r="AC108" s="340"/>
      <c r="AD108" s="340"/>
      <c r="AE108" s="340"/>
      <c r="AF108" s="340"/>
      <c r="AG108" s="340"/>
      <c r="AH108" s="340"/>
      <c r="AI108" s="340"/>
      <c r="AJ108" s="340"/>
      <c r="AK108" s="340"/>
      <c r="AL108" s="340"/>
      <c r="AM108" s="340"/>
      <c r="AN108" s="340"/>
      <c r="AO108" s="340"/>
      <c r="AP108" s="340"/>
      <c r="AQ108" s="340"/>
      <c r="AR108" s="340"/>
      <c r="AS108" s="341">
        <v>2</v>
      </c>
    </row>
    <row r="109" spans="1:45">
      <c r="A109" s="337"/>
      <c r="B109" s="337"/>
      <c r="C109" s="338" t="s">
        <v>219</v>
      </c>
      <c r="D109" s="339"/>
      <c r="E109" s="340"/>
      <c r="F109" s="340"/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>
        <v>1</v>
      </c>
      <c r="V109" s="340">
        <v>3</v>
      </c>
      <c r="W109" s="340"/>
      <c r="X109" s="340"/>
      <c r="Y109" s="340"/>
      <c r="Z109" s="340"/>
      <c r="AA109" s="340"/>
      <c r="AB109" s="340"/>
      <c r="AC109" s="340">
        <v>1</v>
      </c>
      <c r="AD109" s="340"/>
      <c r="AE109" s="340"/>
      <c r="AF109" s="340"/>
      <c r="AG109" s="340"/>
      <c r="AH109" s="340"/>
      <c r="AI109" s="340"/>
      <c r="AJ109" s="340"/>
      <c r="AK109" s="340"/>
      <c r="AL109" s="340"/>
      <c r="AM109" s="340"/>
      <c r="AN109" s="340"/>
      <c r="AO109" s="340"/>
      <c r="AP109" s="340"/>
      <c r="AQ109" s="340"/>
      <c r="AR109" s="340"/>
      <c r="AS109" s="341">
        <v>5</v>
      </c>
    </row>
    <row r="110" spans="1:45">
      <c r="A110" s="337"/>
      <c r="B110" s="337"/>
      <c r="C110" s="338" t="s">
        <v>302</v>
      </c>
      <c r="D110" s="339"/>
      <c r="E110" s="340"/>
      <c r="F110" s="340">
        <v>1</v>
      </c>
      <c r="G110" s="340"/>
      <c r="H110" s="340"/>
      <c r="I110" s="340"/>
      <c r="J110" s="340"/>
      <c r="K110" s="340">
        <v>1</v>
      </c>
      <c r="L110" s="340"/>
      <c r="M110" s="340">
        <v>1</v>
      </c>
      <c r="N110" s="340"/>
      <c r="O110" s="340"/>
      <c r="P110" s="340"/>
      <c r="Q110" s="340"/>
      <c r="R110" s="340"/>
      <c r="S110" s="340"/>
      <c r="T110" s="340"/>
      <c r="U110" s="340"/>
      <c r="V110" s="340"/>
      <c r="W110" s="340"/>
      <c r="X110" s="340"/>
      <c r="Y110" s="340"/>
      <c r="Z110" s="340"/>
      <c r="AA110" s="340"/>
      <c r="AB110" s="340"/>
      <c r="AC110" s="340"/>
      <c r="AD110" s="340"/>
      <c r="AE110" s="340"/>
      <c r="AF110" s="340"/>
      <c r="AG110" s="340"/>
      <c r="AH110" s="340"/>
      <c r="AI110" s="340"/>
      <c r="AJ110" s="340"/>
      <c r="AK110" s="340"/>
      <c r="AL110" s="340"/>
      <c r="AM110" s="340"/>
      <c r="AN110" s="340"/>
      <c r="AO110" s="340">
        <v>1</v>
      </c>
      <c r="AP110" s="340"/>
      <c r="AQ110" s="340"/>
      <c r="AR110" s="340">
        <v>1</v>
      </c>
      <c r="AS110" s="341">
        <v>5</v>
      </c>
    </row>
    <row r="111" spans="1:45">
      <c r="A111" s="337"/>
      <c r="B111" s="368" t="s">
        <v>355</v>
      </c>
      <c r="C111" s="369"/>
      <c r="D111" s="370"/>
      <c r="E111" s="371"/>
      <c r="F111" s="371">
        <v>1</v>
      </c>
      <c r="G111" s="371"/>
      <c r="H111" s="371"/>
      <c r="I111" s="371"/>
      <c r="J111" s="371"/>
      <c r="K111" s="371">
        <v>1</v>
      </c>
      <c r="L111" s="371"/>
      <c r="M111" s="371">
        <v>1</v>
      </c>
      <c r="N111" s="371"/>
      <c r="O111" s="371"/>
      <c r="P111" s="371"/>
      <c r="Q111" s="371"/>
      <c r="R111" s="371"/>
      <c r="S111" s="371"/>
      <c r="T111" s="371">
        <v>1</v>
      </c>
      <c r="U111" s="371">
        <v>1</v>
      </c>
      <c r="V111" s="371">
        <v>3</v>
      </c>
      <c r="W111" s="371"/>
      <c r="X111" s="371"/>
      <c r="Y111" s="371"/>
      <c r="Z111" s="371">
        <v>1</v>
      </c>
      <c r="AA111" s="371"/>
      <c r="AB111" s="371"/>
      <c r="AC111" s="371">
        <v>1</v>
      </c>
      <c r="AD111" s="371"/>
      <c r="AE111" s="371"/>
      <c r="AF111" s="371"/>
      <c r="AG111" s="371"/>
      <c r="AH111" s="371"/>
      <c r="AI111" s="371">
        <v>1</v>
      </c>
      <c r="AJ111" s="371"/>
      <c r="AK111" s="371">
        <v>1</v>
      </c>
      <c r="AL111" s="371"/>
      <c r="AM111" s="371"/>
      <c r="AN111" s="371"/>
      <c r="AO111" s="371">
        <v>1</v>
      </c>
      <c r="AP111" s="371"/>
      <c r="AQ111" s="371"/>
      <c r="AR111" s="371">
        <v>1</v>
      </c>
      <c r="AS111" s="372">
        <v>14</v>
      </c>
    </row>
    <row r="112" spans="1:45">
      <c r="A112" s="337"/>
      <c r="B112" s="333" t="s">
        <v>191</v>
      </c>
      <c r="C112" s="333" t="s">
        <v>483</v>
      </c>
      <c r="D112" s="334"/>
      <c r="E112" s="335"/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35"/>
      <c r="W112" s="335"/>
      <c r="X112" s="335"/>
      <c r="Y112" s="335"/>
      <c r="Z112" s="335"/>
      <c r="AA112" s="335"/>
      <c r="AB112" s="335"/>
      <c r="AC112" s="335"/>
      <c r="AD112" s="335"/>
      <c r="AE112" s="335"/>
      <c r="AF112" s="335">
        <v>1</v>
      </c>
      <c r="AG112" s="335"/>
      <c r="AH112" s="335"/>
      <c r="AI112" s="335"/>
      <c r="AJ112" s="335"/>
      <c r="AK112" s="335"/>
      <c r="AL112" s="335"/>
      <c r="AM112" s="335"/>
      <c r="AN112" s="335"/>
      <c r="AO112" s="335"/>
      <c r="AP112" s="335"/>
      <c r="AQ112" s="335"/>
      <c r="AR112" s="335"/>
      <c r="AS112" s="336">
        <v>1</v>
      </c>
    </row>
    <row r="113" spans="1:45">
      <c r="A113" s="337"/>
      <c r="B113" s="337"/>
      <c r="C113" s="338" t="s">
        <v>398</v>
      </c>
      <c r="D113" s="339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>
        <v>1</v>
      </c>
      <c r="V113" s="340"/>
      <c r="W113" s="340"/>
      <c r="X113" s="340"/>
      <c r="Y113" s="340"/>
      <c r="Z113" s="340"/>
      <c r="AA113" s="340"/>
      <c r="AB113" s="340">
        <v>1</v>
      </c>
      <c r="AC113" s="340"/>
      <c r="AD113" s="340"/>
      <c r="AE113" s="340"/>
      <c r="AF113" s="340"/>
      <c r="AG113" s="340">
        <v>1</v>
      </c>
      <c r="AH113" s="340">
        <v>1</v>
      </c>
      <c r="AI113" s="340">
        <v>1</v>
      </c>
      <c r="AJ113" s="340"/>
      <c r="AK113" s="340"/>
      <c r="AL113" s="340"/>
      <c r="AM113" s="340"/>
      <c r="AN113" s="340"/>
      <c r="AO113" s="340"/>
      <c r="AP113" s="340"/>
      <c r="AQ113" s="340"/>
      <c r="AR113" s="340"/>
      <c r="AS113" s="341">
        <v>5</v>
      </c>
    </row>
    <row r="114" spans="1:45">
      <c r="A114" s="337"/>
      <c r="B114" s="337"/>
      <c r="C114" s="338" t="s">
        <v>191</v>
      </c>
      <c r="D114" s="339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0"/>
      <c r="W114" s="340"/>
      <c r="X114" s="340"/>
      <c r="Y114" s="340"/>
      <c r="Z114" s="340"/>
      <c r="AA114" s="340"/>
      <c r="AB114" s="340"/>
      <c r="AC114" s="340"/>
      <c r="AD114" s="340"/>
      <c r="AE114" s="340"/>
      <c r="AF114" s="340"/>
      <c r="AG114" s="340"/>
      <c r="AH114" s="340"/>
      <c r="AI114" s="340"/>
      <c r="AJ114" s="340">
        <v>1</v>
      </c>
      <c r="AK114" s="340"/>
      <c r="AL114" s="340">
        <v>1</v>
      </c>
      <c r="AM114" s="340"/>
      <c r="AN114" s="340">
        <v>2</v>
      </c>
      <c r="AO114" s="340"/>
      <c r="AP114" s="340"/>
      <c r="AQ114" s="340"/>
      <c r="AR114" s="340"/>
      <c r="AS114" s="341">
        <v>4</v>
      </c>
    </row>
    <row r="115" spans="1:45">
      <c r="A115" s="337"/>
      <c r="B115" s="368" t="s">
        <v>399</v>
      </c>
      <c r="C115" s="369"/>
      <c r="D115" s="370"/>
      <c r="E115" s="371"/>
      <c r="F115" s="371"/>
      <c r="G115" s="371"/>
      <c r="H115" s="371"/>
      <c r="I115" s="371"/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>
        <v>1</v>
      </c>
      <c r="V115" s="371"/>
      <c r="W115" s="371"/>
      <c r="X115" s="371"/>
      <c r="Y115" s="371"/>
      <c r="Z115" s="371"/>
      <c r="AA115" s="371"/>
      <c r="AB115" s="371">
        <v>1</v>
      </c>
      <c r="AC115" s="371"/>
      <c r="AD115" s="371"/>
      <c r="AE115" s="371"/>
      <c r="AF115" s="371">
        <v>1</v>
      </c>
      <c r="AG115" s="371">
        <v>1</v>
      </c>
      <c r="AH115" s="371">
        <v>1</v>
      </c>
      <c r="AI115" s="371">
        <v>1</v>
      </c>
      <c r="AJ115" s="371">
        <v>1</v>
      </c>
      <c r="AK115" s="371"/>
      <c r="AL115" s="371">
        <v>1</v>
      </c>
      <c r="AM115" s="371"/>
      <c r="AN115" s="371">
        <v>2</v>
      </c>
      <c r="AO115" s="371"/>
      <c r="AP115" s="371"/>
      <c r="AQ115" s="371"/>
      <c r="AR115" s="371"/>
      <c r="AS115" s="372">
        <v>10</v>
      </c>
    </row>
    <row r="116" spans="1:45">
      <c r="A116" s="337"/>
      <c r="B116" s="333" t="s">
        <v>223</v>
      </c>
      <c r="C116" s="333" t="s">
        <v>499</v>
      </c>
      <c r="D116" s="334"/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5"/>
      <c r="X116" s="335"/>
      <c r="Y116" s="335"/>
      <c r="Z116" s="335"/>
      <c r="AA116" s="335"/>
      <c r="AB116" s="335"/>
      <c r="AC116" s="335"/>
      <c r="AD116" s="335"/>
      <c r="AE116" s="335"/>
      <c r="AF116" s="335"/>
      <c r="AG116" s="335"/>
      <c r="AH116" s="335"/>
      <c r="AI116" s="335">
        <v>1</v>
      </c>
      <c r="AJ116" s="335"/>
      <c r="AK116" s="335"/>
      <c r="AL116" s="335"/>
      <c r="AM116" s="335"/>
      <c r="AN116" s="335"/>
      <c r="AO116" s="335"/>
      <c r="AP116" s="335"/>
      <c r="AQ116" s="335"/>
      <c r="AR116" s="335"/>
      <c r="AS116" s="336">
        <v>1</v>
      </c>
    </row>
    <row r="117" spans="1:45">
      <c r="A117" s="337"/>
      <c r="B117" s="337"/>
      <c r="C117" s="338" t="s">
        <v>434</v>
      </c>
      <c r="D117" s="339"/>
      <c r="E117" s="340"/>
      <c r="F117" s="340"/>
      <c r="G117" s="340"/>
      <c r="H117" s="340"/>
      <c r="I117" s="340"/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>
        <v>1</v>
      </c>
      <c r="AD117" s="340"/>
      <c r="AE117" s="340"/>
      <c r="AF117" s="340"/>
      <c r="AG117" s="340"/>
      <c r="AH117" s="340">
        <v>1</v>
      </c>
      <c r="AI117" s="340"/>
      <c r="AJ117" s="340"/>
      <c r="AK117" s="340"/>
      <c r="AL117" s="340"/>
      <c r="AM117" s="340"/>
      <c r="AN117" s="340"/>
      <c r="AO117" s="340"/>
      <c r="AP117" s="340"/>
      <c r="AQ117" s="340"/>
      <c r="AR117" s="340"/>
      <c r="AS117" s="341">
        <v>2</v>
      </c>
    </row>
    <row r="118" spans="1:45">
      <c r="A118" s="337"/>
      <c r="B118" s="337"/>
      <c r="C118" s="338" t="s">
        <v>550</v>
      </c>
      <c r="D118" s="339"/>
      <c r="E118" s="340"/>
      <c r="F118" s="340"/>
      <c r="G118" s="340"/>
      <c r="H118" s="340"/>
      <c r="I118" s="340"/>
      <c r="J118" s="340"/>
      <c r="K118" s="340"/>
      <c r="L118" s="340"/>
      <c r="M118" s="340"/>
      <c r="N118" s="340"/>
      <c r="O118" s="340"/>
      <c r="P118" s="340"/>
      <c r="Q118" s="340"/>
      <c r="R118" s="340"/>
      <c r="S118" s="340"/>
      <c r="T118" s="340"/>
      <c r="U118" s="340"/>
      <c r="V118" s="340"/>
      <c r="W118" s="340"/>
      <c r="X118" s="340"/>
      <c r="Y118" s="340"/>
      <c r="Z118" s="340"/>
      <c r="AA118" s="340"/>
      <c r="AB118" s="340"/>
      <c r="AC118" s="340"/>
      <c r="AD118" s="340"/>
      <c r="AE118" s="340"/>
      <c r="AF118" s="340"/>
      <c r="AG118" s="340"/>
      <c r="AH118" s="340"/>
      <c r="AI118" s="340"/>
      <c r="AJ118" s="340"/>
      <c r="AK118" s="340"/>
      <c r="AL118" s="340">
        <v>1</v>
      </c>
      <c r="AM118" s="340"/>
      <c r="AN118" s="340"/>
      <c r="AO118" s="340"/>
      <c r="AP118" s="340"/>
      <c r="AQ118" s="340"/>
      <c r="AR118" s="340"/>
      <c r="AS118" s="341">
        <v>1</v>
      </c>
    </row>
    <row r="119" spans="1:45">
      <c r="A119" s="337"/>
      <c r="B119" s="337"/>
      <c r="C119" s="338" t="s">
        <v>435</v>
      </c>
      <c r="D119" s="339"/>
      <c r="E119" s="340"/>
      <c r="F119" s="340"/>
      <c r="G119" s="340"/>
      <c r="H119" s="340"/>
      <c r="I119" s="340"/>
      <c r="J119" s="340"/>
      <c r="K119" s="340"/>
      <c r="L119" s="340"/>
      <c r="M119" s="340"/>
      <c r="N119" s="340"/>
      <c r="O119" s="340"/>
      <c r="P119" s="340"/>
      <c r="Q119" s="340"/>
      <c r="R119" s="340"/>
      <c r="S119" s="340"/>
      <c r="T119" s="340"/>
      <c r="U119" s="340"/>
      <c r="V119" s="340"/>
      <c r="W119" s="340"/>
      <c r="X119" s="340"/>
      <c r="Y119" s="340"/>
      <c r="Z119" s="340"/>
      <c r="AA119" s="340"/>
      <c r="AB119" s="340"/>
      <c r="AC119" s="340">
        <v>1</v>
      </c>
      <c r="AD119" s="340"/>
      <c r="AE119" s="340"/>
      <c r="AF119" s="340"/>
      <c r="AG119" s="340"/>
      <c r="AH119" s="340"/>
      <c r="AI119" s="340"/>
      <c r="AJ119" s="340"/>
      <c r="AK119" s="340"/>
      <c r="AL119" s="340"/>
      <c r="AM119" s="340"/>
      <c r="AN119" s="340"/>
      <c r="AO119" s="340"/>
      <c r="AP119" s="340"/>
      <c r="AQ119" s="340"/>
      <c r="AR119" s="340"/>
      <c r="AS119" s="341">
        <v>1</v>
      </c>
    </row>
    <row r="120" spans="1:45">
      <c r="A120" s="337"/>
      <c r="B120" s="337"/>
      <c r="C120" s="338" t="s">
        <v>537</v>
      </c>
      <c r="D120" s="339"/>
      <c r="E120" s="340"/>
      <c r="F120" s="340"/>
      <c r="G120" s="340"/>
      <c r="H120" s="340"/>
      <c r="I120" s="340"/>
      <c r="J120" s="340"/>
      <c r="K120" s="340"/>
      <c r="L120" s="340"/>
      <c r="M120" s="340"/>
      <c r="N120" s="340"/>
      <c r="O120" s="340"/>
      <c r="P120" s="340"/>
      <c r="Q120" s="340"/>
      <c r="R120" s="340"/>
      <c r="S120" s="340"/>
      <c r="T120" s="340"/>
      <c r="U120" s="340"/>
      <c r="V120" s="340"/>
      <c r="W120" s="340"/>
      <c r="X120" s="340"/>
      <c r="Y120" s="340"/>
      <c r="Z120" s="340"/>
      <c r="AA120" s="340"/>
      <c r="AB120" s="340"/>
      <c r="AC120" s="340"/>
      <c r="AD120" s="340"/>
      <c r="AE120" s="340"/>
      <c r="AF120" s="340"/>
      <c r="AG120" s="340"/>
      <c r="AH120" s="340"/>
      <c r="AI120" s="340"/>
      <c r="AJ120" s="340"/>
      <c r="AK120" s="340"/>
      <c r="AL120" s="340"/>
      <c r="AM120" s="340">
        <v>1</v>
      </c>
      <c r="AN120" s="340"/>
      <c r="AO120" s="340"/>
      <c r="AP120" s="340"/>
      <c r="AQ120" s="340"/>
      <c r="AR120" s="340"/>
      <c r="AS120" s="341">
        <v>1</v>
      </c>
    </row>
    <row r="121" spans="1:45">
      <c r="A121" s="337"/>
      <c r="B121" s="368" t="s">
        <v>436</v>
      </c>
      <c r="C121" s="369"/>
      <c r="D121" s="370"/>
      <c r="E121" s="371"/>
      <c r="F121" s="371"/>
      <c r="G121" s="371"/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371"/>
      <c r="V121" s="371"/>
      <c r="W121" s="371"/>
      <c r="X121" s="371"/>
      <c r="Y121" s="371"/>
      <c r="Z121" s="371"/>
      <c r="AA121" s="371"/>
      <c r="AB121" s="371"/>
      <c r="AC121" s="371">
        <v>2</v>
      </c>
      <c r="AD121" s="371"/>
      <c r="AE121" s="371"/>
      <c r="AF121" s="371"/>
      <c r="AG121" s="371"/>
      <c r="AH121" s="371">
        <v>1</v>
      </c>
      <c r="AI121" s="371">
        <v>1</v>
      </c>
      <c r="AJ121" s="371"/>
      <c r="AK121" s="371"/>
      <c r="AL121" s="371">
        <v>1</v>
      </c>
      <c r="AM121" s="371">
        <v>1</v>
      </c>
      <c r="AN121" s="371"/>
      <c r="AO121" s="371"/>
      <c r="AP121" s="371"/>
      <c r="AQ121" s="371"/>
      <c r="AR121" s="371"/>
      <c r="AS121" s="372">
        <v>6</v>
      </c>
    </row>
    <row r="122" spans="1:45">
      <c r="A122" s="337"/>
      <c r="B122" s="333" t="s">
        <v>224</v>
      </c>
      <c r="C122" s="333" t="s">
        <v>551</v>
      </c>
      <c r="D122" s="334"/>
      <c r="E122" s="335"/>
      <c r="F122" s="335"/>
      <c r="G122" s="335"/>
      <c r="H122" s="335"/>
      <c r="I122" s="335"/>
      <c r="J122" s="335"/>
      <c r="K122" s="33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/>
      <c r="AM122" s="335"/>
      <c r="AN122" s="335">
        <v>1</v>
      </c>
      <c r="AO122" s="335"/>
      <c r="AP122" s="335"/>
      <c r="AQ122" s="335"/>
      <c r="AR122" s="335"/>
      <c r="AS122" s="336">
        <v>1</v>
      </c>
    </row>
    <row r="123" spans="1:45">
      <c r="A123" s="337"/>
      <c r="B123" s="337"/>
      <c r="C123" s="338" t="s">
        <v>224</v>
      </c>
      <c r="D123" s="339"/>
      <c r="E123" s="340"/>
      <c r="F123" s="340"/>
      <c r="G123" s="340"/>
      <c r="H123" s="340"/>
      <c r="I123" s="340"/>
      <c r="J123" s="340"/>
      <c r="K123" s="340"/>
      <c r="L123" s="340"/>
      <c r="M123" s="340"/>
      <c r="N123" s="340"/>
      <c r="O123" s="340"/>
      <c r="P123" s="340"/>
      <c r="Q123" s="340"/>
      <c r="R123" s="340"/>
      <c r="S123" s="340"/>
      <c r="T123" s="340"/>
      <c r="U123" s="340"/>
      <c r="V123" s="340"/>
      <c r="W123" s="340"/>
      <c r="X123" s="340"/>
      <c r="Y123" s="340"/>
      <c r="Z123" s="340"/>
      <c r="AA123" s="340"/>
      <c r="AB123" s="340"/>
      <c r="AC123" s="340"/>
      <c r="AD123" s="340"/>
      <c r="AE123" s="340"/>
      <c r="AF123" s="340"/>
      <c r="AG123" s="340"/>
      <c r="AH123" s="340"/>
      <c r="AI123" s="340"/>
      <c r="AJ123" s="340"/>
      <c r="AK123" s="340"/>
      <c r="AL123" s="340"/>
      <c r="AM123" s="340">
        <v>1</v>
      </c>
      <c r="AN123" s="340"/>
      <c r="AO123" s="340"/>
      <c r="AP123" s="340"/>
      <c r="AQ123" s="340"/>
      <c r="AR123" s="340"/>
      <c r="AS123" s="341">
        <v>1</v>
      </c>
    </row>
    <row r="124" spans="1:45">
      <c r="A124" s="337"/>
      <c r="B124" s="337"/>
      <c r="C124" s="338" t="s">
        <v>414</v>
      </c>
      <c r="D124" s="339"/>
      <c r="E124" s="340"/>
      <c r="F124" s="340"/>
      <c r="G124" s="340"/>
      <c r="H124" s="340"/>
      <c r="I124" s="340"/>
      <c r="J124" s="340"/>
      <c r="K124" s="340"/>
      <c r="L124" s="340"/>
      <c r="M124" s="340"/>
      <c r="N124" s="340"/>
      <c r="O124" s="340"/>
      <c r="P124" s="340"/>
      <c r="Q124" s="340"/>
      <c r="R124" s="340"/>
      <c r="S124" s="340"/>
      <c r="T124" s="340"/>
      <c r="U124" s="340"/>
      <c r="V124" s="340"/>
      <c r="W124" s="340"/>
      <c r="X124" s="340">
        <v>1</v>
      </c>
      <c r="Y124" s="340"/>
      <c r="Z124" s="340"/>
      <c r="AA124" s="340"/>
      <c r="AB124" s="340">
        <v>1</v>
      </c>
      <c r="AC124" s="340"/>
      <c r="AD124" s="340"/>
      <c r="AE124" s="340">
        <v>1</v>
      </c>
      <c r="AF124" s="340"/>
      <c r="AG124" s="340">
        <v>1</v>
      </c>
      <c r="AH124" s="340"/>
      <c r="AI124" s="340"/>
      <c r="AJ124" s="340"/>
      <c r="AK124" s="340"/>
      <c r="AL124" s="340"/>
      <c r="AM124" s="340"/>
      <c r="AN124" s="340"/>
      <c r="AO124" s="340"/>
      <c r="AP124" s="340"/>
      <c r="AQ124" s="340"/>
      <c r="AR124" s="340"/>
      <c r="AS124" s="341">
        <v>4</v>
      </c>
    </row>
    <row r="125" spans="1:45">
      <c r="A125" s="337"/>
      <c r="B125" s="368" t="s">
        <v>415</v>
      </c>
      <c r="C125" s="369"/>
      <c r="D125" s="370"/>
      <c r="E125" s="371"/>
      <c r="F125" s="371"/>
      <c r="G125" s="371"/>
      <c r="H125" s="371"/>
      <c r="I125" s="371"/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1"/>
      <c r="X125" s="371">
        <v>1</v>
      </c>
      <c r="Y125" s="371"/>
      <c r="Z125" s="371"/>
      <c r="AA125" s="371"/>
      <c r="AB125" s="371">
        <v>1</v>
      </c>
      <c r="AC125" s="371"/>
      <c r="AD125" s="371"/>
      <c r="AE125" s="371">
        <v>1</v>
      </c>
      <c r="AF125" s="371"/>
      <c r="AG125" s="371">
        <v>1</v>
      </c>
      <c r="AH125" s="371"/>
      <c r="AI125" s="371"/>
      <c r="AJ125" s="371"/>
      <c r="AK125" s="371"/>
      <c r="AL125" s="371"/>
      <c r="AM125" s="371">
        <v>1</v>
      </c>
      <c r="AN125" s="371">
        <v>1</v>
      </c>
      <c r="AO125" s="371"/>
      <c r="AP125" s="371"/>
      <c r="AQ125" s="371"/>
      <c r="AR125" s="371"/>
      <c r="AS125" s="372">
        <v>6</v>
      </c>
    </row>
    <row r="126" spans="1:45">
      <c r="A126" s="337"/>
      <c r="B126" s="333" t="s">
        <v>220</v>
      </c>
      <c r="C126" s="333" t="s">
        <v>412</v>
      </c>
      <c r="D126" s="334"/>
      <c r="E126" s="335"/>
      <c r="F126" s="335"/>
      <c r="G126" s="335"/>
      <c r="H126" s="335"/>
      <c r="I126" s="335"/>
      <c r="J126" s="335"/>
      <c r="K126" s="335"/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35"/>
      <c r="W126" s="335"/>
      <c r="X126" s="335"/>
      <c r="Y126" s="335">
        <v>1</v>
      </c>
      <c r="Z126" s="335"/>
      <c r="AA126" s="335"/>
      <c r="AB126" s="335"/>
      <c r="AC126" s="335"/>
      <c r="AD126" s="335"/>
      <c r="AE126" s="335"/>
      <c r="AF126" s="335"/>
      <c r="AG126" s="335"/>
      <c r="AH126" s="335"/>
      <c r="AI126" s="335"/>
      <c r="AJ126" s="335"/>
      <c r="AK126" s="335"/>
      <c r="AL126" s="335"/>
      <c r="AM126" s="335"/>
      <c r="AN126" s="335"/>
      <c r="AO126" s="335"/>
      <c r="AP126" s="335"/>
      <c r="AQ126" s="335"/>
      <c r="AR126" s="335"/>
      <c r="AS126" s="336">
        <v>1</v>
      </c>
    </row>
    <row r="127" spans="1:45">
      <c r="A127" s="337"/>
      <c r="B127" s="337"/>
      <c r="C127" s="338" t="s">
        <v>508</v>
      </c>
      <c r="D127" s="339"/>
      <c r="E127" s="340"/>
      <c r="F127" s="340"/>
      <c r="G127" s="340"/>
      <c r="H127" s="340"/>
      <c r="I127" s="340"/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  <c r="U127" s="340"/>
      <c r="V127" s="340"/>
      <c r="W127" s="340"/>
      <c r="X127" s="340"/>
      <c r="Y127" s="340"/>
      <c r="Z127" s="340"/>
      <c r="AA127" s="340"/>
      <c r="AB127" s="340"/>
      <c r="AC127" s="340"/>
      <c r="AD127" s="340"/>
      <c r="AE127" s="340"/>
      <c r="AF127" s="340"/>
      <c r="AG127" s="340"/>
      <c r="AH127" s="340"/>
      <c r="AI127" s="340">
        <v>1</v>
      </c>
      <c r="AJ127" s="340"/>
      <c r="AK127" s="340"/>
      <c r="AL127" s="340"/>
      <c r="AM127" s="340"/>
      <c r="AN127" s="340"/>
      <c r="AO127" s="340"/>
      <c r="AP127" s="340"/>
      <c r="AQ127" s="340"/>
      <c r="AR127" s="340"/>
      <c r="AS127" s="341">
        <v>1</v>
      </c>
    </row>
    <row r="128" spans="1:45">
      <c r="A128" s="337"/>
      <c r="B128" s="368" t="s">
        <v>413</v>
      </c>
      <c r="C128" s="369"/>
      <c r="D128" s="370"/>
      <c r="E128" s="371"/>
      <c r="F128" s="371"/>
      <c r="G128" s="371"/>
      <c r="H128" s="371"/>
      <c r="I128" s="371"/>
      <c r="J128" s="371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71"/>
      <c r="Y128" s="371">
        <v>1</v>
      </c>
      <c r="Z128" s="371"/>
      <c r="AA128" s="371"/>
      <c r="AB128" s="371"/>
      <c r="AC128" s="371"/>
      <c r="AD128" s="371"/>
      <c r="AE128" s="371"/>
      <c r="AF128" s="371"/>
      <c r="AG128" s="371"/>
      <c r="AH128" s="371"/>
      <c r="AI128" s="371">
        <v>1</v>
      </c>
      <c r="AJ128" s="371"/>
      <c r="AK128" s="371"/>
      <c r="AL128" s="371"/>
      <c r="AM128" s="371"/>
      <c r="AN128" s="371"/>
      <c r="AO128" s="371"/>
      <c r="AP128" s="371"/>
      <c r="AQ128" s="371"/>
      <c r="AR128" s="371"/>
      <c r="AS128" s="372">
        <v>2</v>
      </c>
    </row>
    <row r="129" spans="1:45">
      <c r="A129" s="337"/>
      <c r="B129" s="333" t="s">
        <v>221</v>
      </c>
      <c r="C129" s="333" t="s">
        <v>500</v>
      </c>
      <c r="D129" s="334"/>
      <c r="E129" s="335"/>
      <c r="F129" s="335"/>
      <c r="G129" s="335"/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35"/>
      <c r="U129" s="335"/>
      <c r="V129" s="335"/>
      <c r="W129" s="335"/>
      <c r="X129" s="335"/>
      <c r="Y129" s="335"/>
      <c r="Z129" s="335"/>
      <c r="AA129" s="335"/>
      <c r="AB129" s="335"/>
      <c r="AC129" s="335"/>
      <c r="AD129" s="335"/>
      <c r="AE129" s="335"/>
      <c r="AF129" s="335"/>
      <c r="AG129" s="335"/>
      <c r="AH129" s="335"/>
      <c r="AI129" s="335">
        <v>1</v>
      </c>
      <c r="AJ129" s="335"/>
      <c r="AK129" s="335"/>
      <c r="AL129" s="335"/>
      <c r="AM129" s="335"/>
      <c r="AN129" s="335"/>
      <c r="AO129" s="335"/>
      <c r="AP129" s="335"/>
      <c r="AQ129" s="335"/>
      <c r="AR129" s="335"/>
      <c r="AS129" s="336">
        <v>1</v>
      </c>
    </row>
    <row r="130" spans="1:45">
      <c r="A130" s="337"/>
      <c r="B130" s="368" t="s">
        <v>501</v>
      </c>
      <c r="C130" s="369"/>
      <c r="D130" s="370"/>
      <c r="E130" s="371"/>
      <c r="F130" s="371"/>
      <c r="G130" s="371"/>
      <c r="H130" s="371"/>
      <c r="I130" s="371"/>
      <c r="J130" s="371"/>
      <c r="K130" s="371"/>
      <c r="L130" s="371"/>
      <c r="M130" s="371"/>
      <c r="N130" s="371"/>
      <c r="O130" s="371"/>
      <c r="P130" s="371"/>
      <c r="Q130" s="371"/>
      <c r="R130" s="371"/>
      <c r="S130" s="371"/>
      <c r="T130" s="371"/>
      <c r="U130" s="371"/>
      <c r="V130" s="371"/>
      <c r="W130" s="371"/>
      <c r="X130" s="371"/>
      <c r="Y130" s="371"/>
      <c r="Z130" s="371"/>
      <c r="AA130" s="371"/>
      <c r="AB130" s="371"/>
      <c r="AC130" s="371"/>
      <c r="AD130" s="371"/>
      <c r="AE130" s="371"/>
      <c r="AF130" s="371"/>
      <c r="AG130" s="371"/>
      <c r="AH130" s="371"/>
      <c r="AI130" s="371">
        <v>1</v>
      </c>
      <c r="AJ130" s="371"/>
      <c r="AK130" s="371"/>
      <c r="AL130" s="371"/>
      <c r="AM130" s="371"/>
      <c r="AN130" s="371"/>
      <c r="AO130" s="371"/>
      <c r="AP130" s="371"/>
      <c r="AQ130" s="371"/>
      <c r="AR130" s="371"/>
      <c r="AS130" s="372">
        <v>1</v>
      </c>
    </row>
    <row r="131" spans="1:45">
      <c r="A131" s="337"/>
      <c r="B131" s="333" t="s">
        <v>186</v>
      </c>
      <c r="C131" s="333" t="s">
        <v>437</v>
      </c>
      <c r="D131" s="334"/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5">
        <v>1</v>
      </c>
      <c r="AC131" s="335"/>
      <c r="AD131" s="335"/>
      <c r="AE131" s="335"/>
      <c r="AF131" s="335"/>
      <c r="AG131" s="335"/>
      <c r="AH131" s="335"/>
      <c r="AI131" s="335"/>
      <c r="AJ131" s="335"/>
      <c r="AK131" s="335"/>
      <c r="AL131" s="335"/>
      <c r="AM131" s="335"/>
      <c r="AN131" s="335"/>
      <c r="AO131" s="335"/>
      <c r="AP131" s="335"/>
      <c r="AQ131" s="335"/>
      <c r="AR131" s="335"/>
      <c r="AS131" s="336">
        <v>1</v>
      </c>
    </row>
    <row r="132" spans="1:45">
      <c r="A132" s="337"/>
      <c r="B132" s="368" t="s">
        <v>438</v>
      </c>
      <c r="C132" s="369"/>
      <c r="D132" s="370"/>
      <c r="E132" s="371"/>
      <c r="F132" s="371"/>
      <c r="G132" s="371"/>
      <c r="H132" s="371"/>
      <c r="I132" s="371"/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1"/>
      <c r="X132" s="371"/>
      <c r="Y132" s="371"/>
      <c r="Z132" s="371"/>
      <c r="AA132" s="371"/>
      <c r="AB132" s="371">
        <v>1</v>
      </c>
      <c r="AC132" s="371"/>
      <c r="AD132" s="371"/>
      <c r="AE132" s="371"/>
      <c r="AF132" s="371"/>
      <c r="AG132" s="371"/>
      <c r="AH132" s="371"/>
      <c r="AI132" s="371"/>
      <c r="AJ132" s="371"/>
      <c r="AK132" s="371"/>
      <c r="AL132" s="371"/>
      <c r="AM132" s="371"/>
      <c r="AN132" s="371"/>
      <c r="AO132" s="371"/>
      <c r="AP132" s="371"/>
      <c r="AQ132" s="371"/>
      <c r="AR132" s="371"/>
      <c r="AS132" s="372">
        <v>1</v>
      </c>
    </row>
    <row r="133" spans="1:45">
      <c r="A133" s="353" t="s">
        <v>334</v>
      </c>
      <c r="B133" s="354"/>
      <c r="C133" s="354"/>
      <c r="D133" s="347"/>
      <c r="E133" s="348"/>
      <c r="F133" s="348">
        <v>1</v>
      </c>
      <c r="G133" s="348"/>
      <c r="H133" s="348"/>
      <c r="I133" s="348"/>
      <c r="J133" s="348"/>
      <c r="K133" s="348">
        <v>1</v>
      </c>
      <c r="L133" s="348"/>
      <c r="M133" s="348">
        <v>1</v>
      </c>
      <c r="N133" s="348"/>
      <c r="O133" s="348"/>
      <c r="P133" s="348"/>
      <c r="Q133" s="348"/>
      <c r="R133" s="348"/>
      <c r="S133" s="348"/>
      <c r="T133" s="348">
        <v>5</v>
      </c>
      <c r="U133" s="348">
        <v>4</v>
      </c>
      <c r="V133" s="348">
        <v>3</v>
      </c>
      <c r="W133" s="348"/>
      <c r="X133" s="348">
        <v>2</v>
      </c>
      <c r="Y133" s="348">
        <v>2</v>
      </c>
      <c r="Z133" s="348">
        <v>1</v>
      </c>
      <c r="AA133" s="348">
        <v>2</v>
      </c>
      <c r="AB133" s="348">
        <v>3</v>
      </c>
      <c r="AC133" s="348">
        <v>3</v>
      </c>
      <c r="AD133" s="348">
        <v>1</v>
      </c>
      <c r="AE133" s="348">
        <v>1</v>
      </c>
      <c r="AF133" s="348">
        <v>1</v>
      </c>
      <c r="AG133" s="348">
        <v>2</v>
      </c>
      <c r="AH133" s="348">
        <v>2</v>
      </c>
      <c r="AI133" s="348">
        <v>8</v>
      </c>
      <c r="AJ133" s="348">
        <v>2</v>
      </c>
      <c r="AK133" s="348">
        <v>1</v>
      </c>
      <c r="AL133" s="348">
        <v>2</v>
      </c>
      <c r="AM133" s="348">
        <v>2</v>
      </c>
      <c r="AN133" s="348">
        <v>3</v>
      </c>
      <c r="AO133" s="348">
        <v>1</v>
      </c>
      <c r="AP133" s="348"/>
      <c r="AQ133" s="348"/>
      <c r="AR133" s="348">
        <v>1</v>
      </c>
      <c r="AS133" s="349">
        <v>55</v>
      </c>
    </row>
    <row r="134" spans="1:45">
      <c r="A134" s="333" t="s">
        <v>26</v>
      </c>
      <c r="B134" s="333" t="s">
        <v>239</v>
      </c>
      <c r="C134" s="333" t="s">
        <v>564</v>
      </c>
      <c r="D134" s="334"/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  <c r="AM134" s="335"/>
      <c r="AN134" s="335"/>
      <c r="AO134" s="335">
        <v>1</v>
      </c>
      <c r="AP134" s="335"/>
      <c r="AQ134" s="335"/>
      <c r="AR134" s="335"/>
      <c r="AS134" s="336">
        <v>1</v>
      </c>
    </row>
    <row r="135" spans="1:45">
      <c r="A135" s="337"/>
      <c r="B135" s="337"/>
      <c r="C135" s="338" t="s">
        <v>455</v>
      </c>
      <c r="D135" s="339"/>
      <c r="E135" s="340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40"/>
      <c r="U135" s="340"/>
      <c r="V135" s="340"/>
      <c r="W135" s="340"/>
      <c r="X135" s="340"/>
      <c r="Y135" s="340"/>
      <c r="Z135" s="340"/>
      <c r="AA135" s="340"/>
      <c r="AB135" s="340"/>
      <c r="AC135" s="340"/>
      <c r="AD135" s="340"/>
      <c r="AE135" s="340"/>
      <c r="AF135" s="340"/>
      <c r="AG135" s="340">
        <v>1</v>
      </c>
      <c r="AH135" s="340"/>
      <c r="AI135" s="340"/>
      <c r="AJ135" s="340"/>
      <c r="AK135" s="340"/>
      <c r="AL135" s="340"/>
      <c r="AM135" s="340"/>
      <c r="AN135" s="340"/>
      <c r="AO135" s="340"/>
      <c r="AP135" s="340"/>
      <c r="AQ135" s="340"/>
      <c r="AR135" s="340"/>
      <c r="AS135" s="341">
        <v>1</v>
      </c>
    </row>
    <row r="136" spans="1:45">
      <c r="A136" s="337"/>
      <c r="B136" s="368" t="s">
        <v>456</v>
      </c>
      <c r="C136" s="369"/>
      <c r="D136" s="370"/>
      <c r="E136" s="371"/>
      <c r="F136" s="371"/>
      <c r="G136" s="371"/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1"/>
      <c r="AF136" s="371"/>
      <c r="AG136" s="371">
        <v>1</v>
      </c>
      <c r="AH136" s="371"/>
      <c r="AI136" s="371"/>
      <c r="AJ136" s="371"/>
      <c r="AK136" s="371"/>
      <c r="AL136" s="371"/>
      <c r="AM136" s="371"/>
      <c r="AN136" s="371"/>
      <c r="AO136" s="371">
        <v>1</v>
      </c>
      <c r="AP136" s="371"/>
      <c r="AQ136" s="371"/>
      <c r="AR136" s="371"/>
      <c r="AS136" s="372">
        <v>2</v>
      </c>
    </row>
    <row r="137" spans="1:45">
      <c r="A137" s="337"/>
      <c r="B137" s="333" t="s">
        <v>26</v>
      </c>
      <c r="C137" s="333" t="s">
        <v>439</v>
      </c>
      <c r="D137" s="334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/>
      <c r="W137" s="335"/>
      <c r="X137" s="335"/>
      <c r="Y137" s="335"/>
      <c r="Z137" s="335"/>
      <c r="AA137" s="335"/>
      <c r="AB137" s="335"/>
      <c r="AC137" s="335">
        <v>1</v>
      </c>
      <c r="AD137" s="335">
        <v>1</v>
      </c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5"/>
      <c r="AO137" s="335"/>
      <c r="AP137" s="335"/>
      <c r="AQ137" s="335"/>
      <c r="AR137" s="335"/>
      <c r="AS137" s="336">
        <v>2</v>
      </c>
    </row>
    <row r="138" spans="1:45">
      <c r="A138" s="337"/>
      <c r="B138" s="368" t="s">
        <v>370</v>
      </c>
      <c r="C138" s="369"/>
      <c r="D138" s="370"/>
      <c r="E138" s="371"/>
      <c r="F138" s="371"/>
      <c r="G138" s="371"/>
      <c r="H138" s="371"/>
      <c r="I138" s="371"/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71"/>
      <c r="Y138" s="371"/>
      <c r="Z138" s="371"/>
      <c r="AA138" s="371"/>
      <c r="AB138" s="371"/>
      <c r="AC138" s="371">
        <v>1</v>
      </c>
      <c r="AD138" s="371">
        <v>1</v>
      </c>
      <c r="AE138" s="371"/>
      <c r="AF138" s="371"/>
      <c r="AG138" s="371"/>
      <c r="AH138" s="371"/>
      <c r="AI138" s="371"/>
      <c r="AJ138" s="371"/>
      <c r="AK138" s="371"/>
      <c r="AL138" s="371"/>
      <c r="AM138" s="371"/>
      <c r="AN138" s="371"/>
      <c r="AO138" s="371"/>
      <c r="AP138" s="371"/>
      <c r="AQ138" s="371"/>
      <c r="AR138" s="371"/>
      <c r="AS138" s="372">
        <v>2</v>
      </c>
    </row>
    <row r="139" spans="1:45">
      <c r="A139" s="337"/>
      <c r="B139" s="333" t="s">
        <v>241</v>
      </c>
      <c r="C139" s="333" t="s">
        <v>565</v>
      </c>
      <c r="D139" s="334"/>
      <c r="E139" s="335"/>
      <c r="F139" s="335"/>
      <c r="G139" s="335"/>
      <c r="H139" s="335"/>
      <c r="I139" s="335"/>
      <c r="J139" s="335"/>
      <c r="K139" s="335"/>
      <c r="L139" s="335"/>
      <c r="M139" s="335"/>
      <c r="N139" s="335"/>
      <c r="O139" s="335"/>
      <c r="P139" s="335"/>
      <c r="Q139" s="335"/>
      <c r="R139" s="335"/>
      <c r="S139" s="335"/>
      <c r="T139" s="335"/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  <c r="AM139" s="335"/>
      <c r="AN139" s="335"/>
      <c r="AO139" s="335">
        <v>1</v>
      </c>
      <c r="AP139" s="335"/>
      <c r="AQ139" s="335"/>
      <c r="AR139" s="335"/>
      <c r="AS139" s="336">
        <v>1</v>
      </c>
    </row>
    <row r="140" spans="1:45">
      <c r="A140" s="337"/>
      <c r="B140" s="337"/>
      <c r="C140" s="338" t="s">
        <v>241</v>
      </c>
      <c r="D140" s="339"/>
      <c r="E140" s="340"/>
      <c r="F140" s="340"/>
      <c r="G140" s="340"/>
      <c r="H140" s="340"/>
      <c r="I140" s="340"/>
      <c r="J140" s="340"/>
      <c r="K140" s="340"/>
      <c r="L140" s="340"/>
      <c r="M140" s="340"/>
      <c r="N140" s="340"/>
      <c r="O140" s="340">
        <v>1</v>
      </c>
      <c r="P140" s="340"/>
      <c r="Q140" s="340"/>
      <c r="R140" s="340"/>
      <c r="S140" s="340"/>
      <c r="T140" s="340"/>
      <c r="U140" s="340"/>
      <c r="V140" s="340"/>
      <c r="W140" s="340"/>
      <c r="X140" s="340"/>
      <c r="Y140" s="340"/>
      <c r="Z140" s="340"/>
      <c r="AA140" s="340"/>
      <c r="AB140" s="340"/>
      <c r="AC140" s="340"/>
      <c r="AD140" s="340"/>
      <c r="AE140" s="340"/>
      <c r="AF140" s="340"/>
      <c r="AG140" s="340"/>
      <c r="AH140" s="340"/>
      <c r="AI140" s="340"/>
      <c r="AJ140" s="340"/>
      <c r="AK140" s="340"/>
      <c r="AL140" s="340"/>
      <c r="AM140" s="340"/>
      <c r="AN140" s="340"/>
      <c r="AO140" s="340"/>
      <c r="AP140" s="340"/>
      <c r="AQ140" s="340"/>
      <c r="AR140" s="340"/>
      <c r="AS140" s="341">
        <v>1</v>
      </c>
    </row>
    <row r="141" spans="1:45">
      <c r="A141" s="337"/>
      <c r="B141" s="368" t="s">
        <v>369</v>
      </c>
      <c r="C141" s="369"/>
      <c r="D141" s="370"/>
      <c r="E141" s="371"/>
      <c r="F141" s="371"/>
      <c r="G141" s="371"/>
      <c r="H141" s="371"/>
      <c r="I141" s="371"/>
      <c r="J141" s="371"/>
      <c r="K141" s="371"/>
      <c r="L141" s="371"/>
      <c r="M141" s="371"/>
      <c r="N141" s="371"/>
      <c r="O141" s="371">
        <v>1</v>
      </c>
      <c r="P141" s="371"/>
      <c r="Q141" s="371"/>
      <c r="R141" s="371"/>
      <c r="S141" s="371"/>
      <c r="T141" s="371"/>
      <c r="U141" s="371"/>
      <c r="V141" s="371"/>
      <c r="W141" s="371"/>
      <c r="X141" s="371"/>
      <c r="Y141" s="371"/>
      <c r="Z141" s="371"/>
      <c r="AA141" s="371"/>
      <c r="AB141" s="371"/>
      <c r="AC141" s="371"/>
      <c r="AD141" s="371"/>
      <c r="AE141" s="371"/>
      <c r="AF141" s="371"/>
      <c r="AG141" s="371"/>
      <c r="AH141" s="371"/>
      <c r="AI141" s="371"/>
      <c r="AJ141" s="371"/>
      <c r="AK141" s="371"/>
      <c r="AL141" s="371"/>
      <c r="AM141" s="371"/>
      <c r="AN141" s="371"/>
      <c r="AO141" s="371">
        <v>1</v>
      </c>
      <c r="AP141" s="371"/>
      <c r="AQ141" s="371"/>
      <c r="AR141" s="371"/>
      <c r="AS141" s="372">
        <v>2</v>
      </c>
    </row>
    <row r="142" spans="1:45">
      <c r="A142" s="337"/>
      <c r="B142" s="333" t="s">
        <v>245</v>
      </c>
      <c r="C142" s="333" t="s">
        <v>572</v>
      </c>
      <c r="D142" s="334"/>
      <c r="E142" s="335"/>
      <c r="F142" s="335"/>
      <c r="G142" s="335"/>
      <c r="H142" s="335"/>
      <c r="I142" s="335"/>
      <c r="J142" s="335"/>
      <c r="K142" s="335"/>
      <c r="L142" s="335"/>
      <c r="M142" s="335"/>
      <c r="N142" s="335"/>
      <c r="O142" s="335"/>
      <c r="P142" s="335"/>
      <c r="Q142" s="335"/>
      <c r="R142" s="335"/>
      <c r="S142" s="335"/>
      <c r="T142" s="335"/>
      <c r="U142" s="335"/>
      <c r="V142" s="335"/>
      <c r="W142" s="335"/>
      <c r="X142" s="335"/>
      <c r="Y142" s="335"/>
      <c r="Z142" s="335"/>
      <c r="AA142" s="335"/>
      <c r="AB142" s="335"/>
      <c r="AC142" s="335"/>
      <c r="AD142" s="335"/>
      <c r="AE142" s="335"/>
      <c r="AF142" s="335"/>
      <c r="AG142" s="335"/>
      <c r="AH142" s="335"/>
      <c r="AI142" s="335"/>
      <c r="AJ142" s="335"/>
      <c r="AK142" s="335"/>
      <c r="AL142" s="335"/>
      <c r="AM142" s="335"/>
      <c r="AN142" s="335"/>
      <c r="AO142" s="335"/>
      <c r="AP142" s="335"/>
      <c r="AQ142" s="335">
        <v>1</v>
      </c>
      <c r="AR142" s="335"/>
      <c r="AS142" s="336">
        <v>1</v>
      </c>
    </row>
    <row r="143" spans="1:45">
      <c r="A143" s="337"/>
      <c r="B143" s="368" t="s">
        <v>573</v>
      </c>
      <c r="C143" s="369"/>
      <c r="D143" s="370"/>
      <c r="E143" s="371"/>
      <c r="F143" s="371"/>
      <c r="G143" s="371"/>
      <c r="H143" s="371"/>
      <c r="I143" s="371"/>
      <c r="J143" s="371"/>
      <c r="K143" s="371"/>
      <c r="L143" s="371"/>
      <c r="M143" s="371"/>
      <c r="N143" s="371"/>
      <c r="O143" s="371"/>
      <c r="P143" s="371"/>
      <c r="Q143" s="371"/>
      <c r="R143" s="371"/>
      <c r="S143" s="371"/>
      <c r="T143" s="371"/>
      <c r="U143" s="371"/>
      <c r="V143" s="371"/>
      <c r="W143" s="371"/>
      <c r="X143" s="371"/>
      <c r="Y143" s="371"/>
      <c r="Z143" s="371"/>
      <c r="AA143" s="371"/>
      <c r="AB143" s="371"/>
      <c r="AC143" s="371"/>
      <c r="AD143" s="371"/>
      <c r="AE143" s="371"/>
      <c r="AF143" s="371"/>
      <c r="AG143" s="371"/>
      <c r="AH143" s="371"/>
      <c r="AI143" s="371"/>
      <c r="AJ143" s="371"/>
      <c r="AK143" s="371"/>
      <c r="AL143" s="371"/>
      <c r="AM143" s="371"/>
      <c r="AN143" s="371"/>
      <c r="AO143" s="371"/>
      <c r="AP143" s="371"/>
      <c r="AQ143" s="371">
        <v>1</v>
      </c>
      <c r="AR143" s="371"/>
      <c r="AS143" s="372">
        <v>1</v>
      </c>
    </row>
    <row r="144" spans="1:45">
      <c r="A144" s="337"/>
      <c r="B144" s="333" t="s">
        <v>244</v>
      </c>
      <c r="C144" s="333" t="s">
        <v>453</v>
      </c>
      <c r="D144" s="334"/>
      <c r="E144" s="335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335"/>
      <c r="U144" s="335"/>
      <c r="V144" s="335"/>
      <c r="W144" s="335"/>
      <c r="X144" s="335"/>
      <c r="Y144" s="335"/>
      <c r="Z144" s="335"/>
      <c r="AA144" s="335"/>
      <c r="AB144" s="335"/>
      <c r="AC144" s="335"/>
      <c r="AD144" s="335"/>
      <c r="AE144" s="335"/>
      <c r="AF144" s="335">
        <v>1</v>
      </c>
      <c r="AG144" s="335"/>
      <c r="AH144" s="335"/>
      <c r="AI144" s="335"/>
      <c r="AJ144" s="335"/>
      <c r="AK144" s="335"/>
      <c r="AL144" s="335"/>
      <c r="AM144" s="335"/>
      <c r="AN144" s="335"/>
      <c r="AO144" s="335"/>
      <c r="AP144" s="335"/>
      <c r="AQ144" s="335"/>
      <c r="AR144" s="335"/>
      <c r="AS144" s="336">
        <v>1</v>
      </c>
    </row>
    <row r="145" spans="1:45">
      <c r="A145" s="337"/>
      <c r="B145" s="368" t="s">
        <v>454</v>
      </c>
      <c r="C145" s="369"/>
      <c r="D145" s="370"/>
      <c r="E145" s="371"/>
      <c r="F145" s="371"/>
      <c r="G145" s="371"/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1">
        <v>1</v>
      </c>
      <c r="AG145" s="371"/>
      <c r="AH145" s="371"/>
      <c r="AI145" s="371"/>
      <c r="AJ145" s="371"/>
      <c r="AK145" s="371"/>
      <c r="AL145" s="371"/>
      <c r="AM145" s="371"/>
      <c r="AN145" s="371"/>
      <c r="AO145" s="371"/>
      <c r="AP145" s="371"/>
      <c r="AQ145" s="371"/>
      <c r="AR145" s="371"/>
      <c r="AS145" s="372">
        <v>1</v>
      </c>
    </row>
    <row r="146" spans="1:45">
      <c r="A146" s="337"/>
      <c r="B146" s="333" t="s">
        <v>240</v>
      </c>
      <c r="C146" s="333" t="s">
        <v>538</v>
      </c>
      <c r="D146" s="334"/>
      <c r="E146" s="335"/>
      <c r="F146" s="335"/>
      <c r="G146" s="335"/>
      <c r="H146" s="335"/>
      <c r="I146" s="335"/>
      <c r="J146" s="335"/>
      <c r="K146" s="335"/>
      <c r="L146" s="335"/>
      <c r="M146" s="335"/>
      <c r="N146" s="335"/>
      <c r="O146" s="335"/>
      <c r="P146" s="335"/>
      <c r="Q146" s="335"/>
      <c r="R146" s="335"/>
      <c r="S146" s="335"/>
      <c r="T146" s="335"/>
      <c r="U146" s="335"/>
      <c r="V146" s="335"/>
      <c r="W146" s="335"/>
      <c r="X146" s="335"/>
      <c r="Y146" s="335"/>
      <c r="Z146" s="335"/>
      <c r="AA146" s="335"/>
      <c r="AB146" s="335"/>
      <c r="AC146" s="335"/>
      <c r="AD146" s="335"/>
      <c r="AE146" s="335"/>
      <c r="AF146" s="335"/>
      <c r="AG146" s="335"/>
      <c r="AH146" s="335"/>
      <c r="AI146" s="335"/>
      <c r="AJ146" s="335">
        <v>1</v>
      </c>
      <c r="AK146" s="335"/>
      <c r="AL146" s="335"/>
      <c r="AM146" s="335"/>
      <c r="AN146" s="335"/>
      <c r="AO146" s="335"/>
      <c r="AP146" s="335"/>
      <c r="AQ146" s="335"/>
      <c r="AR146" s="335"/>
      <c r="AS146" s="336">
        <v>1</v>
      </c>
    </row>
    <row r="147" spans="1:45">
      <c r="A147" s="337"/>
      <c r="B147" s="368" t="s">
        <v>539</v>
      </c>
      <c r="C147" s="369"/>
      <c r="D147" s="370"/>
      <c r="E147" s="371"/>
      <c r="F147" s="371"/>
      <c r="G147" s="371"/>
      <c r="H147" s="371"/>
      <c r="I147" s="371"/>
      <c r="J147" s="371"/>
      <c r="K147" s="371"/>
      <c r="L147" s="371"/>
      <c r="M147" s="371"/>
      <c r="N147" s="371"/>
      <c r="O147" s="371"/>
      <c r="P147" s="371"/>
      <c r="Q147" s="371"/>
      <c r="R147" s="371"/>
      <c r="S147" s="371"/>
      <c r="T147" s="371"/>
      <c r="U147" s="371"/>
      <c r="V147" s="371"/>
      <c r="W147" s="371"/>
      <c r="X147" s="371"/>
      <c r="Y147" s="371"/>
      <c r="Z147" s="371"/>
      <c r="AA147" s="371"/>
      <c r="AB147" s="371"/>
      <c r="AC147" s="371"/>
      <c r="AD147" s="371"/>
      <c r="AE147" s="371"/>
      <c r="AF147" s="371"/>
      <c r="AG147" s="371"/>
      <c r="AH147" s="371"/>
      <c r="AI147" s="371"/>
      <c r="AJ147" s="371">
        <v>1</v>
      </c>
      <c r="AK147" s="371"/>
      <c r="AL147" s="371"/>
      <c r="AM147" s="371"/>
      <c r="AN147" s="371"/>
      <c r="AO147" s="371"/>
      <c r="AP147" s="371"/>
      <c r="AQ147" s="371"/>
      <c r="AR147" s="371"/>
      <c r="AS147" s="372">
        <v>1</v>
      </c>
    </row>
    <row r="148" spans="1:45">
      <c r="A148" s="337"/>
      <c r="B148" s="333" t="s">
        <v>242</v>
      </c>
      <c r="C148" s="333" t="s">
        <v>172</v>
      </c>
      <c r="D148" s="334"/>
      <c r="E148" s="335"/>
      <c r="F148" s="335"/>
      <c r="G148" s="335"/>
      <c r="H148" s="335"/>
      <c r="I148" s="335"/>
      <c r="J148" s="335"/>
      <c r="K148" s="335"/>
      <c r="L148" s="335"/>
      <c r="M148" s="335"/>
      <c r="N148" s="335"/>
      <c r="O148" s="335"/>
      <c r="P148" s="335"/>
      <c r="Q148" s="335"/>
      <c r="R148" s="335"/>
      <c r="S148" s="335"/>
      <c r="T148" s="335"/>
      <c r="U148" s="335"/>
      <c r="V148" s="335"/>
      <c r="W148" s="335"/>
      <c r="X148" s="335"/>
      <c r="Y148" s="335"/>
      <c r="Z148" s="335"/>
      <c r="AA148" s="335"/>
      <c r="AB148" s="335"/>
      <c r="AC148" s="335"/>
      <c r="AD148" s="335"/>
      <c r="AE148" s="335"/>
      <c r="AF148" s="335"/>
      <c r="AG148" s="335"/>
      <c r="AH148" s="335"/>
      <c r="AI148" s="335"/>
      <c r="AJ148" s="335"/>
      <c r="AK148" s="335"/>
      <c r="AL148" s="335"/>
      <c r="AM148" s="335"/>
      <c r="AN148" s="335"/>
      <c r="AO148" s="335">
        <v>1</v>
      </c>
      <c r="AP148" s="335"/>
      <c r="AQ148" s="335"/>
      <c r="AR148" s="335"/>
      <c r="AS148" s="336">
        <v>1</v>
      </c>
    </row>
    <row r="149" spans="1:45">
      <c r="A149" s="337"/>
      <c r="B149" s="368" t="s">
        <v>566</v>
      </c>
      <c r="C149" s="369"/>
      <c r="D149" s="370"/>
      <c r="E149" s="371"/>
      <c r="F149" s="371"/>
      <c r="G149" s="371"/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  <c r="R149" s="371"/>
      <c r="S149" s="371"/>
      <c r="T149" s="371"/>
      <c r="U149" s="371"/>
      <c r="V149" s="371"/>
      <c r="W149" s="371"/>
      <c r="X149" s="371"/>
      <c r="Y149" s="371"/>
      <c r="Z149" s="371"/>
      <c r="AA149" s="371"/>
      <c r="AB149" s="371"/>
      <c r="AC149" s="371"/>
      <c r="AD149" s="371"/>
      <c r="AE149" s="371"/>
      <c r="AF149" s="371"/>
      <c r="AG149" s="371"/>
      <c r="AH149" s="371"/>
      <c r="AI149" s="371"/>
      <c r="AJ149" s="371"/>
      <c r="AK149" s="371"/>
      <c r="AL149" s="371"/>
      <c r="AM149" s="371"/>
      <c r="AN149" s="371"/>
      <c r="AO149" s="371">
        <v>1</v>
      </c>
      <c r="AP149" s="371"/>
      <c r="AQ149" s="371"/>
      <c r="AR149" s="371"/>
      <c r="AS149" s="372">
        <v>1</v>
      </c>
    </row>
    <row r="150" spans="1:45">
      <c r="A150" s="353" t="s">
        <v>370</v>
      </c>
      <c r="B150" s="354"/>
      <c r="C150" s="354"/>
      <c r="D150" s="347"/>
      <c r="E150" s="348"/>
      <c r="F150" s="348"/>
      <c r="G150" s="348"/>
      <c r="H150" s="348"/>
      <c r="I150" s="348"/>
      <c r="J150" s="348"/>
      <c r="K150" s="348"/>
      <c r="L150" s="348"/>
      <c r="M150" s="348"/>
      <c r="N150" s="348"/>
      <c r="O150" s="348">
        <v>1</v>
      </c>
      <c r="P150" s="348"/>
      <c r="Q150" s="348"/>
      <c r="R150" s="348"/>
      <c r="S150" s="348"/>
      <c r="T150" s="348"/>
      <c r="U150" s="348"/>
      <c r="V150" s="348"/>
      <c r="W150" s="348"/>
      <c r="X150" s="348"/>
      <c r="Y150" s="348"/>
      <c r="Z150" s="348"/>
      <c r="AA150" s="348"/>
      <c r="AB150" s="348"/>
      <c r="AC150" s="348">
        <v>1</v>
      </c>
      <c r="AD150" s="348">
        <v>1</v>
      </c>
      <c r="AE150" s="348"/>
      <c r="AF150" s="348">
        <v>1</v>
      </c>
      <c r="AG150" s="348">
        <v>1</v>
      </c>
      <c r="AH150" s="348"/>
      <c r="AI150" s="348"/>
      <c r="AJ150" s="348">
        <v>1</v>
      </c>
      <c r="AK150" s="348"/>
      <c r="AL150" s="348"/>
      <c r="AM150" s="348"/>
      <c r="AN150" s="348"/>
      <c r="AO150" s="348">
        <v>3</v>
      </c>
      <c r="AP150" s="348"/>
      <c r="AQ150" s="348">
        <v>1</v>
      </c>
      <c r="AR150" s="348"/>
      <c r="AS150" s="349">
        <v>10</v>
      </c>
    </row>
    <row r="151" spans="1:45">
      <c r="A151" s="333" t="s">
        <v>34</v>
      </c>
      <c r="B151" s="333" t="s">
        <v>260</v>
      </c>
      <c r="C151" s="333" t="s">
        <v>502</v>
      </c>
      <c r="D151" s="334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>
        <v>1</v>
      </c>
      <c r="AJ151" s="335"/>
      <c r="AK151" s="335"/>
      <c r="AL151" s="335">
        <v>2</v>
      </c>
      <c r="AM151" s="335">
        <v>1</v>
      </c>
      <c r="AN151" s="335"/>
      <c r="AO151" s="335"/>
      <c r="AP151" s="335"/>
      <c r="AQ151" s="335"/>
      <c r="AR151" s="335"/>
      <c r="AS151" s="336">
        <v>4</v>
      </c>
    </row>
    <row r="152" spans="1:45">
      <c r="A152" s="337"/>
      <c r="B152" s="337"/>
      <c r="C152" s="338" t="s">
        <v>503</v>
      </c>
      <c r="D152" s="339"/>
      <c r="E152" s="340"/>
      <c r="F152" s="340"/>
      <c r="G152" s="340"/>
      <c r="H152" s="340"/>
      <c r="I152" s="340"/>
      <c r="J152" s="340"/>
      <c r="K152" s="340"/>
      <c r="L152" s="340"/>
      <c r="M152" s="340"/>
      <c r="N152" s="340"/>
      <c r="O152" s="340"/>
      <c r="P152" s="340"/>
      <c r="Q152" s="340"/>
      <c r="R152" s="340"/>
      <c r="S152" s="340"/>
      <c r="T152" s="340"/>
      <c r="U152" s="340"/>
      <c r="V152" s="340"/>
      <c r="W152" s="340"/>
      <c r="X152" s="340"/>
      <c r="Y152" s="340"/>
      <c r="Z152" s="340"/>
      <c r="AA152" s="340"/>
      <c r="AB152" s="340"/>
      <c r="AC152" s="340"/>
      <c r="AD152" s="340"/>
      <c r="AE152" s="340"/>
      <c r="AF152" s="340"/>
      <c r="AG152" s="340"/>
      <c r="AH152" s="340">
        <v>1</v>
      </c>
      <c r="AI152" s="340"/>
      <c r="AJ152" s="340"/>
      <c r="AK152" s="340"/>
      <c r="AL152" s="340"/>
      <c r="AM152" s="340"/>
      <c r="AN152" s="340"/>
      <c r="AO152" s="340"/>
      <c r="AP152" s="340"/>
      <c r="AQ152" s="340"/>
      <c r="AR152" s="340"/>
      <c r="AS152" s="341">
        <v>1</v>
      </c>
    </row>
    <row r="153" spans="1:45">
      <c r="A153" s="337"/>
      <c r="B153" s="337"/>
      <c r="C153" s="338" t="s">
        <v>440</v>
      </c>
      <c r="D153" s="339"/>
      <c r="E153" s="340"/>
      <c r="F153" s="340"/>
      <c r="G153" s="340"/>
      <c r="H153" s="340"/>
      <c r="I153" s="340"/>
      <c r="J153" s="340"/>
      <c r="K153" s="340"/>
      <c r="L153" s="340"/>
      <c r="M153" s="340"/>
      <c r="N153" s="340"/>
      <c r="O153" s="340"/>
      <c r="P153" s="340"/>
      <c r="Q153" s="340"/>
      <c r="R153" s="340"/>
      <c r="S153" s="340"/>
      <c r="T153" s="340"/>
      <c r="U153" s="340"/>
      <c r="V153" s="340"/>
      <c r="W153" s="340"/>
      <c r="X153" s="340"/>
      <c r="Y153" s="340"/>
      <c r="Z153" s="340"/>
      <c r="AA153" s="340"/>
      <c r="AB153" s="340"/>
      <c r="AC153" s="340">
        <v>1</v>
      </c>
      <c r="AD153" s="340"/>
      <c r="AE153" s="340"/>
      <c r="AF153" s="340"/>
      <c r="AG153" s="340"/>
      <c r="AH153" s="340"/>
      <c r="AI153" s="340"/>
      <c r="AJ153" s="340"/>
      <c r="AK153" s="340"/>
      <c r="AL153" s="340"/>
      <c r="AM153" s="340"/>
      <c r="AN153" s="340"/>
      <c r="AO153" s="340"/>
      <c r="AP153" s="340"/>
      <c r="AQ153" s="340"/>
      <c r="AR153" s="340"/>
      <c r="AS153" s="341">
        <v>1</v>
      </c>
    </row>
    <row r="154" spans="1:45">
      <c r="A154" s="337"/>
      <c r="B154" s="368" t="s">
        <v>441</v>
      </c>
      <c r="C154" s="369"/>
      <c r="D154" s="370"/>
      <c r="E154" s="371"/>
      <c r="F154" s="371"/>
      <c r="G154" s="371"/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1"/>
      <c r="Y154" s="371"/>
      <c r="Z154" s="371"/>
      <c r="AA154" s="371"/>
      <c r="AB154" s="371"/>
      <c r="AC154" s="371">
        <v>1</v>
      </c>
      <c r="AD154" s="371"/>
      <c r="AE154" s="371"/>
      <c r="AF154" s="371"/>
      <c r="AG154" s="371"/>
      <c r="AH154" s="371">
        <v>1</v>
      </c>
      <c r="AI154" s="371">
        <v>1</v>
      </c>
      <c r="AJ154" s="371"/>
      <c r="AK154" s="371"/>
      <c r="AL154" s="371">
        <v>2</v>
      </c>
      <c r="AM154" s="371">
        <v>1</v>
      </c>
      <c r="AN154" s="371"/>
      <c r="AO154" s="371"/>
      <c r="AP154" s="371"/>
      <c r="AQ154" s="371"/>
      <c r="AR154" s="371"/>
      <c r="AS154" s="372">
        <v>6</v>
      </c>
    </row>
    <row r="155" spans="1:45">
      <c r="A155" s="337"/>
      <c r="B155" s="333" t="s">
        <v>264</v>
      </c>
      <c r="C155" s="333" t="s">
        <v>515</v>
      </c>
      <c r="D155" s="334"/>
      <c r="E155" s="335"/>
      <c r="F155" s="335"/>
      <c r="G155" s="335"/>
      <c r="H155" s="335"/>
      <c r="I155" s="335"/>
      <c r="J155" s="335"/>
      <c r="K155" s="335"/>
      <c r="L155" s="335"/>
      <c r="M155" s="335"/>
      <c r="N155" s="335"/>
      <c r="O155" s="335"/>
      <c r="P155" s="335"/>
      <c r="Q155" s="335"/>
      <c r="R155" s="335"/>
      <c r="S155" s="335"/>
      <c r="T155" s="335"/>
      <c r="U155" s="335"/>
      <c r="V155" s="335"/>
      <c r="W155" s="335"/>
      <c r="X155" s="335"/>
      <c r="Y155" s="335"/>
      <c r="Z155" s="335"/>
      <c r="AA155" s="335"/>
      <c r="AB155" s="335"/>
      <c r="AC155" s="335"/>
      <c r="AD155" s="335"/>
      <c r="AE155" s="335"/>
      <c r="AF155" s="335"/>
      <c r="AG155" s="335"/>
      <c r="AH155" s="335"/>
      <c r="AI155" s="335"/>
      <c r="AJ155" s="335">
        <v>1</v>
      </c>
      <c r="AK155" s="335"/>
      <c r="AL155" s="335"/>
      <c r="AM155" s="335"/>
      <c r="AN155" s="335"/>
      <c r="AO155" s="335"/>
      <c r="AP155" s="335"/>
      <c r="AQ155" s="335"/>
      <c r="AR155" s="335"/>
      <c r="AS155" s="336">
        <v>1</v>
      </c>
    </row>
    <row r="156" spans="1:45">
      <c r="A156" s="337"/>
      <c r="B156" s="368" t="s">
        <v>516</v>
      </c>
      <c r="C156" s="369"/>
      <c r="D156" s="370"/>
      <c r="E156" s="371"/>
      <c r="F156" s="371"/>
      <c r="G156" s="371"/>
      <c r="H156" s="371"/>
      <c r="I156" s="371"/>
      <c r="J156" s="371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  <c r="U156" s="371"/>
      <c r="V156" s="371"/>
      <c r="W156" s="371"/>
      <c r="X156" s="371"/>
      <c r="Y156" s="371"/>
      <c r="Z156" s="371"/>
      <c r="AA156" s="371"/>
      <c r="AB156" s="371"/>
      <c r="AC156" s="371"/>
      <c r="AD156" s="371"/>
      <c r="AE156" s="371"/>
      <c r="AF156" s="371"/>
      <c r="AG156" s="371"/>
      <c r="AH156" s="371"/>
      <c r="AI156" s="371"/>
      <c r="AJ156" s="371">
        <v>1</v>
      </c>
      <c r="AK156" s="371"/>
      <c r="AL156" s="371"/>
      <c r="AM156" s="371"/>
      <c r="AN156" s="371"/>
      <c r="AO156" s="371"/>
      <c r="AP156" s="371"/>
      <c r="AQ156" s="371"/>
      <c r="AR156" s="371"/>
      <c r="AS156" s="372">
        <v>1</v>
      </c>
    </row>
    <row r="157" spans="1:45">
      <c r="A157" s="337"/>
      <c r="B157" s="333" t="s">
        <v>263</v>
      </c>
      <c r="C157" s="333" t="s">
        <v>529</v>
      </c>
      <c r="D157" s="334"/>
      <c r="E157" s="335"/>
      <c r="F157" s="335"/>
      <c r="G157" s="335"/>
      <c r="H157" s="335"/>
      <c r="I157" s="335"/>
      <c r="J157" s="335"/>
      <c r="K157" s="335"/>
      <c r="L157" s="335"/>
      <c r="M157" s="335"/>
      <c r="N157" s="335"/>
      <c r="O157" s="335"/>
      <c r="P157" s="335"/>
      <c r="Q157" s="335"/>
      <c r="R157" s="335"/>
      <c r="S157" s="335"/>
      <c r="T157" s="335"/>
      <c r="U157" s="335"/>
      <c r="V157" s="335"/>
      <c r="W157" s="335"/>
      <c r="X157" s="335"/>
      <c r="Y157" s="335"/>
      <c r="Z157" s="335"/>
      <c r="AA157" s="335"/>
      <c r="AB157" s="335"/>
      <c r="AC157" s="335"/>
      <c r="AD157" s="335"/>
      <c r="AE157" s="335"/>
      <c r="AF157" s="335"/>
      <c r="AG157" s="335"/>
      <c r="AH157" s="335"/>
      <c r="AI157" s="335"/>
      <c r="AJ157" s="335"/>
      <c r="AK157" s="335"/>
      <c r="AL157" s="335">
        <v>1</v>
      </c>
      <c r="AM157" s="335"/>
      <c r="AN157" s="335"/>
      <c r="AO157" s="335"/>
      <c r="AP157" s="335"/>
      <c r="AQ157" s="335"/>
      <c r="AR157" s="335"/>
      <c r="AS157" s="336">
        <v>1</v>
      </c>
    </row>
    <row r="158" spans="1:45">
      <c r="A158" s="337"/>
      <c r="B158" s="368" t="s">
        <v>530</v>
      </c>
      <c r="C158" s="369"/>
      <c r="D158" s="370"/>
      <c r="E158" s="371"/>
      <c r="F158" s="371"/>
      <c r="G158" s="371"/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  <c r="V158" s="371"/>
      <c r="W158" s="371"/>
      <c r="X158" s="371"/>
      <c r="Y158" s="371"/>
      <c r="Z158" s="371"/>
      <c r="AA158" s="371"/>
      <c r="AB158" s="371"/>
      <c r="AC158" s="371"/>
      <c r="AD158" s="371"/>
      <c r="AE158" s="371"/>
      <c r="AF158" s="371"/>
      <c r="AG158" s="371"/>
      <c r="AH158" s="371"/>
      <c r="AI158" s="371"/>
      <c r="AJ158" s="371"/>
      <c r="AK158" s="371"/>
      <c r="AL158" s="371">
        <v>1</v>
      </c>
      <c r="AM158" s="371"/>
      <c r="AN158" s="371"/>
      <c r="AO158" s="371"/>
      <c r="AP158" s="371"/>
      <c r="AQ158" s="371"/>
      <c r="AR158" s="371"/>
      <c r="AS158" s="372">
        <v>1</v>
      </c>
    </row>
    <row r="159" spans="1:45">
      <c r="A159" s="353" t="s">
        <v>442</v>
      </c>
      <c r="B159" s="354"/>
      <c r="C159" s="354"/>
      <c r="D159" s="347"/>
      <c r="E159" s="348"/>
      <c r="F159" s="348"/>
      <c r="G159" s="348"/>
      <c r="H159" s="348"/>
      <c r="I159" s="348"/>
      <c r="J159" s="348"/>
      <c r="K159" s="348"/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  <c r="W159" s="348"/>
      <c r="X159" s="348"/>
      <c r="Y159" s="348"/>
      <c r="Z159" s="348"/>
      <c r="AA159" s="348"/>
      <c r="AB159" s="348"/>
      <c r="AC159" s="348">
        <v>1</v>
      </c>
      <c r="AD159" s="348"/>
      <c r="AE159" s="348"/>
      <c r="AF159" s="348"/>
      <c r="AG159" s="348"/>
      <c r="AH159" s="348">
        <v>1</v>
      </c>
      <c r="AI159" s="348">
        <v>1</v>
      </c>
      <c r="AJ159" s="348">
        <v>1</v>
      </c>
      <c r="AK159" s="348"/>
      <c r="AL159" s="348">
        <v>3</v>
      </c>
      <c r="AM159" s="348">
        <v>1</v>
      </c>
      <c r="AN159" s="348"/>
      <c r="AO159" s="348"/>
      <c r="AP159" s="348"/>
      <c r="AQ159" s="348"/>
      <c r="AR159" s="348"/>
      <c r="AS159" s="349">
        <v>8</v>
      </c>
    </row>
    <row r="160" spans="1:45">
      <c r="A160" s="333" t="s">
        <v>58</v>
      </c>
      <c r="B160" s="333" t="s">
        <v>298</v>
      </c>
      <c r="C160" s="333" t="s">
        <v>570</v>
      </c>
      <c r="D160" s="334"/>
      <c r="E160" s="335"/>
      <c r="F160" s="335"/>
      <c r="G160" s="335"/>
      <c r="H160" s="335"/>
      <c r="I160" s="335"/>
      <c r="J160" s="335"/>
      <c r="K160" s="335"/>
      <c r="L160" s="335"/>
      <c r="M160" s="335"/>
      <c r="N160" s="335"/>
      <c r="O160" s="335"/>
      <c r="P160" s="335"/>
      <c r="Q160" s="335"/>
      <c r="R160" s="335"/>
      <c r="S160" s="335"/>
      <c r="T160" s="335"/>
      <c r="U160" s="335"/>
      <c r="V160" s="335"/>
      <c r="W160" s="335"/>
      <c r="X160" s="335"/>
      <c r="Y160" s="335"/>
      <c r="Z160" s="335"/>
      <c r="AA160" s="335"/>
      <c r="AB160" s="335"/>
      <c r="AC160" s="335"/>
      <c r="AD160" s="335"/>
      <c r="AE160" s="335"/>
      <c r="AF160" s="335"/>
      <c r="AG160" s="335"/>
      <c r="AH160" s="335"/>
      <c r="AI160" s="335"/>
      <c r="AJ160" s="335"/>
      <c r="AK160" s="335"/>
      <c r="AL160" s="335"/>
      <c r="AM160" s="335"/>
      <c r="AN160" s="335">
        <v>1</v>
      </c>
      <c r="AO160" s="335"/>
      <c r="AP160" s="335"/>
      <c r="AQ160" s="335"/>
      <c r="AR160" s="335"/>
      <c r="AS160" s="336">
        <v>1</v>
      </c>
    </row>
    <row r="161" spans="1:45">
      <c r="A161" s="337"/>
      <c r="B161" s="337"/>
      <c r="C161" s="338" t="s">
        <v>443</v>
      </c>
      <c r="D161" s="339"/>
      <c r="E161" s="340"/>
      <c r="F161" s="340"/>
      <c r="G161" s="340"/>
      <c r="H161" s="340"/>
      <c r="I161" s="340"/>
      <c r="J161" s="340"/>
      <c r="K161" s="340"/>
      <c r="L161" s="340"/>
      <c r="M161" s="340"/>
      <c r="N161" s="340"/>
      <c r="O161" s="340"/>
      <c r="P161" s="340"/>
      <c r="Q161" s="340"/>
      <c r="R161" s="340"/>
      <c r="S161" s="340"/>
      <c r="T161" s="340"/>
      <c r="U161" s="340"/>
      <c r="V161" s="340"/>
      <c r="W161" s="340"/>
      <c r="X161" s="340"/>
      <c r="Y161" s="340"/>
      <c r="Z161" s="340"/>
      <c r="AA161" s="340"/>
      <c r="AB161" s="340"/>
      <c r="AC161" s="340"/>
      <c r="AD161" s="340">
        <v>1</v>
      </c>
      <c r="AE161" s="340"/>
      <c r="AF161" s="340"/>
      <c r="AG161" s="340"/>
      <c r="AH161" s="340"/>
      <c r="AI161" s="340"/>
      <c r="AJ161" s="340"/>
      <c r="AK161" s="340"/>
      <c r="AL161" s="340"/>
      <c r="AM161" s="340"/>
      <c r="AN161" s="340"/>
      <c r="AO161" s="340"/>
      <c r="AP161" s="340"/>
      <c r="AQ161" s="340"/>
      <c r="AR161" s="340"/>
      <c r="AS161" s="341">
        <v>1</v>
      </c>
    </row>
    <row r="162" spans="1:45">
      <c r="A162" s="337"/>
      <c r="B162" s="368" t="s">
        <v>444</v>
      </c>
      <c r="C162" s="369"/>
      <c r="D162" s="370"/>
      <c r="E162" s="371"/>
      <c r="F162" s="371"/>
      <c r="G162" s="371"/>
      <c r="H162" s="371"/>
      <c r="I162" s="371"/>
      <c r="J162" s="371"/>
      <c r="K162" s="371"/>
      <c r="L162" s="371"/>
      <c r="M162" s="371"/>
      <c r="N162" s="371"/>
      <c r="O162" s="371"/>
      <c r="P162" s="371"/>
      <c r="Q162" s="371"/>
      <c r="R162" s="371"/>
      <c r="S162" s="371"/>
      <c r="T162" s="371"/>
      <c r="U162" s="371"/>
      <c r="V162" s="371"/>
      <c r="W162" s="371"/>
      <c r="X162" s="371"/>
      <c r="Y162" s="371"/>
      <c r="Z162" s="371"/>
      <c r="AA162" s="371"/>
      <c r="AB162" s="371"/>
      <c r="AC162" s="371"/>
      <c r="AD162" s="371">
        <v>1</v>
      </c>
      <c r="AE162" s="371"/>
      <c r="AF162" s="371"/>
      <c r="AG162" s="371"/>
      <c r="AH162" s="371"/>
      <c r="AI162" s="371"/>
      <c r="AJ162" s="371"/>
      <c r="AK162" s="371"/>
      <c r="AL162" s="371"/>
      <c r="AM162" s="371"/>
      <c r="AN162" s="371">
        <v>1</v>
      </c>
      <c r="AO162" s="371"/>
      <c r="AP162" s="371"/>
      <c r="AQ162" s="371"/>
      <c r="AR162" s="371"/>
      <c r="AS162" s="372">
        <v>2</v>
      </c>
    </row>
    <row r="163" spans="1:45">
      <c r="A163" s="337"/>
      <c r="B163" s="333" t="s">
        <v>157</v>
      </c>
      <c r="C163" s="333" t="s">
        <v>157</v>
      </c>
      <c r="D163" s="334"/>
      <c r="E163" s="335"/>
      <c r="F163" s="335"/>
      <c r="G163" s="335"/>
      <c r="H163" s="335"/>
      <c r="I163" s="335"/>
      <c r="J163" s="335"/>
      <c r="K163" s="335"/>
      <c r="L163" s="335"/>
      <c r="M163" s="335"/>
      <c r="N163" s="335"/>
      <c r="O163" s="335"/>
      <c r="P163" s="335"/>
      <c r="Q163" s="335"/>
      <c r="R163" s="335"/>
      <c r="S163" s="335"/>
      <c r="T163" s="335"/>
      <c r="U163" s="335"/>
      <c r="V163" s="335"/>
      <c r="W163" s="335"/>
      <c r="X163" s="335"/>
      <c r="Y163" s="335"/>
      <c r="Z163" s="335"/>
      <c r="AA163" s="335"/>
      <c r="AB163" s="335"/>
      <c r="AC163" s="335"/>
      <c r="AD163" s="335"/>
      <c r="AE163" s="335"/>
      <c r="AF163" s="335"/>
      <c r="AG163" s="335"/>
      <c r="AH163" s="335"/>
      <c r="AI163" s="335"/>
      <c r="AJ163" s="335">
        <v>1</v>
      </c>
      <c r="AK163" s="335"/>
      <c r="AL163" s="335"/>
      <c r="AM163" s="335"/>
      <c r="AN163" s="335"/>
      <c r="AO163" s="335"/>
      <c r="AP163" s="335"/>
      <c r="AQ163" s="335"/>
      <c r="AR163" s="335"/>
      <c r="AS163" s="336">
        <v>1</v>
      </c>
    </row>
    <row r="164" spans="1:45">
      <c r="A164" s="337"/>
      <c r="B164" s="368" t="s">
        <v>509</v>
      </c>
      <c r="C164" s="369"/>
      <c r="D164" s="370"/>
      <c r="E164" s="371"/>
      <c r="F164" s="371"/>
      <c r="G164" s="371"/>
      <c r="H164" s="371"/>
      <c r="I164" s="371"/>
      <c r="J164" s="371"/>
      <c r="K164" s="371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1"/>
      <c r="AE164" s="371"/>
      <c r="AF164" s="371"/>
      <c r="AG164" s="371"/>
      <c r="AH164" s="371"/>
      <c r="AI164" s="371"/>
      <c r="AJ164" s="371">
        <v>1</v>
      </c>
      <c r="AK164" s="371"/>
      <c r="AL164" s="371"/>
      <c r="AM164" s="371"/>
      <c r="AN164" s="371"/>
      <c r="AO164" s="371"/>
      <c r="AP164" s="371"/>
      <c r="AQ164" s="371"/>
      <c r="AR164" s="371"/>
      <c r="AS164" s="372">
        <v>1</v>
      </c>
    </row>
    <row r="165" spans="1:45">
      <c r="A165" s="337"/>
      <c r="B165" s="333" t="s">
        <v>58</v>
      </c>
      <c r="C165" s="333" t="s">
        <v>401</v>
      </c>
      <c r="D165" s="334"/>
      <c r="E165" s="335"/>
      <c r="F165" s="335"/>
      <c r="G165" s="335"/>
      <c r="H165" s="335"/>
      <c r="I165" s="335"/>
      <c r="J165" s="335"/>
      <c r="K165" s="335"/>
      <c r="L165" s="335"/>
      <c r="M165" s="335"/>
      <c r="N165" s="335"/>
      <c r="O165" s="335"/>
      <c r="P165" s="335"/>
      <c r="Q165" s="335"/>
      <c r="R165" s="335"/>
      <c r="S165" s="335"/>
      <c r="T165" s="335">
        <v>1</v>
      </c>
      <c r="U165" s="335"/>
      <c r="V165" s="335"/>
      <c r="W165" s="335"/>
      <c r="X165" s="335"/>
      <c r="Y165" s="335"/>
      <c r="Z165" s="335"/>
      <c r="AA165" s="335"/>
      <c r="AB165" s="335"/>
      <c r="AC165" s="335"/>
      <c r="AD165" s="335"/>
      <c r="AE165" s="335"/>
      <c r="AF165" s="335"/>
      <c r="AG165" s="335"/>
      <c r="AH165" s="335"/>
      <c r="AI165" s="335"/>
      <c r="AJ165" s="335"/>
      <c r="AK165" s="335"/>
      <c r="AL165" s="335"/>
      <c r="AM165" s="335"/>
      <c r="AN165" s="335"/>
      <c r="AO165" s="335"/>
      <c r="AP165" s="335"/>
      <c r="AQ165" s="335"/>
      <c r="AR165" s="335"/>
      <c r="AS165" s="336">
        <v>1</v>
      </c>
    </row>
    <row r="166" spans="1:45">
      <c r="A166" s="337"/>
      <c r="B166" s="368" t="s">
        <v>405</v>
      </c>
      <c r="C166" s="369"/>
      <c r="D166" s="370"/>
      <c r="E166" s="371"/>
      <c r="F166" s="371"/>
      <c r="G166" s="371"/>
      <c r="H166" s="371"/>
      <c r="I166" s="371"/>
      <c r="J166" s="371"/>
      <c r="K166" s="371"/>
      <c r="L166" s="371"/>
      <c r="M166" s="371"/>
      <c r="N166" s="371"/>
      <c r="O166" s="371"/>
      <c r="P166" s="371"/>
      <c r="Q166" s="371"/>
      <c r="R166" s="371"/>
      <c r="S166" s="371"/>
      <c r="T166" s="371">
        <v>1</v>
      </c>
      <c r="U166" s="37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1"/>
      <c r="AG166" s="371"/>
      <c r="AH166" s="371"/>
      <c r="AI166" s="371"/>
      <c r="AJ166" s="371"/>
      <c r="AK166" s="371"/>
      <c r="AL166" s="371"/>
      <c r="AM166" s="371"/>
      <c r="AN166" s="371"/>
      <c r="AO166" s="371"/>
      <c r="AP166" s="371"/>
      <c r="AQ166" s="371"/>
      <c r="AR166" s="371"/>
      <c r="AS166" s="372">
        <v>1</v>
      </c>
    </row>
    <row r="167" spans="1:45">
      <c r="A167" s="353" t="s">
        <v>405</v>
      </c>
      <c r="B167" s="354"/>
      <c r="C167" s="354"/>
      <c r="D167" s="347"/>
      <c r="E167" s="348"/>
      <c r="F167" s="348"/>
      <c r="G167" s="348"/>
      <c r="H167" s="348"/>
      <c r="I167" s="348"/>
      <c r="J167" s="348"/>
      <c r="K167" s="348"/>
      <c r="L167" s="348"/>
      <c r="M167" s="348"/>
      <c r="N167" s="348"/>
      <c r="O167" s="348"/>
      <c r="P167" s="348"/>
      <c r="Q167" s="348"/>
      <c r="R167" s="348"/>
      <c r="S167" s="348"/>
      <c r="T167" s="348">
        <v>1</v>
      </c>
      <c r="U167" s="348"/>
      <c r="V167" s="348"/>
      <c r="W167" s="348"/>
      <c r="X167" s="348"/>
      <c r="Y167" s="348"/>
      <c r="Z167" s="348"/>
      <c r="AA167" s="348"/>
      <c r="AB167" s="348"/>
      <c r="AC167" s="348"/>
      <c r="AD167" s="348">
        <v>1</v>
      </c>
      <c r="AE167" s="348"/>
      <c r="AF167" s="348"/>
      <c r="AG167" s="348"/>
      <c r="AH167" s="348"/>
      <c r="AI167" s="348"/>
      <c r="AJ167" s="348">
        <v>1</v>
      </c>
      <c r="AK167" s="348"/>
      <c r="AL167" s="348"/>
      <c r="AM167" s="348"/>
      <c r="AN167" s="348">
        <v>1</v>
      </c>
      <c r="AO167" s="348"/>
      <c r="AP167" s="348"/>
      <c r="AQ167" s="348"/>
      <c r="AR167" s="348"/>
      <c r="AS167" s="349">
        <v>4</v>
      </c>
    </row>
    <row r="168" spans="1:45">
      <c r="A168" s="333" t="s">
        <v>27</v>
      </c>
      <c r="B168" s="333" t="s">
        <v>193</v>
      </c>
      <c r="C168" s="333" t="s">
        <v>457</v>
      </c>
      <c r="D168" s="334"/>
      <c r="E168" s="335"/>
      <c r="F168" s="335"/>
      <c r="G168" s="335"/>
      <c r="H168" s="335"/>
      <c r="I168" s="335"/>
      <c r="J168" s="335"/>
      <c r="K168" s="335"/>
      <c r="L168" s="335"/>
      <c r="M168" s="335"/>
      <c r="N168" s="335"/>
      <c r="O168" s="335"/>
      <c r="P168" s="335"/>
      <c r="Q168" s="335"/>
      <c r="R168" s="335"/>
      <c r="S168" s="335"/>
      <c r="T168" s="335"/>
      <c r="U168" s="335"/>
      <c r="V168" s="335"/>
      <c r="W168" s="335"/>
      <c r="X168" s="335"/>
      <c r="Y168" s="335"/>
      <c r="Z168" s="335"/>
      <c r="AA168" s="335"/>
      <c r="AB168" s="335"/>
      <c r="AC168" s="335"/>
      <c r="AD168" s="335"/>
      <c r="AE168" s="335"/>
      <c r="AF168" s="335"/>
      <c r="AG168" s="335">
        <v>1</v>
      </c>
      <c r="AH168" s="335">
        <v>1</v>
      </c>
      <c r="AI168" s="335"/>
      <c r="AJ168" s="335"/>
      <c r="AK168" s="335">
        <v>1</v>
      </c>
      <c r="AL168" s="335"/>
      <c r="AM168" s="335">
        <v>2</v>
      </c>
      <c r="AN168" s="335"/>
      <c r="AO168" s="335"/>
      <c r="AP168" s="335"/>
      <c r="AQ168" s="335"/>
      <c r="AR168" s="335"/>
      <c r="AS168" s="336">
        <v>5</v>
      </c>
    </row>
    <row r="169" spans="1:45">
      <c r="A169" s="337"/>
      <c r="B169" s="368" t="s">
        <v>458</v>
      </c>
      <c r="C169" s="369"/>
      <c r="D169" s="370"/>
      <c r="E169" s="371"/>
      <c r="F169" s="371"/>
      <c r="G169" s="371"/>
      <c r="H169" s="371"/>
      <c r="I169" s="371"/>
      <c r="J169" s="371"/>
      <c r="K169" s="371"/>
      <c r="L169" s="371"/>
      <c r="M169" s="371"/>
      <c r="N169" s="371"/>
      <c r="O169" s="371"/>
      <c r="P169" s="371"/>
      <c r="Q169" s="371"/>
      <c r="R169" s="371"/>
      <c r="S169" s="371"/>
      <c r="T169" s="371"/>
      <c r="U169" s="371"/>
      <c r="V169" s="371"/>
      <c r="W169" s="371"/>
      <c r="X169" s="371"/>
      <c r="Y169" s="371"/>
      <c r="Z169" s="371"/>
      <c r="AA169" s="371"/>
      <c r="AB169" s="371"/>
      <c r="AC169" s="371"/>
      <c r="AD169" s="371"/>
      <c r="AE169" s="371"/>
      <c r="AF169" s="371"/>
      <c r="AG169" s="371">
        <v>1</v>
      </c>
      <c r="AH169" s="371">
        <v>1</v>
      </c>
      <c r="AI169" s="371"/>
      <c r="AJ169" s="371"/>
      <c r="AK169" s="371">
        <v>1</v>
      </c>
      <c r="AL169" s="371"/>
      <c r="AM169" s="371">
        <v>2</v>
      </c>
      <c r="AN169" s="371"/>
      <c r="AO169" s="371"/>
      <c r="AP169" s="371"/>
      <c r="AQ169" s="371"/>
      <c r="AR169" s="371"/>
      <c r="AS169" s="372">
        <v>5</v>
      </c>
    </row>
    <row r="170" spans="1:45">
      <c r="A170" s="337"/>
      <c r="B170" s="333" t="s">
        <v>255</v>
      </c>
      <c r="C170" s="333" t="s">
        <v>531</v>
      </c>
      <c r="D170" s="334"/>
      <c r="E170" s="335"/>
      <c r="F170" s="335"/>
      <c r="G170" s="335"/>
      <c r="H170" s="335"/>
      <c r="I170" s="335"/>
      <c r="J170" s="335"/>
      <c r="K170" s="335"/>
      <c r="L170" s="335"/>
      <c r="M170" s="335"/>
      <c r="N170" s="335"/>
      <c r="O170" s="335"/>
      <c r="P170" s="335"/>
      <c r="Q170" s="335"/>
      <c r="R170" s="335"/>
      <c r="S170" s="335"/>
      <c r="T170" s="335"/>
      <c r="U170" s="335"/>
      <c r="V170" s="335"/>
      <c r="W170" s="335"/>
      <c r="X170" s="335"/>
      <c r="Y170" s="335"/>
      <c r="Z170" s="335"/>
      <c r="AA170" s="335"/>
      <c r="AB170" s="335"/>
      <c r="AC170" s="335"/>
      <c r="AD170" s="335"/>
      <c r="AE170" s="335"/>
      <c r="AF170" s="335"/>
      <c r="AG170" s="335"/>
      <c r="AH170" s="335"/>
      <c r="AI170" s="335"/>
      <c r="AJ170" s="335"/>
      <c r="AK170" s="335"/>
      <c r="AL170" s="335">
        <v>1</v>
      </c>
      <c r="AM170" s="335"/>
      <c r="AN170" s="335"/>
      <c r="AO170" s="335"/>
      <c r="AP170" s="335"/>
      <c r="AQ170" s="335"/>
      <c r="AR170" s="335"/>
      <c r="AS170" s="336">
        <v>1</v>
      </c>
    </row>
    <row r="171" spans="1:45">
      <c r="A171" s="337"/>
      <c r="B171" s="368" t="s">
        <v>532</v>
      </c>
      <c r="C171" s="369"/>
      <c r="D171" s="370"/>
      <c r="E171" s="371"/>
      <c r="F171" s="371"/>
      <c r="G171" s="371"/>
      <c r="H171" s="371"/>
      <c r="I171" s="371"/>
      <c r="J171" s="371"/>
      <c r="K171" s="371"/>
      <c r="L171" s="371"/>
      <c r="M171" s="371"/>
      <c r="N171" s="371"/>
      <c r="O171" s="371"/>
      <c r="P171" s="371"/>
      <c r="Q171" s="371"/>
      <c r="R171" s="371"/>
      <c r="S171" s="371"/>
      <c r="T171" s="371"/>
      <c r="U171" s="371"/>
      <c r="V171" s="371"/>
      <c r="W171" s="371"/>
      <c r="X171" s="371"/>
      <c r="Y171" s="371"/>
      <c r="Z171" s="371"/>
      <c r="AA171" s="371"/>
      <c r="AB171" s="371"/>
      <c r="AC171" s="371"/>
      <c r="AD171" s="371"/>
      <c r="AE171" s="371"/>
      <c r="AF171" s="371"/>
      <c r="AG171" s="371"/>
      <c r="AH171" s="371"/>
      <c r="AI171" s="371"/>
      <c r="AJ171" s="371"/>
      <c r="AK171" s="371"/>
      <c r="AL171" s="371">
        <v>1</v>
      </c>
      <c r="AM171" s="371"/>
      <c r="AN171" s="371"/>
      <c r="AO171" s="371"/>
      <c r="AP171" s="371"/>
      <c r="AQ171" s="371"/>
      <c r="AR171" s="371"/>
      <c r="AS171" s="372">
        <v>1</v>
      </c>
    </row>
    <row r="172" spans="1:45">
      <c r="A172" s="353" t="s">
        <v>459</v>
      </c>
      <c r="B172" s="354"/>
      <c r="C172" s="354"/>
      <c r="D172" s="347"/>
      <c r="E172" s="348"/>
      <c r="F172" s="348"/>
      <c r="G172" s="348"/>
      <c r="H172" s="348"/>
      <c r="I172" s="348"/>
      <c r="J172" s="348"/>
      <c r="K172" s="348"/>
      <c r="L172" s="348"/>
      <c r="M172" s="348"/>
      <c r="N172" s="348"/>
      <c r="O172" s="348"/>
      <c r="P172" s="348"/>
      <c r="Q172" s="348"/>
      <c r="R172" s="348"/>
      <c r="S172" s="348"/>
      <c r="T172" s="348"/>
      <c r="U172" s="348"/>
      <c r="V172" s="348"/>
      <c r="W172" s="348"/>
      <c r="X172" s="348"/>
      <c r="Y172" s="348"/>
      <c r="Z172" s="348"/>
      <c r="AA172" s="348"/>
      <c r="AB172" s="348"/>
      <c r="AC172" s="348"/>
      <c r="AD172" s="348"/>
      <c r="AE172" s="348"/>
      <c r="AF172" s="348"/>
      <c r="AG172" s="348">
        <v>1</v>
      </c>
      <c r="AH172" s="348">
        <v>1</v>
      </c>
      <c r="AI172" s="348"/>
      <c r="AJ172" s="348"/>
      <c r="AK172" s="348">
        <v>1</v>
      </c>
      <c r="AL172" s="348">
        <v>1</v>
      </c>
      <c r="AM172" s="348">
        <v>2</v>
      </c>
      <c r="AN172" s="348"/>
      <c r="AO172" s="348"/>
      <c r="AP172" s="348"/>
      <c r="AQ172" s="348"/>
      <c r="AR172" s="348"/>
      <c r="AS172" s="349">
        <v>6</v>
      </c>
    </row>
    <row r="173" spans="1:45">
      <c r="A173" s="333" t="s">
        <v>35</v>
      </c>
      <c r="B173" s="333" t="s">
        <v>307</v>
      </c>
      <c r="C173" s="333" t="s">
        <v>517</v>
      </c>
      <c r="D173" s="334"/>
      <c r="E173" s="335"/>
      <c r="F173" s="335"/>
      <c r="G173" s="335"/>
      <c r="H173" s="335"/>
      <c r="I173" s="335"/>
      <c r="J173" s="335"/>
      <c r="K173" s="335"/>
      <c r="L173" s="335"/>
      <c r="M173" s="335"/>
      <c r="N173" s="335"/>
      <c r="O173" s="335"/>
      <c r="P173" s="335"/>
      <c r="Q173" s="335"/>
      <c r="R173" s="335"/>
      <c r="S173" s="335"/>
      <c r="T173" s="335"/>
      <c r="U173" s="335"/>
      <c r="V173" s="335"/>
      <c r="W173" s="335"/>
      <c r="X173" s="335"/>
      <c r="Y173" s="335"/>
      <c r="Z173" s="335"/>
      <c r="AA173" s="335"/>
      <c r="AB173" s="335"/>
      <c r="AC173" s="335"/>
      <c r="AD173" s="335"/>
      <c r="AE173" s="335"/>
      <c r="AF173" s="335"/>
      <c r="AG173" s="335"/>
      <c r="AH173" s="335"/>
      <c r="AI173" s="335">
        <v>1</v>
      </c>
      <c r="AJ173" s="335"/>
      <c r="AK173" s="335"/>
      <c r="AL173" s="335"/>
      <c r="AM173" s="335"/>
      <c r="AN173" s="335"/>
      <c r="AO173" s="335"/>
      <c r="AP173" s="335"/>
      <c r="AQ173" s="335"/>
      <c r="AR173" s="335"/>
      <c r="AS173" s="336">
        <v>1</v>
      </c>
    </row>
    <row r="174" spans="1:45">
      <c r="A174" s="337"/>
      <c r="B174" s="368" t="s">
        <v>518</v>
      </c>
      <c r="C174" s="369"/>
      <c r="D174" s="370"/>
      <c r="E174" s="371"/>
      <c r="F174" s="371"/>
      <c r="G174" s="371"/>
      <c r="H174" s="371"/>
      <c r="I174" s="371"/>
      <c r="J174" s="371"/>
      <c r="K174" s="371"/>
      <c r="L174" s="371"/>
      <c r="M174" s="371"/>
      <c r="N174" s="371"/>
      <c r="O174" s="371"/>
      <c r="P174" s="371"/>
      <c r="Q174" s="371"/>
      <c r="R174" s="371"/>
      <c r="S174" s="371"/>
      <c r="T174" s="371"/>
      <c r="U174" s="371"/>
      <c r="V174" s="371"/>
      <c r="W174" s="371"/>
      <c r="X174" s="371"/>
      <c r="Y174" s="371"/>
      <c r="Z174" s="371"/>
      <c r="AA174" s="371"/>
      <c r="AB174" s="371"/>
      <c r="AC174" s="371"/>
      <c r="AD174" s="371"/>
      <c r="AE174" s="371"/>
      <c r="AF174" s="371"/>
      <c r="AG174" s="371"/>
      <c r="AH174" s="371"/>
      <c r="AI174" s="371">
        <v>1</v>
      </c>
      <c r="AJ174" s="371"/>
      <c r="AK174" s="371"/>
      <c r="AL174" s="371"/>
      <c r="AM174" s="371"/>
      <c r="AN174" s="371"/>
      <c r="AO174" s="371"/>
      <c r="AP174" s="371"/>
      <c r="AQ174" s="371"/>
      <c r="AR174" s="371"/>
      <c r="AS174" s="372">
        <v>1</v>
      </c>
    </row>
    <row r="175" spans="1:45">
      <c r="A175" s="353" t="s">
        <v>519</v>
      </c>
      <c r="B175" s="354"/>
      <c r="C175" s="354"/>
      <c r="D175" s="347"/>
      <c r="E175" s="348"/>
      <c r="F175" s="348"/>
      <c r="G175" s="348"/>
      <c r="H175" s="348"/>
      <c r="I175" s="348"/>
      <c r="J175" s="348"/>
      <c r="K175" s="348"/>
      <c r="L175" s="348"/>
      <c r="M175" s="348"/>
      <c r="N175" s="348"/>
      <c r="O175" s="348"/>
      <c r="P175" s="348"/>
      <c r="Q175" s="348"/>
      <c r="R175" s="348"/>
      <c r="S175" s="348"/>
      <c r="T175" s="348"/>
      <c r="U175" s="348"/>
      <c r="V175" s="348"/>
      <c r="W175" s="348"/>
      <c r="X175" s="348"/>
      <c r="Y175" s="348"/>
      <c r="Z175" s="348"/>
      <c r="AA175" s="348"/>
      <c r="AB175" s="348"/>
      <c r="AC175" s="348"/>
      <c r="AD175" s="348"/>
      <c r="AE175" s="348"/>
      <c r="AF175" s="348"/>
      <c r="AG175" s="348"/>
      <c r="AH175" s="348"/>
      <c r="AI175" s="348">
        <v>1</v>
      </c>
      <c r="AJ175" s="348"/>
      <c r="AK175" s="348"/>
      <c r="AL175" s="348"/>
      <c r="AM175" s="348"/>
      <c r="AN175" s="348"/>
      <c r="AO175" s="348"/>
      <c r="AP175" s="348"/>
      <c r="AQ175" s="348"/>
      <c r="AR175" s="348"/>
      <c r="AS175" s="349">
        <v>1</v>
      </c>
    </row>
    <row r="176" spans="1:45">
      <c r="A176" s="333" t="s">
        <v>21</v>
      </c>
      <c r="B176" s="333" t="s">
        <v>156</v>
      </c>
      <c r="C176" s="333" t="s">
        <v>357</v>
      </c>
      <c r="D176" s="334"/>
      <c r="E176" s="335"/>
      <c r="F176" s="335"/>
      <c r="G176" s="335"/>
      <c r="H176" s="335"/>
      <c r="I176" s="335">
        <v>1</v>
      </c>
      <c r="J176" s="335"/>
      <c r="K176" s="335"/>
      <c r="L176" s="335"/>
      <c r="M176" s="335"/>
      <c r="N176" s="335"/>
      <c r="O176" s="335"/>
      <c r="P176" s="335"/>
      <c r="Q176" s="335"/>
      <c r="R176" s="335"/>
      <c r="S176" s="335"/>
      <c r="T176" s="335"/>
      <c r="U176" s="335"/>
      <c r="V176" s="335"/>
      <c r="W176" s="335"/>
      <c r="X176" s="335"/>
      <c r="Y176" s="335"/>
      <c r="Z176" s="335"/>
      <c r="AA176" s="335"/>
      <c r="AB176" s="335"/>
      <c r="AC176" s="335"/>
      <c r="AD176" s="335"/>
      <c r="AE176" s="335"/>
      <c r="AF176" s="335"/>
      <c r="AG176" s="335"/>
      <c r="AH176" s="335"/>
      <c r="AI176" s="335"/>
      <c r="AJ176" s="335"/>
      <c r="AK176" s="335"/>
      <c r="AL176" s="335"/>
      <c r="AM176" s="335"/>
      <c r="AN176" s="335"/>
      <c r="AO176" s="335"/>
      <c r="AP176" s="335"/>
      <c r="AQ176" s="335"/>
      <c r="AR176" s="335"/>
      <c r="AS176" s="336">
        <v>1</v>
      </c>
    </row>
    <row r="177" spans="1:45">
      <c r="A177" s="337"/>
      <c r="B177" s="337"/>
      <c r="C177" s="338" t="s">
        <v>400</v>
      </c>
      <c r="D177" s="339"/>
      <c r="E177" s="340"/>
      <c r="F177" s="340"/>
      <c r="G177" s="340"/>
      <c r="H177" s="340"/>
      <c r="I177" s="340"/>
      <c r="J177" s="340"/>
      <c r="K177" s="340"/>
      <c r="L177" s="340"/>
      <c r="M177" s="340"/>
      <c r="N177" s="340"/>
      <c r="O177" s="340"/>
      <c r="P177" s="340"/>
      <c r="Q177" s="340"/>
      <c r="R177" s="340"/>
      <c r="S177" s="340"/>
      <c r="T177" s="340">
        <v>1</v>
      </c>
      <c r="U177" s="340"/>
      <c r="V177" s="340"/>
      <c r="W177" s="340"/>
      <c r="X177" s="340"/>
      <c r="Y177" s="340"/>
      <c r="Z177" s="340"/>
      <c r="AA177" s="340"/>
      <c r="AB177" s="340"/>
      <c r="AC177" s="340"/>
      <c r="AD177" s="340"/>
      <c r="AE177" s="340"/>
      <c r="AF177" s="340"/>
      <c r="AG177" s="340"/>
      <c r="AH177" s="340"/>
      <c r="AI177" s="340"/>
      <c r="AJ177" s="340"/>
      <c r="AK177" s="340"/>
      <c r="AL177" s="340"/>
      <c r="AM177" s="340"/>
      <c r="AN177" s="340"/>
      <c r="AO177" s="340"/>
      <c r="AP177" s="340"/>
      <c r="AQ177" s="340"/>
      <c r="AR177" s="340"/>
      <c r="AS177" s="341">
        <v>1</v>
      </c>
    </row>
    <row r="178" spans="1:45">
      <c r="A178" s="337"/>
      <c r="B178" s="337"/>
      <c r="C178" s="338" t="s">
        <v>359</v>
      </c>
      <c r="D178" s="339"/>
      <c r="E178" s="340"/>
      <c r="F178" s="340"/>
      <c r="G178" s="340"/>
      <c r="H178" s="340">
        <v>1</v>
      </c>
      <c r="I178" s="340"/>
      <c r="J178" s="340"/>
      <c r="K178" s="340"/>
      <c r="L178" s="340"/>
      <c r="M178" s="340"/>
      <c r="N178" s="340"/>
      <c r="O178" s="340"/>
      <c r="P178" s="340"/>
      <c r="Q178" s="340"/>
      <c r="R178" s="340"/>
      <c r="S178" s="340"/>
      <c r="T178" s="340"/>
      <c r="U178" s="340"/>
      <c r="V178" s="340"/>
      <c r="W178" s="340"/>
      <c r="X178" s="340"/>
      <c r="Y178" s="340"/>
      <c r="Z178" s="340"/>
      <c r="AA178" s="340"/>
      <c r="AB178" s="340"/>
      <c r="AC178" s="340"/>
      <c r="AD178" s="340"/>
      <c r="AE178" s="340"/>
      <c r="AF178" s="340"/>
      <c r="AG178" s="340"/>
      <c r="AH178" s="340"/>
      <c r="AI178" s="340"/>
      <c r="AJ178" s="340"/>
      <c r="AK178" s="340"/>
      <c r="AL178" s="340"/>
      <c r="AM178" s="340"/>
      <c r="AN178" s="340"/>
      <c r="AO178" s="340"/>
      <c r="AP178" s="340"/>
      <c r="AQ178" s="340"/>
      <c r="AR178" s="340"/>
      <c r="AS178" s="341">
        <v>1</v>
      </c>
    </row>
    <row r="179" spans="1:45">
      <c r="A179" s="337"/>
      <c r="B179" s="337"/>
      <c r="C179" s="338" t="s">
        <v>585</v>
      </c>
      <c r="D179" s="339"/>
      <c r="E179" s="340"/>
      <c r="F179" s="340"/>
      <c r="G179" s="340"/>
      <c r="H179" s="340"/>
      <c r="I179" s="340"/>
      <c r="J179" s="340"/>
      <c r="K179" s="340"/>
      <c r="L179" s="340"/>
      <c r="M179" s="340"/>
      <c r="N179" s="340"/>
      <c r="O179" s="340"/>
      <c r="P179" s="340"/>
      <c r="Q179" s="340"/>
      <c r="R179" s="340"/>
      <c r="S179" s="340"/>
      <c r="T179" s="340"/>
      <c r="U179" s="340"/>
      <c r="V179" s="340"/>
      <c r="W179" s="340"/>
      <c r="X179" s="340"/>
      <c r="Y179" s="340"/>
      <c r="Z179" s="340"/>
      <c r="AA179" s="340"/>
      <c r="AB179" s="340"/>
      <c r="AC179" s="340"/>
      <c r="AD179" s="340"/>
      <c r="AE179" s="340"/>
      <c r="AF179" s="340"/>
      <c r="AG179" s="340"/>
      <c r="AH179" s="340"/>
      <c r="AI179" s="340"/>
      <c r="AJ179" s="340"/>
      <c r="AK179" s="340"/>
      <c r="AL179" s="340"/>
      <c r="AM179" s="340"/>
      <c r="AN179" s="340"/>
      <c r="AO179" s="340"/>
      <c r="AP179" s="340"/>
      <c r="AQ179" s="340"/>
      <c r="AR179" s="340">
        <v>1</v>
      </c>
      <c r="AS179" s="341">
        <v>1</v>
      </c>
    </row>
    <row r="180" spans="1:45">
      <c r="A180" s="337"/>
      <c r="B180" s="337"/>
      <c r="C180" s="338" t="s">
        <v>352</v>
      </c>
      <c r="D180" s="339"/>
      <c r="E180" s="340"/>
      <c r="F180" s="340"/>
      <c r="G180" s="340">
        <v>1</v>
      </c>
      <c r="H180" s="340"/>
      <c r="I180" s="340"/>
      <c r="J180" s="340"/>
      <c r="K180" s="340"/>
      <c r="L180" s="340"/>
      <c r="M180" s="340"/>
      <c r="N180" s="340"/>
      <c r="O180" s="340"/>
      <c r="P180" s="340"/>
      <c r="Q180" s="340"/>
      <c r="R180" s="340"/>
      <c r="S180" s="340"/>
      <c r="T180" s="340"/>
      <c r="U180" s="340"/>
      <c r="V180" s="340"/>
      <c r="W180" s="340"/>
      <c r="X180" s="340"/>
      <c r="Y180" s="340"/>
      <c r="Z180" s="340"/>
      <c r="AA180" s="340"/>
      <c r="AB180" s="340"/>
      <c r="AC180" s="340"/>
      <c r="AD180" s="340"/>
      <c r="AE180" s="340"/>
      <c r="AF180" s="340"/>
      <c r="AG180" s="340"/>
      <c r="AH180" s="340"/>
      <c r="AI180" s="340"/>
      <c r="AJ180" s="340"/>
      <c r="AK180" s="340"/>
      <c r="AL180" s="340"/>
      <c r="AM180" s="340"/>
      <c r="AN180" s="340"/>
      <c r="AO180" s="340"/>
      <c r="AP180" s="340"/>
      <c r="AQ180" s="340"/>
      <c r="AR180" s="340"/>
      <c r="AS180" s="341">
        <v>1</v>
      </c>
    </row>
    <row r="181" spans="1:45">
      <c r="A181" s="337"/>
      <c r="B181" s="337"/>
      <c r="C181" s="338" t="s">
        <v>540</v>
      </c>
      <c r="D181" s="339"/>
      <c r="E181" s="340"/>
      <c r="F181" s="340"/>
      <c r="G181" s="340"/>
      <c r="H181" s="340"/>
      <c r="I181" s="340"/>
      <c r="J181" s="340"/>
      <c r="K181" s="340"/>
      <c r="L181" s="340"/>
      <c r="M181" s="340"/>
      <c r="N181" s="340"/>
      <c r="O181" s="340"/>
      <c r="P181" s="340"/>
      <c r="Q181" s="340"/>
      <c r="R181" s="340"/>
      <c r="S181" s="340"/>
      <c r="T181" s="340"/>
      <c r="U181" s="340"/>
      <c r="V181" s="340"/>
      <c r="W181" s="340"/>
      <c r="X181" s="340"/>
      <c r="Y181" s="340"/>
      <c r="Z181" s="340"/>
      <c r="AA181" s="340"/>
      <c r="AB181" s="340"/>
      <c r="AC181" s="340"/>
      <c r="AD181" s="340"/>
      <c r="AE181" s="340"/>
      <c r="AF181" s="340"/>
      <c r="AG181" s="340"/>
      <c r="AH181" s="340"/>
      <c r="AI181" s="340"/>
      <c r="AJ181" s="340">
        <v>1</v>
      </c>
      <c r="AK181" s="340"/>
      <c r="AL181" s="340"/>
      <c r="AM181" s="340"/>
      <c r="AN181" s="340"/>
      <c r="AO181" s="340"/>
      <c r="AP181" s="340"/>
      <c r="AQ181" s="340"/>
      <c r="AR181" s="340"/>
      <c r="AS181" s="341">
        <v>1</v>
      </c>
    </row>
    <row r="182" spans="1:45">
      <c r="A182" s="337"/>
      <c r="B182" s="337"/>
      <c r="C182" s="338" t="s">
        <v>552</v>
      </c>
      <c r="D182" s="339"/>
      <c r="E182" s="340"/>
      <c r="F182" s="340"/>
      <c r="G182" s="340"/>
      <c r="H182" s="340"/>
      <c r="I182" s="340"/>
      <c r="J182" s="340"/>
      <c r="K182" s="340"/>
      <c r="L182" s="340"/>
      <c r="M182" s="340"/>
      <c r="N182" s="340"/>
      <c r="O182" s="340"/>
      <c r="P182" s="340"/>
      <c r="Q182" s="340"/>
      <c r="R182" s="340"/>
      <c r="S182" s="340"/>
      <c r="T182" s="340"/>
      <c r="U182" s="340"/>
      <c r="V182" s="340"/>
      <c r="W182" s="340"/>
      <c r="X182" s="340"/>
      <c r="Y182" s="340"/>
      <c r="Z182" s="340"/>
      <c r="AA182" s="340"/>
      <c r="AB182" s="340"/>
      <c r="AC182" s="340"/>
      <c r="AD182" s="340"/>
      <c r="AE182" s="340"/>
      <c r="AF182" s="340"/>
      <c r="AG182" s="340"/>
      <c r="AH182" s="340"/>
      <c r="AI182" s="340"/>
      <c r="AJ182" s="340"/>
      <c r="AK182" s="340"/>
      <c r="AL182" s="340">
        <v>1</v>
      </c>
      <c r="AM182" s="340"/>
      <c r="AN182" s="340"/>
      <c r="AO182" s="340"/>
      <c r="AP182" s="340"/>
      <c r="AQ182" s="340"/>
      <c r="AR182" s="340"/>
      <c r="AS182" s="341">
        <v>1</v>
      </c>
    </row>
    <row r="183" spans="1:45">
      <c r="A183" s="337"/>
      <c r="B183" s="337"/>
      <c r="C183" s="338" t="s">
        <v>191</v>
      </c>
      <c r="D183" s="339"/>
      <c r="E183" s="340"/>
      <c r="F183" s="340"/>
      <c r="G183" s="340"/>
      <c r="H183" s="340"/>
      <c r="I183" s="340"/>
      <c r="J183" s="340"/>
      <c r="K183" s="340"/>
      <c r="L183" s="340"/>
      <c r="M183" s="340"/>
      <c r="N183" s="340"/>
      <c r="O183" s="340"/>
      <c r="P183" s="340"/>
      <c r="Q183" s="340"/>
      <c r="R183" s="340"/>
      <c r="S183" s="340"/>
      <c r="T183" s="340"/>
      <c r="U183" s="340"/>
      <c r="V183" s="340">
        <v>1</v>
      </c>
      <c r="W183" s="340"/>
      <c r="X183" s="340"/>
      <c r="Y183" s="340"/>
      <c r="Z183" s="340"/>
      <c r="AA183" s="340"/>
      <c r="AB183" s="340"/>
      <c r="AC183" s="340"/>
      <c r="AD183" s="340"/>
      <c r="AE183" s="340"/>
      <c r="AF183" s="340"/>
      <c r="AG183" s="340"/>
      <c r="AH183" s="340"/>
      <c r="AI183" s="340"/>
      <c r="AJ183" s="340"/>
      <c r="AK183" s="340"/>
      <c r="AL183" s="340"/>
      <c r="AM183" s="340"/>
      <c r="AN183" s="340"/>
      <c r="AO183" s="340"/>
      <c r="AP183" s="340"/>
      <c r="AQ183" s="340"/>
      <c r="AR183" s="340"/>
      <c r="AS183" s="341">
        <v>1</v>
      </c>
    </row>
    <row r="184" spans="1:45">
      <c r="A184" s="337"/>
      <c r="B184" s="368" t="s">
        <v>356</v>
      </c>
      <c r="C184" s="369"/>
      <c r="D184" s="370"/>
      <c r="E184" s="371"/>
      <c r="F184" s="371"/>
      <c r="G184" s="371">
        <v>1</v>
      </c>
      <c r="H184" s="371">
        <v>1</v>
      </c>
      <c r="I184" s="371">
        <v>1</v>
      </c>
      <c r="J184" s="371"/>
      <c r="K184" s="371"/>
      <c r="L184" s="371"/>
      <c r="M184" s="371"/>
      <c r="N184" s="371"/>
      <c r="O184" s="371"/>
      <c r="P184" s="371"/>
      <c r="Q184" s="371"/>
      <c r="R184" s="371"/>
      <c r="S184" s="371"/>
      <c r="T184" s="371">
        <v>1</v>
      </c>
      <c r="U184" s="371"/>
      <c r="V184" s="371">
        <v>1</v>
      </c>
      <c r="W184" s="371"/>
      <c r="X184" s="371"/>
      <c r="Y184" s="371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>
        <v>1</v>
      </c>
      <c r="AK184" s="371"/>
      <c r="AL184" s="371">
        <v>1</v>
      </c>
      <c r="AM184" s="371"/>
      <c r="AN184" s="371"/>
      <c r="AO184" s="371"/>
      <c r="AP184" s="371"/>
      <c r="AQ184" s="371"/>
      <c r="AR184" s="371">
        <v>1</v>
      </c>
      <c r="AS184" s="372">
        <v>8</v>
      </c>
    </row>
    <row r="185" spans="1:45">
      <c r="A185" s="337"/>
      <c r="B185" s="333" t="s">
        <v>146</v>
      </c>
      <c r="C185" s="333" t="s">
        <v>192</v>
      </c>
      <c r="D185" s="334"/>
      <c r="E185" s="335"/>
      <c r="F185" s="335"/>
      <c r="G185" s="335"/>
      <c r="H185" s="335"/>
      <c r="I185" s="335"/>
      <c r="J185" s="335"/>
      <c r="K185" s="335"/>
      <c r="L185" s="335"/>
      <c r="M185" s="335"/>
      <c r="N185" s="335"/>
      <c r="O185" s="335"/>
      <c r="P185" s="335"/>
      <c r="Q185" s="335"/>
      <c r="R185" s="335"/>
      <c r="S185" s="335"/>
      <c r="T185" s="335"/>
      <c r="U185" s="335"/>
      <c r="V185" s="335"/>
      <c r="W185" s="335"/>
      <c r="X185" s="335"/>
      <c r="Y185" s="335"/>
      <c r="Z185" s="335"/>
      <c r="AA185" s="335"/>
      <c r="AB185" s="335"/>
      <c r="AC185" s="335"/>
      <c r="AD185" s="335"/>
      <c r="AE185" s="335"/>
      <c r="AF185" s="335"/>
      <c r="AG185" s="335"/>
      <c r="AH185" s="335"/>
      <c r="AI185" s="335"/>
      <c r="AJ185" s="335"/>
      <c r="AK185" s="335"/>
      <c r="AL185" s="335">
        <v>1</v>
      </c>
      <c r="AM185" s="335"/>
      <c r="AN185" s="335"/>
      <c r="AO185" s="335"/>
      <c r="AP185" s="335"/>
      <c r="AQ185" s="335"/>
      <c r="AR185" s="335"/>
      <c r="AS185" s="336">
        <v>1</v>
      </c>
    </row>
    <row r="186" spans="1:45">
      <c r="A186" s="337"/>
      <c r="B186" s="337"/>
      <c r="C186" s="338" t="s">
        <v>520</v>
      </c>
      <c r="D186" s="339"/>
      <c r="E186" s="340"/>
      <c r="F186" s="340"/>
      <c r="G186" s="340"/>
      <c r="H186" s="340"/>
      <c r="I186" s="340"/>
      <c r="J186" s="340"/>
      <c r="K186" s="340"/>
      <c r="L186" s="340"/>
      <c r="M186" s="340"/>
      <c r="N186" s="340"/>
      <c r="O186" s="340"/>
      <c r="P186" s="340"/>
      <c r="Q186" s="340"/>
      <c r="R186" s="340"/>
      <c r="S186" s="340"/>
      <c r="T186" s="340"/>
      <c r="U186" s="340"/>
      <c r="V186" s="340"/>
      <c r="W186" s="340"/>
      <c r="X186" s="340"/>
      <c r="Y186" s="340"/>
      <c r="Z186" s="340"/>
      <c r="AA186" s="340"/>
      <c r="AB186" s="340"/>
      <c r="AC186" s="340"/>
      <c r="AD186" s="340"/>
      <c r="AE186" s="340"/>
      <c r="AF186" s="340"/>
      <c r="AG186" s="340"/>
      <c r="AH186" s="340"/>
      <c r="AI186" s="340"/>
      <c r="AJ186" s="340">
        <v>2</v>
      </c>
      <c r="AK186" s="340"/>
      <c r="AL186" s="340"/>
      <c r="AM186" s="340">
        <v>1</v>
      </c>
      <c r="AN186" s="340"/>
      <c r="AO186" s="340">
        <v>1</v>
      </c>
      <c r="AP186" s="340"/>
      <c r="AQ186" s="340"/>
      <c r="AR186" s="340"/>
      <c r="AS186" s="341">
        <v>4</v>
      </c>
    </row>
    <row r="187" spans="1:45">
      <c r="A187" s="337"/>
      <c r="B187" s="368" t="s">
        <v>521</v>
      </c>
      <c r="C187" s="369"/>
      <c r="D187" s="370"/>
      <c r="E187" s="371"/>
      <c r="F187" s="371"/>
      <c r="G187" s="371"/>
      <c r="H187" s="371"/>
      <c r="I187" s="371"/>
      <c r="J187" s="371"/>
      <c r="K187" s="371"/>
      <c r="L187" s="371"/>
      <c r="M187" s="371"/>
      <c r="N187" s="371"/>
      <c r="O187" s="371"/>
      <c r="P187" s="371"/>
      <c r="Q187" s="371"/>
      <c r="R187" s="371"/>
      <c r="S187" s="371"/>
      <c r="T187" s="371"/>
      <c r="U187" s="371"/>
      <c r="V187" s="371"/>
      <c r="W187" s="371"/>
      <c r="X187" s="371"/>
      <c r="Y187" s="371"/>
      <c r="Z187" s="371"/>
      <c r="AA187" s="371"/>
      <c r="AB187" s="371"/>
      <c r="AC187" s="371"/>
      <c r="AD187" s="371"/>
      <c r="AE187" s="371"/>
      <c r="AF187" s="371"/>
      <c r="AG187" s="371"/>
      <c r="AH187" s="371"/>
      <c r="AI187" s="371"/>
      <c r="AJ187" s="371">
        <v>2</v>
      </c>
      <c r="AK187" s="371"/>
      <c r="AL187" s="371">
        <v>1</v>
      </c>
      <c r="AM187" s="371">
        <v>1</v>
      </c>
      <c r="AN187" s="371"/>
      <c r="AO187" s="371">
        <v>1</v>
      </c>
      <c r="AP187" s="371"/>
      <c r="AQ187" s="371"/>
      <c r="AR187" s="371"/>
      <c r="AS187" s="372">
        <v>5</v>
      </c>
    </row>
    <row r="188" spans="1:45">
      <c r="A188" s="337"/>
      <c r="B188" s="333" t="s">
        <v>207</v>
      </c>
      <c r="C188" s="333" t="s">
        <v>421</v>
      </c>
      <c r="D188" s="334"/>
      <c r="E188" s="335"/>
      <c r="F188" s="335"/>
      <c r="G188" s="335"/>
      <c r="H188" s="335"/>
      <c r="I188" s="335"/>
      <c r="J188" s="335"/>
      <c r="K188" s="335"/>
      <c r="L188" s="335"/>
      <c r="M188" s="335"/>
      <c r="N188" s="335"/>
      <c r="O188" s="335"/>
      <c r="P188" s="335"/>
      <c r="Q188" s="335"/>
      <c r="R188" s="335"/>
      <c r="S188" s="335"/>
      <c r="T188" s="335"/>
      <c r="U188" s="335"/>
      <c r="V188" s="335"/>
      <c r="W188" s="335"/>
      <c r="X188" s="335"/>
      <c r="Y188" s="335"/>
      <c r="Z188" s="335">
        <v>1</v>
      </c>
      <c r="AA188" s="335">
        <v>1</v>
      </c>
      <c r="AB188" s="335">
        <v>1</v>
      </c>
      <c r="AC188" s="335">
        <v>1</v>
      </c>
      <c r="AD188" s="335"/>
      <c r="AE188" s="335">
        <v>1</v>
      </c>
      <c r="AF188" s="335"/>
      <c r="AG188" s="335"/>
      <c r="AH188" s="335"/>
      <c r="AI188" s="335"/>
      <c r="AJ188" s="335"/>
      <c r="AK188" s="335"/>
      <c r="AL188" s="335"/>
      <c r="AM188" s="335"/>
      <c r="AN188" s="335"/>
      <c r="AO188" s="335"/>
      <c r="AP188" s="335"/>
      <c r="AQ188" s="335"/>
      <c r="AR188" s="335"/>
      <c r="AS188" s="336">
        <v>5</v>
      </c>
    </row>
    <row r="189" spans="1:45">
      <c r="A189" s="337"/>
      <c r="B189" s="368" t="s">
        <v>422</v>
      </c>
      <c r="C189" s="369"/>
      <c r="D189" s="370"/>
      <c r="E189" s="371"/>
      <c r="F189" s="371"/>
      <c r="G189" s="371"/>
      <c r="H189" s="371"/>
      <c r="I189" s="371"/>
      <c r="J189" s="371"/>
      <c r="K189" s="371"/>
      <c r="L189" s="371"/>
      <c r="M189" s="371"/>
      <c r="N189" s="371"/>
      <c r="O189" s="371"/>
      <c r="P189" s="371"/>
      <c r="Q189" s="371"/>
      <c r="R189" s="371"/>
      <c r="S189" s="371"/>
      <c r="T189" s="371"/>
      <c r="U189" s="371"/>
      <c r="V189" s="371"/>
      <c r="W189" s="371"/>
      <c r="X189" s="371"/>
      <c r="Y189" s="371"/>
      <c r="Z189" s="371">
        <v>1</v>
      </c>
      <c r="AA189" s="371">
        <v>1</v>
      </c>
      <c r="AB189" s="371">
        <v>1</v>
      </c>
      <c r="AC189" s="371">
        <v>1</v>
      </c>
      <c r="AD189" s="371"/>
      <c r="AE189" s="371">
        <v>1</v>
      </c>
      <c r="AF189" s="371"/>
      <c r="AG189" s="371"/>
      <c r="AH189" s="371"/>
      <c r="AI189" s="371"/>
      <c r="AJ189" s="371"/>
      <c r="AK189" s="371"/>
      <c r="AL189" s="371"/>
      <c r="AM189" s="371"/>
      <c r="AN189" s="371"/>
      <c r="AO189" s="371"/>
      <c r="AP189" s="371"/>
      <c r="AQ189" s="371"/>
      <c r="AR189" s="371"/>
      <c r="AS189" s="372">
        <v>5</v>
      </c>
    </row>
    <row r="190" spans="1:45">
      <c r="A190" s="337"/>
      <c r="B190" s="333" t="s">
        <v>202</v>
      </c>
      <c r="C190" s="333" t="s">
        <v>192</v>
      </c>
      <c r="D190" s="334"/>
      <c r="E190" s="335"/>
      <c r="F190" s="335"/>
      <c r="G190" s="335"/>
      <c r="H190" s="335"/>
      <c r="I190" s="335"/>
      <c r="J190" s="335"/>
      <c r="K190" s="335"/>
      <c r="L190" s="335"/>
      <c r="M190" s="335"/>
      <c r="N190" s="335"/>
      <c r="O190" s="335"/>
      <c r="P190" s="335"/>
      <c r="Q190" s="335"/>
      <c r="R190" s="335"/>
      <c r="S190" s="335"/>
      <c r="T190" s="335"/>
      <c r="U190" s="335"/>
      <c r="V190" s="335"/>
      <c r="W190" s="335"/>
      <c r="X190" s="335">
        <v>1</v>
      </c>
      <c r="Y190" s="335"/>
      <c r="Z190" s="335">
        <v>1</v>
      </c>
      <c r="AA190" s="335"/>
      <c r="AB190" s="335"/>
      <c r="AC190" s="335"/>
      <c r="AD190" s="335"/>
      <c r="AE190" s="335"/>
      <c r="AF190" s="335"/>
      <c r="AG190" s="335"/>
      <c r="AH190" s="335"/>
      <c r="AI190" s="335"/>
      <c r="AJ190" s="335"/>
      <c r="AK190" s="335"/>
      <c r="AL190" s="335"/>
      <c r="AM190" s="335"/>
      <c r="AN190" s="335"/>
      <c r="AO190" s="335"/>
      <c r="AP190" s="335"/>
      <c r="AQ190" s="335"/>
      <c r="AR190" s="335"/>
      <c r="AS190" s="336">
        <v>2</v>
      </c>
    </row>
    <row r="191" spans="1:45">
      <c r="A191" s="337"/>
      <c r="B191" s="337"/>
      <c r="C191" s="338" t="s">
        <v>419</v>
      </c>
      <c r="D191" s="339"/>
      <c r="E191" s="340"/>
      <c r="F191" s="340"/>
      <c r="G191" s="340"/>
      <c r="H191" s="340"/>
      <c r="I191" s="340"/>
      <c r="J191" s="340"/>
      <c r="K191" s="340"/>
      <c r="L191" s="340"/>
      <c r="M191" s="340"/>
      <c r="N191" s="340"/>
      <c r="O191" s="340"/>
      <c r="P191" s="340"/>
      <c r="Q191" s="340"/>
      <c r="R191" s="340"/>
      <c r="S191" s="340"/>
      <c r="T191" s="340"/>
      <c r="U191" s="340"/>
      <c r="V191" s="340">
        <v>1</v>
      </c>
      <c r="W191" s="340"/>
      <c r="X191" s="340"/>
      <c r="Y191" s="340"/>
      <c r="Z191" s="340"/>
      <c r="AA191" s="340"/>
      <c r="AB191" s="340"/>
      <c r="AC191" s="340"/>
      <c r="AD191" s="340"/>
      <c r="AE191" s="340"/>
      <c r="AF191" s="340"/>
      <c r="AG191" s="340"/>
      <c r="AH191" s="340"/>
      <c r="AI191" s="340"/>
      <c r="AJ191" s="340"/>
      <c r="AK191" s="340"/>
      <c r="AL191" s="340"/>
      <c r="AM191" s="340"/>
      <c r="AN191" s="340"/>
      <c r="AO191" s="340"/>
      <c r="AP191" s="340"/>
      <c r="AQ191" s="340"/>
      <c r="AR191" s="340"/>
      <c r="AS191" s="341">
        <v>1</v>
      </c>
    </row>
    <row r="192" spans="1:45">
      <c r="A192" s="337"/>
      <c r="B192" s="368" t="s">
        <v>420</v>
      </c>
      <c r="C192" s="369"/>
      <c r="D192" s="370"/>
      <c r="E192" s="371"/>
      <c r="F192" s="371"/>
      <c r="G192" s="371"/>
      <c r="H192" s="371"/>
      <c r="I192" s="371"/>
      <c r="J192" s="371"/>
      <c r="K192" s="371"/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1">
        <v>1</v>
      </c>
      <c r="W192" s="371"/>
      <c r="X192" s="371">
        <v>1</v>
      </c>
      <c r="Y192" s="371"/>
      <c r="Z192" s="371">
        <v>1</v>
      </c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371"/>
      <c r="AL192" s="371"/>
      <c r="AM192" s="371"/>
      <c r="AN192" s="371"/>
      <c r="AO192" s="371"/>
      <c r="AP192" s="371"/>
      <c r="AQ192" s="371"/>
      <c r="AR192" s="371"/>
      <c r="AS192" s="372">
        <v>3</v>
      </c>
    </row>
    <row r="193" spans="1:45">
      <c r="A193" s="337"/>
      <c r="B193" s="333" t="s">
        <v>208</v>
      </c>
      <c r="C193" s="333" t="s">
        <v>416</v>
      </c>
      <c r="D193" s="334"/>
      <c r="E193" s="335"/>
      <c r="F193" s="335"/>
      <c r="G193" s="335"/>
      <c r="H193" s="335"/>
      <c r="I193" s="335"/>
      <c r="J193" s="335"/>
      <c r="K193" s="335"/>
      <c r="L193" s="335"/>
      <c r="M193" s="335"/>
      <c r="N193" s="335"/>
      <c r="O193" s="335"/>
      <c r="P193" s="335"/>
      <c r="Q193" s="335"/>
      <c r="R193" s="335"/>
      <c r="S193" s="335"/>
      <c r="T193" s="335"/>
      <c r="U193" s="335"/>
      <c r="V193" s="335"/>
      <c r="W193" s="335">
        <v>1</v>
      </c>
      <c r="X193" s="335">
        <v>1</v>
      </c>
      <c r="Y193" s="335"/>
      <c r="Z193" s="335"/>
      <c r="AA193" s="335"/>
      <c r="AB193" s="335"/>
      <c r="AC193" s="335"/>
      <c r="AD193" s="335"/>
      <c r="AE193" s="335"/>
      <c r="AF193" s="335"/>
      <c r="AG193" s="335"/>
      <c r="AH193" s="335"/>
      <c r="AI193" s="335"/>
      <c r="AJ193" s="335"/>
      <c r="AK193" s="335"/>
      <c r="AL193" s="335"/>
      <c r="AM193" s="335"/>
      <c r="AN193" s="335"/>
      <c r="AO193" s="335"/>
      <c r="AP193" s="335"/>
      <c r="AQ193" s="335"/>
      <c r="AR193" s="335"/>
      <c r="AS193" s="336">
        <v>2</v>
      </c>
    </row>
    <row r="194" spans="1:45">
      <c r="A194" s="337"/>
      <c r="B194" s="337"/>
      <c r="C194" s="338" t="s">
        <v>417</v>
      </c>
      <c r="D194" s="339"/>
      <c r="E194" s="340"/>
      <c r="F194" s="340"/>
      <c r="G194" s="340"/>
      <c r="H194" s="340"/>
      <c r="I194" s="340"/>
      <c r="J194" s="340"/>
      <c r="K194" s="340"/>
      <c r="L194" s="340"/>
      <c r="M194" s="340"/>
      <c r="N194" s="340"/>
      <c r="O194" s="340"/>
      <c r="P194" s="340"/>
      <c r="Q194" s="340"/>
      <c r="R194" s="340"/>
      <c r="S194" s="340"/>
      <c r="T194" s="340"/>
      <c r="U194" s="340"/>
      <c r="V194" s="340"/>
      <c r="W194" s="340"/>
      <c r="X194" s="340"/>
      <c r="Y194" s="340">
        <v>1</v>
      </c>
      <c r="Z194" s="340"/>
      <c r="AA194" s="340"/>
      <c r="AB194" s="340"/>
      <c r="AC194" s="340"/>
      <c r="AD194" s="340"/>
      <c r="AE194" s="340"/>
      <c r="AF194" s="340"/>
      <c r="AG194" s="340"/>
      <c r="AH194" s="340"/>
      <c r="AI194" s="340"/>
      <c r="AJ194" s="340"/>
      <c r="AK194" s="340"/>
      <c r="AL194" s="340"/>
      <c r="AM194" s="340"/>
      <c r="AN194" s="340"/>
      <c r="AO194" s="340"/>
      <c r="AP194" s="340"/>
      <c r="AQ194" s="340"/>
      <c r="AR194" s="340"/>
      <c r="AS194" s="341">
        <v>1</v>
      </c>
    </row>
    <row r="195" spans="1:45">
      <c r="A195" s="337"/>
      <c r="B195" s="368" t="s">
        <v>418</v>
      </c>
      <c r="C195" s="369"/>
      <c r="D195" s="370"/>
      <c r="E195" s="371"/>
      <c r="F195" s="371"/>
      <c r="G195" s="371"/>
      <c r="H195" s="371"/>
      <c r="I195" s="371"/>
      <c r="J195" s="371"/>
      <c r="K195" s="371"/>
      <c r="L195" s="371"/>
      <c r="M195" s="371"/>
      <c r="N195" s="371"/>
      <c r="O195" s="371"/>
      <c r="P195" s="371"/>
      <c r="Q195" s="371"/>
      <c r="R195" s="371"/>
      <c r="S195" s="371"/>
      <c r="T195" s="371"/>
      <c r="U195" s="371"/>
      <c r="V195" s="371"/>
      <c r="W195" s="371">
        <v>1</v>
      </c>
      <c r="X195" s="371">
        <v>1</v>
      </c>
      <c r="Y195" s="371">
        <v>1</v>
      </c>
      <c r="Z195" s="371"/>
      <c r="AA195" s="371"/>
      <c r="AB195" s="371"/>
      <c r="AC195" s="371"/>
      <c r="AD195" s="371"/>
      <c r="AE195" s="371"/>
      <c r="AF195" s="371"/>
      <c r="AG195" s="371"/>
      <c r="AH195" s="371"/>
      <c r="AI195" s="371"/>
      <c r="AJ195" s="371"/>
      <c r="AK195" s="371"/>
      <c r="AL195" s="371"/>
      <c r="AM195" s="371"/>
      <c r="AN195" s="371"/>
      <c r="AO195" s="371"/>
      <c r="AP195" s="371"/>
      <c r="AQ195" s="371"/>
      <c r="AR195" s="371"/>
      <c r="AS195" s="372">
        <v>3</v>
      </c>
    </row>
    <row r="196" spans="1:45">
      <c r="A196" s="337"/>
      <c r="B196" s="333" t="s">
        <v>205</v>
      </c>
      <c r="C196" s="333" t="s">
        <v>484</v>
      </c>
      <c r="D196" s="334"/>
      <c r="E196" s="335"/>
      <c r="F196" s="335"/>
      <c r="G196" s="335"/>
      <c r="H196" s="335"/>
      <c r="I196" s="335"/>
      <c r="J196" s="335"/>
      <c r="K196" s="335"/>
      <c r="L196" s="335"/>
      <c r="M196" s="335"/>
      <c r="N196" s="335"/>
      <c r="O196" s="335"/>
      <c r="P196" s="335"/>
      <c r="Q196" s="335"/>
      <c r="R196" s="335"/>
      <c r="S196" s="335"/>
      <c r="T196" s="335"/>
      <c r="U196" s="335"/>
      <c r="V196" s="335"/>
      <c r="W196" s="335"/>
      <c r="X196" s="335"/>
      <c r="Y196" s="335"/>
      <c r="Z196" s="335"/>
      <c r="AA196" s="335"/>
      <c r="AB196" s="335"/>
      <c r="AC196" s="335"/>
      <c r="AD196" s="335"/>
      <c r="AE196" s="335"/>
      <c r="AF196" s="335">
        <v>1</v>
      </c>
      <c r="AG196" s="335"/>
      <c r="AH196" s="335"/>
      <c r="AI196" s="335"/>
      <c r="AJ196" s="335"/>
      <c r="AK196" s="335"/>
      <c r="AL196" s="335"/>
      <c r="AM196" s="335"/>
      <c r="AN196" s="335"/>
      <c r="AO196" s="335"/>
      <c r="AP196" s="335"/>
      <c r="AQ196" s="335"/>
      <c r="AR196" s="335"/>
      <c r="AS196" s="336">
        <v>1</v>
      </c>
    </row>
    <row r="197" spans="1:45">
      <c r="A197" s="337"/>
      <c r="B197" s="368" t="s">
        <v>485</v>
      </c>
      <c r="C197" s="369"/>
      <c r="D197" s="370"/>
      <c r="E197" s="371"/>
      <c r="F197" s="371"/>
      <c r="G197" s="371"/>
      <c r="H197" s="371"/>
      <c r="I197" s="371"/>
      <c r="J197" s="371"/>
      <c r="K197" s="371"/>
      <c r="L197" s="371"/>
      <c r="M197" s="371"/>
      <c r="N197" s="371"/>
      <c r="O197" s="371"/>
      <c r="P197" s="371"/>
      <c r="Q197" s="371"/>
      <c r="R197" s="371"/>
      <c r="S197" s="371"/>
      <c r="T197" s="371"/>
      <c r="U197" s="371"/>
      <c r="V197" s="371"/>
      <c r="W197" s="371"/>
      <c r="X197" s="371"/>
      <c r="Y197" s="371"/>
      <c r="Z197" s="371"/>
      <c r="AA197" s="371"/>
      <c r="AB197" s="371"/>
      <c r="AC197" s="371"/>
      <c r="AD197" s="371"/>
      <c r="AE197" s="371"/>
      <c r="AF197" s="371">
        <v>1</v>
      </c>
      <c r="AG197" s="371"/>
      <c r="AH197" s="371"/>
      <c r="AI197" s="371"/>
      <c r="AJ197" s="371"/>
      <c r="AK197" s="371"/>
      <c r="AL197" s="371"/>
      <c r="AM197" s="371"/>
      <c r="AN197" s="371"/>
      <c r="AO197" s="371"/>
      <c r="AP197" s="371"/>
      <c r="AQ197" s="371"/>
      <c r="AR197" s="371"/>
      <c r="AS197" s="372">
        <v>1</v>
      </c>
    </row>
    <row r="198" spans="1:45">
      <c r="A198" s="337"/>
      <c r="B198" s="333" t="s">
        <v>171</v>
      </c>
      <c r="C198" s="333" t="s">
        <v>389</v>
      </c>
      <c r="D198" s="334"/>
      <c r="E198" s="335"/>
      <c r="F198" s="335"/>
      <c r="G198" s="335"/>
      <c r="H198" s="335"/>
      <c r="I198" s="335"/>
      <c r="J198" s="335"/>
      <c r="K198" s="335"/>
      <c r="L198" s="335"/>
      <c r="M198" s="335"/>
      <c r="N198" s="335"/>
      <c r="O198" s="335"/>
      <c r="P198" s="335"/>
      <c r="Q198" s="335">
        <v>1</v>
      </c>
      <c r="R198" s="335"/>
      <c r="S198" s="335"/>
      <c r="T198" s="335"/>
      <c r="U198" s="335"/>
      <c r="V198" s="335"/>
      <c r="W198" s="335"/>
      <c r="X198" s="335"/>
      <c r="Y198" s="335"/>
      <c r="Z198" s="335"/>
      <c r="AA198" s="335"/>
      <c r="AB198" s="335"/>
      <c r="AC198" s="335"/>
      <c r="AD198" s="335"/>
      <c r="AE198" s="335"/>
      <c r="AF198" s="335"/>
      <c r="AG198" s="335"/>
      <c r="AH198" s="335"/>
      <c r="AI198" s="335"/>
      <c r="AJ198" s="335"/>
      <c r="AK198" s="335"/>
      <c r="AL198" s="335"/>
      <c r="AM198" s="335"/>
      <c r="AN198" s="335"/>
      <c r="AO198" s="335"/>
      <c r="AP198" s="335"/>
      <c r="AQ198" s="335"/>
      <c r="AR198" s="335"/>
      <c r="AS198" s="336">
        <v>1</v>
      </c>
    </row>
    <row r="199" spans="1:45">
      <c r="A199" s="337"/>
      <c r="B199" s="368" t="s">
        <v>390</v>
      </c>
      <c r="C199" s="369"/>
      <c r="D199" s="370"/>
      <c r="E199" s="371"/>
      <c r="F199" s="371"/>
      <c r="G199" s="371"/>
      <c r="H199" s="371"/>
      <c r="I199" s="371"/>
      <c r="J199" s="371"/>
      <c r="K199" s="371"/>
      <c r="L199" s="371"/>
      <c r="M199" s="371"/>
      <c r="N199" s="371"/>
      <c r="O199" s="371"/>
      <c r="P199" s="371"/>
      <c r="Q199" s="371">
        <v>1</v>
      </c>
      <c r="R199" s="371"/>
      <c r="S199" s="371"/>
      <c r="T199" s="371"/>
      <c r="U199" s="371"/>
      <c r="V199" s="371"/>
      <c r="W199" s="371"/>
      <c r="X199" s="371"/>
      <c r="Y199" s="371"/>
      <c r="Z199" s="371"/>
      <c r="AA199" s="371"/>
      <c r="AB199" s="371"/>
      <c r="AC199" s="371"/>
      <c r="AD199" s="371"/>
      <c r="AE199" s="371"/>
      <c r="AF199" s="371"/>
      <c r="AG199" s="371"/>
      <c r="AH199" s="371"/>
      <c r="AI199" s="371"/>
      <c r="AJ199" s="371"/>
      <c r="AK199" s="371"/>
      <c r="AL199" s="371"/>
      <c r="AM199" s="371"/>
      <c r="AN199" s="371"/>
      <c r="AO199" s="371"/>
      <c r="AP199" s="371"/>
      <c r="AQ199" s="371"/>
      <c r="AR199" s="371"/>
      <c r="AS199" s="372">
        <v>1</v>
      </c>
    </row>
    <row r="200" spans="1:45">
      <c r="A200" s="353" t="s">
        <v>353</v>
      </c>
      <c r="B200" s="354"/>
      <c r="C200" s="354"/>
      <c r="D200" s="347"/>
      <c r="E200" s="348"/>
      <c r="F200" s="348"/>
      <c r="G200" s="348">
        <v>1</v>
      </c>
      <c r="H200" s="348">
        <v>1</v>
      </c>
      <c r="I200" s="348">
        <v>1</v>
      </c>
      <c r="J200" s="348"/>
      <c r="K200" s="348"/>
      <c r="L200" s="348"/>
      <c r="M200" s="348"/>
      <c r="N200" s="348"/>
      <c r="O200" s="348"/>
      <c r="P200" s="348"/>
      <c r="Q200" s="348">
        <v>1</v>
      </c>
      <c r="R200" s="348"/>
      <c r="S200" s="348"/>
      <c r="T200" s="348">
        <v>1</v>
      </c>
      <c r="U200" s="348"/>
      <c r="V200" s="348">
        <v>2</v>
      </c>
      <c r="W200" s="348">
        <v>1</v>
      </c>
      <c r="X200" s="348">
        <v>2</v>
      </c>
      <c r="Y200" s="348">
        <v>1</v>
      </c>
      <c r="Z200" s="348">
        <v>2</v>
      </c>
      <c r="AA200" s="348">
        <v>1</v>
      </c>
      <c r="AB200" s="348">
        <v>1</v>
      </c>
      <c r="AC200" s="348">
        <v>1</v>
      </c>
      <c r="AD200" s="348"/>
      <c r="AE200" s="348">
        <v>1</v>
      </c>
      <c r="AF200" s="348">
        <v>1</v>
      </c>
      <c r="AG200" s="348"/>
      <c r="AH200" s="348"/>
      <c r="AI200" s="348"/>
      <c r="AJ200" s="348">
        <v>3</v>
      </c>
      <c r="AK200" s="348"/>
      <c r="AL200" s="348">
        <v>2</v>
      </c>
      <c r="AM200" s="348">
        <v>1</v>
      </c>
      <c r="AN200" s="348"/>
      <c r="AO200" s="348">
        <v>1</v>
      </c>
      <c r="AP200" s="348"/>
      <c r="AQ200" s="348"/>
      <c r="AR200" s="348">
        <v>1</v>
      </c>
      <c r="AS200" s="349">
        <v>26</v>
      </c>
    </row>
    <row r="201" spans="1:45">
      <c r="A201" s="333" t="s">
        <v>59</v>
      </c>
      <c r="B201" s="333" t="s">
        <v>177</v>
      </c>
      <c r="C201" s="333" t="s">
        <v>460</v>
      </c>
      <c r="D201" s="334"/>
      <c r="E201" s="335"/>
      <c r="F201" s="335"/>
      <c r="G201" s="335"/>
      <c r="H201" s="335"/>
      <c r="I201" s="335"/>
      <c r="J201" s="335"/>
      <c r="K201" s="335"/>
      <c r="L201" s="335"/>
      <c r="M201" s="335"/>
      <c r="N201" s="335"/>
      <c r="O201" s="335"/>
      <c r="P201" s="335"/>
      <c r="Q201" s="335"/>
      <c r="R201" s="335"/>
      <c r="S201" s="335"/>
      <c r="T201" s="335"/>
      <c r="U201" s="335"/>
      <c r="V201" s="335"/>
      <c r="W201" s="335"/>
      <c r="X201" s="335"/>
      <c r="Y201" s="335"/>
      <c r="Z201" s="335"/>
      <c r="AA201" s="335"/>
      <c r="AB201" s="335"/>
      <c r="AC201" s="335"/>
      <c r="AD201" s="335"/>
      <c r="AE201" s="335"/>
      <c r="AF201" s="335">
        <v>1</v>
      </c>
      <c r="AG201" s="335"/>
      <c r="AH201" s="335"/>
      <c r="AI201" s="335"/>
      <c r="AJ201" s="335"/>
      <c r="AK201" s="335"/>
      <c r="AL201" s="335"/>
      <c r="AM201" s="335"/>
      <c r="AN201" s="335"/>
      <c r="AO201" s="335"/>
      <c r="AP201" s="335"/>
      <c r="AQ201" s="335"/>
      <c r="AR201" s="335"/>
      <c r="AS201" s="336">
        <v>1</v>
      </c>
    </row>
    <row r="202" spans="1:45">
      <c r="A202" s="337"/>
      <c r="B202" s="368" t="s">
        <v>461</v>
      </c>
      <c r="C202" s="369"/>
      <c r="D202" s="370"/>
      <c r="E202" s="371"/>
      <c r="F202" s="371"/>
      <c r="G202" s="371"/>
      <c r="H202" s="371"/>
      <c r="I202" s="371"/>
      <c r="J202" s="371"/>
      <c r="K202" s="371"/>
      <c r="L202" s="371"/>
      <c r="M202" s="371"/>
      <c r="N202" s="371"/>
      <c r="O202" s="371"/>
      <c r="P202" s="371"/>
      <c r="Q202" s="371"/>
      <c r="R202" s="371"/>
      <c r="S202" s="371"/>
      <c r="T202" s="371"/>
      <c r="U202" s="371"/>
      <c r="V202" s="371"/>
      <c r="W202" s="371"/>
      <c r="X202" s="371"/>
      <c r="Y202" s="371"/>
      <c r="Z202" s="371"/>
      <c r="AA202" s="371"/>
      <c r="AB202" s="371"/>
      <c r="AC202" s="371"/>
      <c r="AD202" s="371"/>
      <c r="AE202" s="371"/>
      <c r="AF202" s="371">
        <v>1</v>
      </c>
      <c r="AG202" s="371"/>
      <c r="AH202" s="371"/>
      <c r="AI202" s="371"/>
      <c r="AJ202" s="371"/>
      <c r="AK202" s="371"/>
      <c r="AL202" s="371"/>
      <c r="AM202" s="371"/>
      <c r="AN202" s="371"/>
      <c r="AO202" s="371"/>
      <c r="AP202" s="371"/>
      <c r="AQ202" s="371"/>
      <c r="AR202" s="371"/>
      <c r="AS202" s="372">
        <v>1</v>
      </c>
    </row>
    <row r="203" spans="1:45">
      <c r="A203" s="337"/>
      <c r="B203" s="333" t="s">
        <v>252</v>
      </c>
      <c r="C203" s="333" t="s">
        <v>360</v>
      </c>
      <c r="D203" s="334"/>
      <c r="E203" s="335"/>
      <c r="F203" s="335"/>
      <c r="G203" s="335"/>
      <c r="H203" s="335"/>
      <c r="I203" s="335"/>
      <c r="J203" s="335">
        <v>1</v>
      </c>
      <c r="K203" s="335"/>
      <c r="L203" s="335"/>
      <c r="M203" s="335"/>
      <c r="N203" s="335"/>
      <c r="O203" s="335"/>
      <c r="P203" s="335"/>
      <c r="Q203" s="335"/>
      <c r="R203" s="335"/>
      <c r="S203" s="335"/>
      <c r="T203" s="335"/>
      <c r="U203" s="335"/>
      <c r="V203" s="335"/>
      <c r="W203" s="335"/>
      <c r="X203" s="335"/>
      <c r="Y203" s="335"/>
      <c r="Z203" s="335"/>
      <c r="AA203" s="335"/>
      <c r="AB203" s="335"/>
      <c r="AC203" s="335"/>
      <c r="AD203" s="335"/>
      <c r="AE203" s="335"/>
      <c r="AF203" s="335"/>
      <c r="AG203" s="335"/>
      <c r="AH203" s="335"/>
      <c r="AI203" s="335"/>
      <c r="AJ203" s="335"/>
      <c r="AK203" s="335"/>
      <c r="AL203" s="335"/>
      <c r="AM203" s="335"/>
      <c r="AN203" s="335"/>
      <c r="AO203" s="335"/>
      <c r="AP203" s="335"/>
      <c r="AQ203" s="335"/>
      <c r="AR203" s="335"/>
      <c r="AS203" s="336">
        <v>1</v>
      </c>
    </row>
    <row r="204" spans="1:45">
      <c r="A204" s="337"/>
      <c r="B204" s="368" t="s">
        <v>361</v>
      </c>
      <c r="C204" s="369"/>
      <c r="D204" s="370"/>
      <c r="E204" s="371"/>
      <c r="F204" s="371"/>
      <c r="G204" s="371"/>
      <c r="H204" s="371"/>
      <c r="I204" s="371"/>
      <c r="J204" s="371">
        <v>1</v>
      </c>
      <c r="K204" s="371"/>
      <c r="L204" s="371"/>
      <c r="M204" s="371"/>
      <c r="N204" s="371"/>
      <c r="O204" s="371"/>
      <c r="P204" s="371"/>
      <c r="Q204" s="371"/>
      <c r="R204" s="371"/>
      <c r="S204" s="371"/>
      <c r="T204" s="371"/>
      <c r="U204" s="371"/>
      <c r="V204" s="371"/>
      <c r="W204" s="371"/>
      <c r="X204" s="371"/>
      <c r="Y204" s="371"/>
      <c r="Z204" s="371"/>
      <c r="AA204" s="371"/>
      <c r="AB204" s="371"/>
      <c r="AC204" s="371"/>
      <c r="AD204" s="371"/>
      <c r="AE204" s="371"/>
      <c r="AF204" s="371"/>
      <c r="AG204" s="371"/>
      <c r="AH204" s="371"/>
      <c r="AI204" s="371"/>
      <c r="AJ204" s="371"/>
      <c r="AK204" s="371"/>
      <c r="AL204" s="371"/>
      <c r="AM204" s="371"/>
      <c r="AN204" s="371"/>
      <c r="AO204" s="371"/>
      <c r="AP204" s="371"/>
      <c r="AQ204" s="371"/>
      <c r="AR204" s="371"/>
      <c r="AS204" s="372">
        <v>1</v>
      </c>
    </row>
    <row r="205" spans="1:45">
      <c r="A205" s="353" t="s">
        <v>362</v>
      </c>
      <c r="B205" s="354"/>
      <c r="C205" s="354"/>
      <c r="D205" s="347"/>
      <c r="E205" s="348"/>
      <c r="F205" s="348"/>
      <c r="G205" s="348"/>
      <c r="H205" s="348"/>
      <c r="I205" s="348"/>
      <c r="J205" s="348">
        <v>1</v>
      </c>
      <c r="K205" s="348"/>
      <c r="L205" s="348"/>
      <c r="M205" s="348"/>
      <c r="N205" s="348"/>
      <c r="O205" s="348"/>
      <c r="P205" s="348"/>
      <c r="Q205" s="348"/>
      <c r="R205" s="348"/>
      <c r="S205" s="348"/>
      <c r="T205" s="348"/>
      <c r="U205" s="348"/>
      <c r="V205" s="348"/>
      <c r="W205" s="348"/>
      <c r="X205" s="348"/>
      <c r="Y205" s="348"/>
      <c r="Z205" s="348"/>
      <c r="AA205" s="348"/>
      <c r="AB205" s="348"/>
      <c r="AC205" s="348"/>
      <c r="AD205" s="348"/>
      <c r="AE205" s="348"/>
      <c r="AF205" s="348">
        <v>1</v>
      </c>
      <c r="AG205" s="348"/>
      <c r="AH205" s="348"/>
      <c r="AI205" s="348"/>
      <c r="AJ205" s="348"/>
      <c r="AK205" s="348"/>
      <c r="AL205" s="348"/>
      <c r="AM205" s="348"/>
      <c r="AN205" s="348"/>
      <c r="AO205" s="348"/>
      <c r="AP205" s="348"/>
      <c r="AQ205" s="348"/>
      <c r="AR205" s="348"/>
      <c r="AS205" s="349">
        <v>2</v>
      </c>
    </row>
    <row r="206" spans="1:45">
      <c r="A206" s="333" t="s">
        <v>29</v>
      </c>
      <c r="B206" s="333" t="s">
        <v>182</v>
      </c>
      <c r="C206" s="333" t="s">
        <v>445</v>
      </c>
      <c r="D206" s="334"/>
      <c r="E206" s="335"/>
      <c r="F206" s="335"/>
      <c r="G206" s="335"/>
      <c r="H206" s="335"/>
      <c r="I206" s="335"/>
      <c r="J206" s="335"/>
      <c r="K206" s="335"/>
      <c r="L206" s="335"/>
      <c r="M206" s="335"/>
      <c r="N206" s="335"/>
      <c r="O206" s="335"/>
      <c r="P206" s="335"/>
      <c r="Q206" s="335"/>
      <c r="R206" s="335"/>
      <c r="S206" s="335"/>
      <c r="T206" s="335"/>
      <c r="U206" s="335"/>
      <c r="V206" s="335"/>
      <c r="W206" s="335"/>
      <c r="X206" s="335"/>
      <c r="Y206" s="335"/>
      <c r="Z206" s="335"/>
      <c r="AA206" s="335">
        <v>1</v>
      </c>
      <c r="AB206" s="335"/>
      <c r="AC206" s="335"/>
      <c r="AD206" s="335"/>
      <c r="AE206" s="335"/>
      <c r="AF206" s="335"/>
      <c r="AG206" s="335"/>
      <c r="AH206" s="335"/>
      <c r="AI206" s="335"/>
      <c r="AJ206" s="335"/>
      <c r="AK206" s="335"/>
      <c r="AL206" s="335"/>
      <c r="AM206" s="335"/>
      <c r="AN206" s="335"/>
      <c r="AO206" s="335"/>
      <c r="AP206" s="335"/>
      <c r="AQ206" s="335"/>
      <c r="AR206" s="335"/>
      <c r="AS206" s="336">
        <v>1</v>
      </c>
    </row>
    <row r="207" spans="1:45">
      <c r="A207" s="337"/>
      <c r="B207" s="337"/>
      <c r="C207" s="338" t="s">
        <v>446</v>
      </c>
      <c r="D207" s="339"/>
      <c r="E207" s="340"/>
      <c r="F207" s="340"/>
      <c r="G207" s="340"/>
      <c r="H207" s="340"/>
      <c r="I207" s="340"/>
      <c r="J207" s="340"/>
      <c r="K207" s="340"/>
      <c r="L207" s="340"/>
      <c r="M207" s="340"/>
      <c r="N207" s="340"/>
      <c r="O207" s="340"/>
      <c r="P207" s="340"/>
      <c r="Q207" s="340"/>
      <c r="R207" s="340"/>
      <c r="S207" s="340"/>
      <c r="T207" s="340"/>
      <c r="U207" s="340"/>
      <c r="V207" s="340"/>
      <c r="W207" s="340"/>
      <c r="X207" s="340"/>
      <c r="Y207" s="340"/>
      <c r="Z207" s="340"/>
      <c r="AA207" s="340"/>
      <c r="AB207" s="340"/>
      <c r="AC207" s="340"/>
      <c r="AD207" s="340"/>
      <c r="AE207" s="340">
        <v>1</v>
      </c>
      <c r="AF207" s="340"/>
      <c r="AG207" s="340"/>
      <c r="AH207" s="340"/>
      <c r="AI207" s="340"/>
      <c r="AJ207" s="340"/>
      <c r="AK207" s="340"/>
      <c r="AL207" s="340"/>
      <c r="AM207" s="340"/>
      <c r="AN207" s="340"/>
      <c r="AO207" s="340"/>
      <c r="AP207" s="340"/>
      <c r="AQ207" s="340"/>
      <c r="AR207" s="340"/>
      <c r="AS207" s="341">
        <v>1</v>
      </c>
    </row>
    <row r="208" spans="1:45">
      <c r="A208" s="337"/>
      <c r="B208" s="337"/>
      <c r="C208" s="338" t="s">
        <v>447</v>
      </c>
      <c r="D208" s="339"/>
      <c r="E208" s="340"/>
      <c r="F208" s="340"/>
      <c r="G208" s="340"/>
      <c r="H208" s="340"/>
      <c r="I208" s="340"/>
      <c r="J208" s="340"/>
      <c r="K208" s="340"/>
      <c r="L208" s="340"/>
      <c r="M208" s="340"/>
      <c r="N208" s="340"/>
      <c r="O208" s="340"/>
      <c r="P208" s="340"/>
      <c r="Q208" s="340"/>
      <c r="R208" s="340"/>
      <c r="S208" s="340"/>
      <c r="T208" s="340"/>
      <c r="U208" s="340"/>
      <c r="V208" s="340">
        <v>1</v>
      </c>
      <c r="W208" s="340"/>
      <c r="X208" s="340">
        <v>1</v>
      </c>
      <c r="Y208" s="340"/>
      <c r="Z208" s="340"/>
      <c r="AA208" s="340"/>
      <c r="AB208" s="340"/>
      <c r="AC208" s="340"/>
      <c r="AD208" s="340"/>
      <c r="AE208" s="340"/>
      <c r="AF208" s="340"/>
      <c r="AG208" s="340"/>
      <c r="AH208" s="340"/>
      <c r="AI208" s="340"/>
      <c r="AJ208" s="340"/>
      <c r="AK208" s="340"/>
      <c r="AL208" s="340"/>
      <c r="AM208" s="340"/>
      <c r="AN208" s="340"/>
      <c r="AO208" s="340"/>
      <c r="AP208" s="340">
        <v>1</v>
      </c>
      <c r="AQ208" s="340"/>
      <c r="AR208" s="340"/>
      <c r="AS208" s="341">
        <v>3</v>
      </c>
    </row>
    <row r="209" spans="1:45">
      <c r="A209" s="337"/>
      <c r="B209" s="337"/>
      <c r="C209" s="338" t="s">
        <v>439</v>
      </c>
      <c r="D209" s="339"/>
      <c r="E209" s="340"/>
      <c r="F209" s="340"/>
      <c r="G209" s="340"/>
      <c r="H209" s="340"/>
      <c r="I209" s="340"/>
      <c r="J209" s="340"/>
      <c r="K209" s="340"/>
      <c r="L209" s="340"/>
      <c r="M209" s="340"/>
      <c r="N209" s="340"/>
      <c r="O209" s="340"/>
      <c r="P209" s="340"/>
      <c r="Q209" s="340"/>
      <c r="R209" s="340"/>
      <c r="S209" s="340"/>
      <c r="T209" s="340"/>
      <c r="U209" s="340"/>
      <c r="V209" s="340"/>
      <c r="W209" s="340"/>
      <c r="X209" s="340"/>
      <c r="Y209" s="340"/>
      <c r="Z209" s="340">
        <v>1</v>
      </c>
      <c r="AA209" s="340"/>
      <c r="AB209" s="340"/>
      <c r="AC209" s="340"/>
      <c r="AD209" s="340">
        <v>1</v>
      </c>
      <c r="AE209" s="340"/>
      <c r="AF209" s="340"/>
      <c r="AG209" s="340"/>
      <c r="AH209" s="340"/>
      <c r="AI209" s="340"/>
      <c r="AJ209" s="340"/>
      <c r="AK209" s="340"/>
      <c r="AL209" s="340"/>
      <c r="AM209" s="340"/>
      <c r="AN209" s="340"/>
      <c r="AO209" s="340"/>
      <c r="AP209" s="340"/>
      <c r="AQ209" s="340"/>
      <c r="AR209" s="340"/>
      <c r="AS209" s="341">
        <v>2</v>
      </c>
    </row>
    <row r="210" spans="1:45">
      <c r="A210" s="337"/>
      <c r="B210" s="337"/>
      <c r="C210" s="338" t="s">
        <v>462</v>
      </c>
      <c r="D210" s="339"/>
      <c r="E210" s="340"/>
      <c r="F210" s="340"/>
      <c r="G210" s="340"/>
      <c r="H210" s="340"/>
      <c r="I210" s="340"/>
      <c r="J210" s="340"/>
      <c r="K210" s="340"/>
      <c r="L210" s="340"/>
      <c r="M210" s="340"/>
      <c r="N210" s="340"/>
      <c r="O210" s="340"/>
      <c r="P210" s="340"/>
      <c r="Q210" s="340"/>
      <c r="R210" s="340"/>
      <c r="S210" s="340"/>
      <c r="T210" s="340"/>
      <c r="U210" s="340"/>
      <c r="V210" s="340"/>
      <c r="W210" s="340"/>
      <c r="X210" s="340"/>
      <c r="Y210" s="340"/>
      <c r="Z210" s="340"/>
      <c r="AA210" s="340"/>
      <c r="AB210" s="340"/>
      <c r="AC210" s="340"/>
      <c r="AD210" s="340"/>
      <c r="AE210" s="340"/>
      <c r="AF210" s="340">
        <v>1</v>
      </c>
      <c r="AG210" s="340"/>
      <c r="AH210" s="340"/>
      <c r="AI210" s="340"/>
      <c r="AJ210" s="340"/>
      <c r="AK210" s="340"/>
      <c r="AL210" s="340"/>
      <c r="AM210" s="340">
        <v>1</v>
      </c>
      <c r="AN210" s="340"/>
      <c r="AO210" s="340"/>
      <c r="AP210" s="340"/>
      <c r="AQ210" s="340"/>
      <c r="AR210" s="340"/>
      <c r="AS210" s="341">
        <v>2</v>
      </c>
    </row>
    <row r="211" spans="1:45">
      <c r="A211" s="337"/>
      <c r="B211" s="337"/>
      <c r="C211" s="338" t="s">
        <v>448</v>
      </c>
      <c r="D211" s="339"/>
      <c r="E211" s="340"/>
      <c r="F211" s="340"/>
      <c r="G211" s="340"/>
      <c r="H211" s="340"/>
      <c r="I211" s="340"/>
      <c r="J211" s="340"/>
      <c r="K211" s="340"/>
      <c r="L211" s="340"/>
      <c r="M211" s="340"/>
      <c r="N211" s="340"/>
      <c r="O211" s="340"/>
      <c r="P211" s="340"/>
      <c r="Q211" s="340"/>
      <c r="R211" s="340"/>
      <c r="S211" s="340"/>
      <c r="T211" s="340"/>
      <c r="U211" s="340"/>
      <c r="V211" s="340"/>
      <c r="W211" s="340"/>
      <c r="X211" s="340"/>
      <c r="Y211" s="340"/>
      <c r="Z211" s="340"/>
      <c r="AA211" s="340">
        <v>2</v>
      </c>
      <c r="AB211" s="340">
        <v>1</v>
      </c>
      <c r="AC211" s="340"/>
      <c r="AD211" s="340">
        <v>1</v>
      </c>
      <c r="AE211" s="340"/>
      <c r="AF211" s="340"/>
      <c r="AG211" s="340"/>
      <c r="AH211" s="340"/>
      <c r="AI211" s="340"/>
      <c r="AJ211" s="340"/>
      <c r="AK211" s="340"/>
      <c r="AL211" s="340"/>
      <c r="AM211" s="340"/>
      <c r="AN211" s="340"/>
      <c r="AO211" s="340"/>
      <c r="AP211" s="340"/>
      <c r="AQ211" s="340"/>
      <c r="AR211" s="340"/>
      <c r="AS211" s="341">
        <v>4</v>
      </c>
    </row>
    <row r="212" spans="1:45">
      <c r="A212" s="337"/>
      <c r="B212" s="368" t="s">
        <v>449</v>
      </c>
      <c r="C212" s="369"/>
      <c r="D212" s="370"/>
      <c r="E212" s="371"/>
      <c r="F212" s="371"/>
      <c r="G212" s="371"/>
      <c r="H212" s="371"/>
      <c r="I212" s="371"/>
      <c r="J212" s="371"/>
      <c r="K212" s="371"/>
      <c r="L212" s="371"/>
      <c r="M212" s="371"/>
      <c r="N212" s="371"/>
      <c r="O212" s="371"/>
      <c r="P212" s="371"/>
      <c r="Q212" s="371"/>
      <c r="R212" s="371"/>
      <c r="S212" s="371"/>
      <c r="T212" s="371"/>
      <c r="U212" s="371"/>
      <c r="V212" s="371">
        <v>1</v>
      </c>
      <c r="W212" s="371"/>
      <c r="X212" s="371">
        <v>1</v>
      </c>
      <c r="Y212" s="371"/>
      <c r="Z212" s="371">
        <v>1</v>
      </c>
      <c r="AA212" s="371">
        <v>3</v>
      </c>
      <c r="AB212" s="371">
        <v>1</v>
      </c>
      <c r="AC212" s="371"/>
      <c r="AD212" s="371">
        <v>2</v>
      </c>
      <c r="AE212" s="371">
        <v>1</v>
      </c>
      <c r="AF212" s="371">
        <v>1</v>
      </c>
      <c r="AG212" s="371"/>
      <c r="AH212" s="371"/>
      <c r="AI212" s="371"/>
      <c r="AJ212" s="371"/>
      <c r="AK212" s="371"/>
      <c r="AL212" s="371"/>
      <c r="AM212" s="371">
        <v>1</v>
      </c>
      <c r="AN212" s="371"/>
      <c r="AO212" s="371"/>
      <c r="AP212" s="371">
        <v>1</v>
      </c>
      <c r="AQ212" s="371"/>
      <c r="AR212" s="371"/>
      <c r="AS212" s="372">
        <v>13</v>
      </c>
    </row>
    <row r="213" spans="1:45">
      <c r="A213" s="337"/>
      <c r="B213" s="333" t="s">
        <v>291</v>
      </c>
      <c r="C213" s="333" t="s">
        <v>224</v>
      </c>
      <c r="D213" s="334"/>
      <c r="E213" s="335"/>
      <c r="F213" s="335"/>
      <c r="G213" s="335"/>
      <c r="H213" s="335"/>
      <c r="I213" s="335"/>
      <c r="J213" s="335"/>
      <c r="K213" s="335"/>
      <c r="L213" s="335"/>
      <c r="M213" s="335">
        <v>1</v>
      </c>
      <c r="N213" s="335"/>
      <c r="O213" s="335"/>
      <c r="P213" s="335"/>
      <c r="Q213" s="335"/>
      <c r="R213" s="335"/>
      <c r="S213" s="335"/>
      <c r="T213" s="335"/>
      <c r="U213" s="335"/>
      <c r="V213" s="335"/>
      <c r="W213" s="335"/>
      <c r="X213" s="335">
        <v>1</v>
      </c>
      <c r="Y213" s="335"/>
      <c r="Z213" s="335"/>
      <c r="AA213" s="335"/>
      <c r="AB213" s="335"/>
      <c r="AC213" s="335"/>
      <c r="AD213" s="335"/>
      <c r="AE213" s="335"/>
      <c r="AF213" s="335"/>
      <c r="AG213" s="335"/>
      <c r="AH213" s="335"/>
      <c r="AI213" s="335"/>
      <c r="AJ213" s="335"/>
      <c r="AK213" s="335"/>
      <c r="AL213" s="335"/>
      <c r="AM213" s="335"/>
      <c r="AN213" s="335"/>
      <c r="AO213" s="335"/>
      <c r="AP213" s="335"/>
      <c r="AQ213" s="335"/>
      <c r="AR213" s="335"/>
      <c r="AS213" s="336">
        <v>2</v>
      </c>
    </row>
    <row r="214" spans="1:45">
      <c r="A214" s="337"/>
      <c r="B214" s="337"/>
      <c r="C214" s="338" t="s">
        <v>410</v>
      </c>
      <c r="D214" s="339"/>
      <c r="E214" s="340"/>
      <c r="F214" s="340"/>
      <c r="G214" s="340"/>
      <c r="H214" s="340"/>
      <c r="I214" s="340"/>
      <c r="J214" s="340"/>
      <c r="K214" s="340"/>
      <c r="L214" s="340"/>
      <c r="M214" s="340"/>
      <c r="N214" s="340"/>
      <c r="O214" s="340"/>
      <c r="P214" s="340"/>
      <c r="Q214" s="340"/>
      <c r="R214" s="340"/>
      <c r="S214" s="340"/>
      <c r="T214" s="340"/>
      <c r="U214" s="340">
        <v>2</v>
      </c>
      <c r="V214" s="340">
        <v>1</v>
      </c>
      <c r="W214" s="340"/>
      <c r="X214" s="340"/>
      <c r="Y214" s="340">
        <v>1</v>
      </c>
      <c r="Z214" s="340"/>
      <c r="AA214" s="340"/>
      <c r="AB214" s="340"/>
      <c r="AC214" s="340"/>
      <c r="AD214" s="340"/>
      <c r="AE214" s="340"/>
      <c r="AF214" s="340"/>
      <c r="AG214" s="340"/>
      <c r="AH214" s="340"/>
      <c r="AI214" s="340"/>
      <c r="AJ214" s="340"/>
      <c r="AK214" s="340"/>
      <c r="AL214" s="340"/>
      <c r="AM214" s="340"/>
      <c r="AN214" s="340"/>
      <c r="AO214" s="340"/>
      <c r="AP214" s="340"/>
      <c r="AQ214" s="340"/>
      <c r="AR214" s="340"/>
      <c r="AS214" s="341">
        <v>4</v>
      </c>
    </row>
    <row r="215" spans="1:45">
      <c r="A215" s="337"/>
      <c r="B215" s="337"/>
      <c r="C215" s="338" t="s">
        <v>450</v>
      </c>
      <c r="D215" s="339"/>
      <c r="E215" s="340"/>
      <c r="F215" s="340"/>
      <c r="G215" s="340"/>
      <c r="H215" s="340"/>
      <c r="I215" s="340"/>
      <c r="J215" s="340"/>
      <c r="K215" s="340"/>
      <c r="L215" s="340"/>
      <c r="M215" s="340"/>
      <c r="N215" s="340"/>
      <c r="O215" s="340"/>
      <c r="P215" s="340"/>
      <c r="Q215" s="340"/>
      <c r="R215" s="340"/>
      <c r="S215" s="340"/>
      <c r="T215" s="340"/>
      <c r="U215" s="340"/>
      <c r="V215" s="340"/>
      <c r="W215" s="340"/>
      <c r="X215" s="340"/>
      <c r="Y215" s="340"/>
      <c r="Z215" s="340"/>
      <c r="AA215" s="340"/>
      <c r="AB215" s="340"/>
      <c r="AC215" s="340"/>
      <c r="AD215" s="340"/>
      <c r="AE215" s="340"/>
      <c r="AF215" s="340">
        <v>1</v>
      </c>
      <c r="AG215" s="340"/>
      <c r="AH215" s="340"/>
      <c r="AI215" s="340"/>
      <c r="AJ215" s="340"/>
      <c r="AK215" s="340"/>
      <c r="AL215" s="340"/>
      <c r="AM215" s="340"/>
      <c r="AN215" s="340"/>
      <c r="AO215" s="340"/>
      <c r="AP215" s="340"/>
      <c r="AQ215" s="340"/>
      <c r="AR215" s="340"/>
      <c r="AS215" s="341">
        <v>1</v>
      </c>
    </row>
    <row r="216" spans="1:45">
      <c r="A216" s="337"/>
      <c r="B216" s="368" t="s">
        <v>371</v>
      </c>
      <c r="C216" s="369"/>
      <c r="D216" s="370"/>
      <c r="E216" s="371"/>
      <c r="F216" s="371"/>
      <c r="G216" s="371"/>
      <c r="H216" s="371"/>
      <c r="I216" s="371"/>
      <c r="J216" s="371"/>
      <c r="K216" s="371"/>
      <c r="L216" s="371"/>
      <c r="M216" s="371">
        <v>1</v>
      </c>
      <c r="N216" s="371"/>
      <c r="O216" s="371"/>
      <c r="P216" s="371"/>
      <c r="Q216" s="371"/>
      <c r="R216" s="371"/>
      <c r="S216" s="371"/>
      <c r="T216" s="371"/>
      <c r="U216" s="371">
        <v>2</v>
      </c>
      <c r="V216" s="371">
        <v>1</v>
      </c>
      <c r="W216" s="371"/>
      <c r="X216" s="371">
        <v>1</v>
      </c>
      <c r="Y216" s="371">
        <v>1</v>
      </c>
      <c r="Z216" s="371"/>
      <c r="AA216" s="371"/>
      <c r="AB216" s="371"/>
      <c r="AC216" s="371"/>
      <c r="AD216" s="371"/>
      <c r="AE216" s="371"/>
      <c r="AF216" s="371">
        <v>1</v>
      </c>
      <c r="AG216" s="371"/>
      <c r="AH216" s="371"/>
      <c r="AI216" s="371"/>
      <c r="AJ216" s="371"/>
      <c r="AK216" s="371"/>
      <c r="AL216" s="371"/>
      <c r="AM216" s="371"/>
      <c r="AN216" s="371"/>
      <c r="AO216" s="371"/>
      <c r="AP216" s="371"/>
      <c r="AQ216" s="371"/>
      <c r="AR216" s="371"/>
      <c r="AS216" s="372">
        <v>7</v>
      </c>
    </row>
    <row r="217" spans="1:45">
      <c r="A217" s="337"/>
      <c r="B217" s="333" t="s">
        <v>287</v>
      </c>
      <c r="C217" s="333" t="s">
        <v>463</v>
      </c>
      <c r="D217" s="334"/>
      <c r="E217" s="335"/>
      <c r="F217" s="335"/>
      <c r="G217" s="335"/>
      <c r="H217" s="335"/>
      <c r="I217" s="335"/>
      <c r="J217" s="335"/>
      <c r="K217" s="335"/>
      <c r="L217" s="335"/>
      <c r="M217" s="335"/>
      <c r="N217" s="335"/>
      <c r="O217" s="335"/>
      <c r="P217" s="335"/>
      <c r="Q217" s="335"/>
      <c r="R217" s="335"/>
      <c r="S217" s="335"/>
      <c r="T217" s="335"/>
      <c r="U217" s="335"/>
      <c r="V217" s="335"/>
      <c r="W217" s="335"/>
      <c r="X217" s="335"/>
      <c r="Y217" s="335"/>
      <c r="Z217" s="335"/>
      <c r="AA217" s="335"/>
      <c r="AB217" s="335"/>
      <c r="AC217" s="335">
        <v>1</v>
      </c>
      <c r="AD217" s="335"/>
      <c r="AE217" s="335"/>
      <c r="AF217" s="335"/>
      <c r="AG217" s="335"/>
      <c r="AH217" s="335"/>
      <c r="AI217" s="335"/>
      <c r="AJ217" s="335"/>
      <c r="AK217" s="335"/>
      <c r="AL217" s="335"/>
      <c r="AM217" s="335"/>
      <c r="AN217" s="335"/>
      <c r="AO217" s="335"/>
      <c r="AP217" s="335"/>
      <c r="AQ217" s="335"/>
      <c r="AR217" s="335"/>
      <c r="AS217" s="336">
        <v>1</v>
      </c>
    </row>
    <row r="218" spans="1:45">
      <c r="A218" s="337"/>
      <c r="B218" s="337"/>
      <c r="C218" s="338" t="s">
        <v>523</v>
      </c>
      <c r="D218" s="339"/>
      <c r="E218" s="340"/>
      <c r="F218" s="340"/>
      <c r="G218" s="340"/>
      <c r="H218" s="340"/>
      <c r="I218" s="340"/>
      <c r="J218" s="340"/>
      <c r="K218" s="340"/>
      <c r="L218" s="340"/>
      <c r="M218" s="340"/>
      <c r="N218" s="340"/>
      <c r="O218" s="340"/>
      <c r="P218" s="340"/>
      <c r="Q218" s="340"/>
      <c r="R218" s="340"/>
      <c r="S218" s="340"/>
      <c r="T218" s="340"/>
      <c r="U218" s="340"/>
      <c r="V218" s="340"/>
      <c r="W218" s="340"/>
      <c r="X218" s="340"/>
      <c r="Y218" s="340"/>
      <c r="Z218" s="340"/>
      <c r="AA218" s="340"/>
      <c r="AB218" s="340"/>
      <c r="AC218" s="340"/>
      <c r="AD218" s="340">
        <v>1</v>
      </c>
      <c r="AE218" s="340"/>
      <c r="AF218" s="340">
        <v>1</v>
      </c>
      <c r="AG218" s="340"/>
      <c r="AH218" s="340"/>
      <c r="AI218" s="340"/>
      <c r="AJ218" s="340"/>
      <c r="AK218" s="340"/>
      <c r="AL218" s="340"/>
      <c r="AM218" s="340"/>
      <c r="AN218" s="340">
        <v>2</v>
      </c>
      <c r="AO218" s="340"/>
      <c r="AP218" s="340"/>
      <c r="AQ218" s="340"/>
      <c r="AR218" s="340"/>
      <c r="AS218" s="341">
        <v>4</v>
      </c>
    </row>
    <row r="219" spans="1:45">
      <c r="A219" s="337"/>
      <c r="B219" s="368" t="s">
        <v>464</v>
      </c>
      <c r="C219" s="369"/>
      <c r="D219" s="370"/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  <c r="AA219" s="371"/>
      <c r="AB219" s="371"/>
      <c r="AC219" s="371">
        <v>1</v>
      </c>
      <c r="AD219" s="371">
        <v>1</v>
      </c>
      <c r="AE219" s="371"/>
      <c r="AF219" s="371">
        <v>1</v>
      </c>
      <c r="AG219" s="371"/>
      <c r="AH219" s="371"/>
      <c r="AI219" s="371"/>
      <c r="AJ219" s="371"/>
      <c r="AK219" s="371"/>
      <c r="AL219" s="371"/>
      <c r="AM219" s="371"/>
      <c r="AN219" s="371">
        <v>2</v>
      </c>
      <c r="AO219" s="371"/>
      <c r="AP219" s="371"/>
      <c r="AQ219" s="371"/>
      <c r="AR219" s="371"/>
      <c r="AS219" s="372">
        <v>5</v>
      </c>
    </row>
    <row r="220" spans="1:45">
      <c r="A220" s="337"/>
      <c r="B220" s="333" t="s">
        <v>294</v>
      </c>
      <c r="C220" s="333" t="s">
        <v>522</v>
      </c>
      <c r="D220" s="334"/>
      <c r="E220" s="335"/>
      <c r="F220" s="335"/>
      <c r="G220" s="335"/>
      <c r="H220" s="335"/>
      <c r="I220" s="335"/>
      <c r="J220" s="335"/>
      <c r="K220" s="335"/>
      <c r="L220" s="335"/>
      <c r="M220" s="335"/>
      <c r="N220" s="335"/>
      <c r="O220" s="335"/>
      <c r="P220" s="335"/>
      <c r="Q220" s="335"/>
      <c r="R220" s="335"/>
      <c r="S220" s="335"/>
      <c r="T220" s="335"/>
      <c r="U220" s="335"/>
      <c r="V220" s="335"/>
      <c r="W220" s="335"/>
      <c r="X220" s="335"/>
      <c r="Y220" s="335"/>
      <c r="Z220" s="335"/>
      <c r="AA220" s="335"/>
      <c r="AB220" s="335"/>
      <c r="AC220" s="335"/>
      <c r="AD220" s="335"/>
      <c r="AE220" s="335"/>
      <c r="AF220" s="335"/>
      <c r="AG220" s="335">
        <v>1</v>
      </c>
      <c r="AH220" s="335"/>
      <c r="AI220" s="335"/>
      <c r="AJ220" s="335"/>
      <c r="AK220" s="335"/>
      <c r="AL220" s="335"/>
      <c r="AM220" s="335"/>
      <c r="AN220" s="335"/>
      <c r="AO220" s="335"/>
      <c r="AP220" s="335"/>
      <c r="AQ220" s="335"/>
      <c r="AR220" s="335"/>
      <c r="AS220" s="336">
        <v>1</v>
      </c>
    </row>
    <row r="221" spans="1:45">
      <c r="A221" s="337"/>
      <c r="B221" s="337"/>
      <c r="C221" s="338" t="s">
        <v>451</v>
      </c>
      <c r="D221" s="339"/>
      <c r="E221" s="340"/>
      <c r="F221" s="340"/>
      <c r="G221" s="340"/>
      <c r="H221" s="340"/>
      <c r="I221" s="340"/>
      <c r="J221" s="340"/>
      <c r="K221" s="340"/>
      <c r="L221" s="340"/>
      <c r="M221" s="340"/>
      <c r="N221" s="340"/>
      <c r="O221" s="340"/>
      <c r="P221" s="340"/>
      <c r="Q221" s="340"/>
      <c r="R221" s="340"/>
      <c r="S221" s="340"/>
      <c r="T221" s="340"/>
      <c r="U221" s="340"/>
      <c r="V221" s="340"/>
      <c r="W221" s="340"/>
      <c r="X221" s="340"/>
      <c r="Y221" s="340"/>
      <c r="Z221" s="340"/>
      <c r="AA221" s="340">
        <v>2</v>
      </c>
      <c r="AB221" s="340"/>
      <c r="AC221" s="340">
        <v>1</v>
      </c>
      <c r="AD221" s="340"/>
      <c r="AE221" s="340"/>
      <c r="AF221" s="340"/>
      <c r="AG221" s="340"/>
      <c r="AH221" s="340"/>
      <c r="AI221" s="340"/>
      <c r="AJ221" s="340"/>
      <c r="AK221" s="340"/>
      <c r="AL221" s="340"/>
      <c r="AM221" s="340"/>
      <c r="AN221" s="340"/>
      <c r="AO221" s="340"/>
      <c r="AP221" s="340"/>
      <c r="AQ221" s="340"/>
      <c r="AR221" s="340"/>
      <c r="AS221" s="341">
        <v>3</v>
      </c>
    </row>
    <row r="222" spans="1:45">
      <c r="A222" s="337"/>
      <c r="B222" s="368" t="s">
        <v>452</v>
      </c>
      <c r="C222" s="369"/>
      <c r="D222" s="370"/>
      <c r="E222" s="371"/>
      <c r="F222" s="371"/>
      <c r="G222" s="371"/>
      <c r="H222" s="371"/>
      <c r="I222" s="371"/>
      <c r="J222" s="371"/>
      <c r="K222" s="371"/>
      <c r="L222" s="371"/>
      <c r="M222" s="371"/>
      <c r="N222" s="371"/>
      <c r="O222" s="371"/>
      <c r="P222" s="371"/>
      <c r="Q222" s="371"/>
      <c r="R222" s="371"/>
      <c r="S222" s="371"/>
      <c r="T222" s="371"/>
      <c r="U222" s="371"/>
      <c r="V222" s="371"/>
      <c r="W222" s="371"/>
      <c r="X222" s="371"/>
      <c r="Y222" s="371"/>
      <c r="Z222" s="371"/>
      <c r="AA222" s="371">
        <v>2</v>
      </c>
      <c r="AB222" s="371"/>
      <c r="AC222" s="371">
        <v>1</v>
      </c>
      <c r="AD222" s="371"/>
      <c r="AE222" s="371"/>
      <c r="AF222" s="371"/>
      <c r="AG222" s="371">
        <v>1</v>
      </c>
      <c r="AH222" s="371"/>
      <c r="AI222" s="371"/>
      <c r="AJ222" s="371"/>
      <c r="AK222" s="371"/>
      <c r="AL222" s="371"/>
      <c r="AM222" s="371"/>
      <c r="AN222" s="371"/>
      <c r="AO222" s="371"/>
      <c r="AP222" s="371"/>
      <c r="AQ222" s="371"/>
      <c r="AR222" s="371"/>
      <c r="AS222" s="372">
        <v>4</v>
      </c>
    </row>
    <row r="223" spans="1:45">
      <c r="A223" s="337"/>
      <c r="B223" s="333" t="s">
        <v>170</v>
      </c>
      <c r="C223" s="333" t="s">
        <v>411</v>
      </c>
      <c r="D223" s="334"/>
      <c r="E223" s="335"/>
      <c r="F223" s="335"/>
      <c r="G223" s="335"/>
      <c r="H223" s="335"/>
      <c r="I223" s="335"/>
      <c r="J223" s="335"/>
      <c r="K223" s="335"/>
      <c r="L223" s="335"/>
      <c r="M223" s="335"/>
      <c r="N223" s="335"/>
      <c r="O223" s="335"/>
      <c r="P223" s="335"/>
      <c r="Q223" s="335"/>
      <c r="R223" s="335"/>
      <c r="S223" s="335">
        <v>1</v>
      </c>
      <c r="T223" s="335"/>
      <c r="U223" s="335"/>
      <c r="V223" s="335"/>
      <c r="W223" s="335"/>
      <c r="X223" s="335"/>
      <c r="Y223" s="335"/>
      <c r="Z223" s="335"/>
      <c r="AA223" s="335"/>
      <c r="AB223" s="335"/>
      <c r="AC223" s="335"/>
      <c r="AD223" s="335"/>
      <c r="AE223" s="335"/>
      <c r="AF223" s="335"/>
      <c r="AG223" s="335"/>
      <c r="AH223" s="335"/>
      <c r="AI223" s="335"/>
      <c r="AJ223" s="335"/>
      <c r="AK223" s="335"/>
      <c r="AL223" s="335"/>
      <c r="AM223" s="335"/>
      <c r="AN223" s="335"/>
      <c r="AO223" s="335"/>
      <c r="AP223" s="335"/>
      <c r="AQ223" s="335"/>
      <c r="AR223" s="335"/>
      <c r="AS223" s="336">
        <v>1</v>
      </c>
    </row>
    <row r="224" spans="1:45">
      <c r="A224" s="337"/>
      <c r="B224" s="337"/>
      <c r="C224" s="338" t="s">
        <v>365</v>
      </c>
      <c r="D224" s="339"/>
      <c r="E224" s="340"/>
      <c r="F224" s="340"/>
      <c r="G224" s="340"/>
      <c r="H224" s="340"/>
      <c r="I224" s="340"/>
      <c r="J224" s="340"/>
      <c r="K224" s="340"/>
      <c r="L224" s="340"/>
      <c r="M224" s="340">
        <v>1</v>
      </c>
      <c r="N224" s="340"/>
      <c r="O224" s="340"/>
      <c r="P224" s="340"/>
      <c r="Q224" s="340"/>
      <c r="R224" s="340"/>
      <c r="S224" s="340"/>
      <c r="T224" s="340"/>
      <c r="U224" s="340"/>
      <c r="V224" s="340"/>
      <c r="W224" s="340"/>
      <c r="X224" s="340"/>
      <c r="Y224" s="340"/>
      <c r="Z224" s="340"/>
      <c r="AA224" s="340"/>
      <c r="AB224" s="340"/>
      <c r="AC224" s="340"/>
      <c r="AD224" s="340"/>
      <c r="AE224" s="340"/>
      <c r="AF224" s="340"/>
      <c r="AG224" s="340"/>
      <c r="AH224" s="340"/>
      <c r="AI224" s="340"/>
      <c r="AJ224" s="340"/>
      <c r="AK224" s="340"/>
      <c r="AL224" s="340"/>
      <c r="AM224" s="340"/>
      <c r="AN224" s="340"/>
      <c r="AO224" s="340"/>
      <c r="AP224" s="340"/>
      <c r="AQ224" s="340"/>
      <c r="AR224" s="340"/>
      <c r="AS224" s="341">
        <v>1</v>
      </c>
    </row>
    <row r="225" spans="1:45">
      <c r="A225" s="337"/>
      <c r="B225" s="368" t="s">
        <v>372</v>
      </c>
      <c r="C225" s="369"/>
      <c r="D225" s="370"/>
      <c r="E225" s="371"/>
      <c r="F225" s="371"/>
      <c r="G225" s="371"/>
      <c r="H225" s="371"/>
      <c r="I225" s="371"/>
      <c r="J225" s="371"/>
      <c r="K225" s="371"/>
      <c r="L225" s="371"/>
      <c r="M225" s="371">
        <v>1</v>
      </c>
      <c r="N225" s="371"/>
      <c r="O225" s="371"/>
      <c r="P225" s="371"/>
      <c r="Q225" s="371"/>
      <c r="R225" s="371"/>
      <c r="S225" s="371">
        <v>1</v>
      </c>
      <c r="T225" s="371"/>
      <c r="U225" s="371"/>
      <c r="V225" s="371"/>
      <c r="W225" s="371"/>
      <c r="X225" s="371"/>
      <c r="Y225" s="371"/>
      <c r="Z225" s="371"/>
      <c r="AA225" s="371"/>
      <c r="AB225" s="371"/>
      <c r="AC225" s="371"/>
      <c r="AD225" s="371"/>
      <c r="AE225" s="371"/>
      <c r="AF225" s="371"/>
      <c r="AG225" s="371"/>
      <c r="AH225" s="371"/>
      <c r="AI225" s="371"/>
      <c r="AJ225" s="371"/>
      <c r="AK225" s="371"/>
      <c r="AL225" s="371"/>
      <c r="AM225" s="371"/>
      <c r="AN225" s="371"/>
      <c r="AO225" s="371"/>
      <c r="AP225" s="371"/>
      <c r="AQ225" s="371"/>
      <c r="AR225" s="371"/>
      <c r="AS225" s="372">
        <v>2</v>
      </c>
    </row>
    <row r="226" spans="1:45">
      <c r="A226" s="337"/>
      <c r="B226" s="333" t="s">
        <v>285</v>
      </c>
      <c r="C226" s="333" t="s">
        <v>541</v>
      </c>
      <c r="D226" s="334"/>
      <c r="E226" s="335"/>
      <c r="F226" s="335"/>
      <c r="G226" s="335"/>
      <c r="H226" s="335"/>
      <c r="I226" s="335"/>
      <c r="J226" s="335"/>
      <c r="K226" s="335"/>
      <c r="L226" s="335"/>
      <c r="M226" s="335"/>
      <c r="N226" s="335"/>
      <c r="O226" s="335"/>
      <c r="P226" s="335"/>
      <c r="Q226" s="335"/>
      <c r="R226" s="335"/>
      <c r="S226" s="335"/>
      <c r="T226" s="335"/>
      <c r="U226" s="335"/>
      <c r="V226" s="335"/>
      <c r="W226" s="335"/>
      <c r="X226" s="335"/>
      <c r="Y226" s="335"/>
      <c r="Z226" s="335"/>
      <c r="AA226" s="335"/>
      <c r="AB226" s="335"/>
      <c r="AC226" s="335"/>
      <c r="AD226" s="335"/>
      <c r="AE226" s="335"/>
      <c r="AF226" s="335"/>
      <c r="AG226" s="335"/>
      <c r="AH226" s="335"/>
      <c r="AI226" s="335"/>
      <c r="AJ226" s="335"/>
      <c r="AK226" s="335"/>
      <c r="AL226" s="335"/>
      <c r="AM226" s="335">
        <v>1</v>
      </c>
      <c r="AN226" s="335"/>
      <c r="AO226" s="335"/>
      <c r="AP226" s="335"/>
      <c r="AQ226" s="335"/>
      <c r="AR226" s="335"/>
      <c r="AS226" s="336">
        <v>1</v>
      </c>
    </row>
    <row r="227" spans="1:45">
      <c r="A227" s="337"/>
      <c r="B227" s="368" t="s">
        <v>542</v>
      </c>
      <c r="C227" s="369"/>
      <c r="D227" s="370"/>
      <c r="E227" s="371"/>
      <c r="F227" s="371"/>
      <c r="G227" s="371"/>
      <c r="H227" s="371"/>
      <c r="I227" s="371"/>
      <c r="J227" s="371"/>
      <c r="K227" s="371"/>
      <c r="L227" s="371"/>
      <c r="M227" s="371"/>
      <c r="N227" s="371"/>
      <c r="O227" s="371"/>
      <c r="P227" s="371"/>
      <c r="Q227" s="371"/>
      <c r="R227" s="371"/>
      <c r="S227" s="371"/>
      <c r="T227" s="371"/>
      <c r="U227" s="371"/>
      <c r="V227" s="371"/>
      <c r="W227" s="371"/>
      <c r="X227" s="371"/>
      <c r="Y227" s="371"/>
      <c r="Z227" s="371"/>
      <c r="AA227" s="371"/>
      <c r="AB227" s="371"/>
      <c r="AC227" s="371"/>
      <c r="AD227" s="371"/>
      <c r="AE227" s="371"/>
      <c r="AF227" s="371"/>
      <c r="AG227" s="371"/>
      <c r="AH227" s="371"/>
      <c r="AI227" s="371"/>
      <c r="AJ227" s="371"/>
      <c r="AK227" s="371"/>
      <c r="AL227" s="371"/>
      <c r="AM227" s="371">
        <v>1</v>
      </c>
      <c r="AN227" s="371"/>
      <c r="AO227" s="371"/>
      <c r="AP227" s="371"/>
      <c r="AQ227" s="371"/>
      <c r="AR227" s="371"/>
      <c r="AS227" s="372">
        <v>1</v>
      </c>
    </row>
    <row r="228" spans="1:45">
      <c r="A228" s="337"/>
      <c r="B228" s="333" t="s">
        <v>290</v>
      </c>
      <c r="C228" s="333" t="s">
        <v>465</v>
      </c>
      <c r="D228" s="334"/>
      <c r="E228" s="335"/>
      <c r="F228" s="335"/>
      <c r="G228" s="335"/>
      <c r="H228" s="335"/>
      <c r="I228" s="335"/>
      <c r="J228" s="335"/>
      <c r="K228" s="335"/>
      <c r="L228" s="335"/>
      <c r="M228" s="335"/>
      <c r="N228" s="335"/>
      <c r="O228" s="335"/>
      <c r="P228" s="335"/>
      <c r="Q228" s="335"/>
      <c r="R228" s="335"/>
      <c r="S228" s="335"/>
      <c r="T228" s="335"/>
      <c r="U228" s="335"/>
      <c r="V228" s="335"/>
      <c r="W228" s="335"/>
      <c r="X228" s="335"/>
      <c r="Y228" s="335"/>
      <c r="Z228" s="335"/>
      <c r="AA228" s="335"/>
      <c r="AB228" s="335"/>
      <c r="AC228" s="335"/>
      <c r="AD228" s="335"/>
      <c r="AE228" s="335">
        <v>1</v>
      </c>
      <c r="AF228" s="335"/>
      <c r="AG228" s="335"/>
      <c r="AH228" s="335"/>
      <c r="AI228" s="335"/>
      <c r="AJ228" s="335"/>
      <c r="AK228" s="335"/>
      <c r="AL228" s="335"/>
      <c r="AM228" s="335"/>
      <c r="AN228" s="335"/>
      <c r="AO228" s="335"/>
      <c r="AP228" s="335"/>
      <c r="AQ228" s="335"/>
      <c r="AR228" s="335"/>
      <c r="AS228" s="336">
        <v>1</v>
      </c>
    </row>
    <row r="229" spans="1:45">
      <c r="A229" s="337"/>
      <c r="B229" s="368" t="s">
        <v>466</v>
      </c>
      <c r="C229" s="369"/>
      <c r="D229" s="370"/>
      <c r="E229" s="371"/>
      <c r="F229" s="371"/>
      <c r="G229" s="371"/>
      <c r="H229" s="371"/>
      <c r="I229" s="371"/>
      <c r="J229" s="371"/>
      <c r="K229" s="371"/>
      <c r="L229" s="371"/>
      <c r="M229" s="371"/>
      <c r="N229" s="371"/>
      <c r="O229" s="371"/>
      <c r="P229" s="371"/>
      <c r="Q229" s="371"/>
      <c r="R229" s="371"/>
      <c r="S229" s="371"/>
      <c r="T229" s="371"/>
      <c r="U229" s="371"/>
      <c r="V229" s="371"/>
      <c r="W229" s="371"/>
      <c r="X229" s="371"/>
      <c r="Y229" s="371"/>
      <c r="Z229" s="371"/>
      <c r="AA229" s="371"/>
      <c r="AB229" s="371"/>
      <c r="AC229" s="371"/>
      <c r="AD229" s="371"/>
      <c r="AE229" s="371">
        <v>1</v>
      </c>
      <c r="AF229" s="371"/>
      <c r="AG229" s="371"/>
      <c r="AH229" s="371"/>
      <c r="AI229" s="371"/>
      <c r="AJ229" s="371"/>
      <c r="AK229" s="371"/>
      <c r="AL229" s="371"/>
      <c r="AM229" s="371"/>
      <c r="AN229" s="371"/>
      <c r="AO229" s="371"/>
      <c r="AP229" s="371"/>
      <c r="AQ229" s="371"/>
      <c r="AR229" s="371"/>
      <c r="AS229" s="372">
        <v>1</v>
      </c>
    </row>
    <row r="230" spans="1:45">
      <c r="A230" s="337"/>
      <c r="B230" s="333" t="s">
        <v>289</v>
      </c>
      <c r="C230" s="333" t="s">
        <v>574</v>
      </c>
      <c r="D230" s="334"/>
      <c r="E230" s="335"/>
      <c r="F230" s="335"/>
      <c r="G230" s="335"/>
      <c r="H230" s="335"/>
      <c r="I230" s="335"/>
      <c r="J230" s="335"/>
      <c r="K230" s="335"/>
      <c r="L230" s="335"/>
      <c r="M230" s="335"/>
      <c r="N230" s="335"/>
      <c r="O230" s="335"/>
      <c r="P230" s="335"/>
      <c r="Q230" s="335"/>
      <c r="R230" s="335"/>
      <c r="S230" s="335"/>
      <c r="T230" s="335"/>
      <c r="U230" s="335"/>
      <c r="V230" s="335"/>
      <c r="W230" s="335"/>
      <c r="X230" s="335"/>
      <c r="Y230" s="335"/>
      <c r="Z230" s="335"/>
      <c r="AA230" s="335"/>
      <c r="AB230" s="335"/>
      <c r="AC230" s="335"/>
      <c r="AD230" s="335"/>
      <c r="AE230" s="335"/>
      <c r="AF230" s="335"/>
      <c r="AG230" s="335"/>
      <c r="AH230" s="335"/>
      <c r="AI230" s="335"/>
      <c r="AJ230" s="335"/>
      <c r="AK230" s="335"/>
      <c r="AL230" s="335"/>
      <c r="AM230" s="335"/>
      <c r="AN230" s="335">
        <v>1</v>
      </c>
      <c r="AO230" s="335"/>
      <c r="AP230" s="335"/>
      <c r="AQ230" s="335"/>
      <c r="AR230" s="335"/>
      <c r="AS230" s="336">
        <v>1</v>
      </c>
    </row>
    <row r="231" spans="1:45">
      <c r="A231" s="337"/>
      <c r="B231" s="368" t="s">
        <v>575</v>
      </c>
      <c r="C231" s="369"/>
      <c r="D231" s="370"/>
      <c r="E231" s="371"/>
      <c r="F231" s="371"/>
      <c r="G231" s="371"/>
      <c r="H231" s="371"/>
      <c r="I231" s="371"/>
      <c r="J231" s="371"/>
      <c r="K231" s="371"/>
      <c r="L231" s="371"/>
      <c r="M231" s="371"/>
      <c r="N231" s="371"/>
      <c r="O231" s="371"/>
      <c r="P231" s="371"/>
      <c r="Q231" s="371"/>
      <c r="R231" s="371"/>
      <c r="S231" s="371"/>
      <c r="T231" s="371"/>
      <c r="U231" s="371"/>
      <c r="V231" s="371"/>
      <c r="W231" s="371"/>
      <c r="X231" s="371"/>
      <c r="Y231" s="371"/>
      <c r="Z231" s="371"/>
      <c r="AA231" s="371"/>
      <c r="AB231" s="371"/>
      <c r="AC231" s="371"/>
      <c r="AD231" s="371"/>
      <c r="AE231" s="371"/>
      <c r="AF231" s="371"/>
      <c r="AG231" s="371"/>
      <c r="AH231" s="371"/>
      <c r="AI231" s="371"/>
      <c r="AJ231" s="371"/>
      <c r="AK231" s="371"/>
      <c r="AL231" s="371"/>
      <c r="AM231" s="371"/>
      <c r="AN231" s="371">
        <v>1</v>
      </c>
      <c r="AO231" s="371"/>
      <c r="AP231" s="371"/>
      <c r="AQ231" s="371"/>
      <c r="AR231" s="371"/>
      <c r="AS231" s="372">
        <v>1</v>
      </c>
    </row>
    <row r="232" spans="1:45">
      <c r="A232" s="337"/>
      <c r="B232" s="333" t="s">
        <v>225</v>
      </c>
      <c r="C232" s="333" t="s">
        <v>576</v>
      </c>
      <c r="D232" s="334"/>
      <c r="E232" s="335"/>
      <c r="F232" s="335"/>
      <c r="G232" s="335"/>
      <c r="H232" s="335"/>
      <c r="I232" s="335"/>
      <c r="J232" s="335"/>
      <c r="K232" s="335"/>
      <c r="L232" s="335"/>
      <c r="M232" s="335"/>
      <c r="N232" s="335"/>
      <c r="O232" s="335"/>
      <c r="P232" s="335"/>
      <c r="Q232" s="335"/>
      <c r="R232" s="335"/>
      <c r="S232" s="335"/>
      <c r="T232" s="335"/>
      <c r="U232" s="335"/>
      <c r="V232" s="335"/>
      <c r="W232" s="335"/>
      <c r="X232" s="335"/>
      <c r="Y232" s="335"/>
      <c r="Z232" s="335"/>
      <c r="AA232" s="335"/>
      <c r="AB232" s="335"/>
      <c r="AC232" s="335"/>
      <c r="AD232" s="335"/>
      <c r="AE232" s="335"/>
      <c r="AF232" s="335"/>
      <c r="AG232" s="335"/>
      <c r="AH232" s="335"/>
      <c r="AI232" s="335"/>
      <c r="AJ232" s="335"/>
      <c r="AK232" s="335"/>
      <c r="AL232" s="335">
        <v>1</v>
      </c>
      <c r="AM232" s="335"/>
      <c r="AN232" s="335"/>
      <c r="AO232" s="335"/>
      <c r="AP232" s="335"/>
      <c r="AQ232" s="335"/>
      <c r="AR232" s="335"/>
      <c r="AS232" s="336">
        <v>1</v>
      </c>
    </row>
    <row r="233" spans="1:45">
      <c r="A233" s="337"/>
      <c r="B233" s="368" t="s">
        <v>354</v>
      </c>
      <c r="C233" s="369"/>
      <c r="D233" s="370"/>
      <c r="E233" s="371"/>
      <c r="F233" s="371"/>
      <c r="G233" s="371"/>
      <c r="H233" s="371"/>
      <c r="I233" s="371"/>
      <c r="J233" s="371"/>
      <c r="K233" s="371"/>
      <c r="L233" s="371"/>
      <c r="M233" s="371"/>
      <c r="N233" s="371"/>
      <c r="O233" s="371"/>
      <c r="P233" s="371"/>
      <c r="Q233" s="371"/>
      <c r="R233" s="371"/>
      <c r="S233" s="371"/>
      <c r="T233" s="371"/>
      <c r="U233" s="371"/>
      <c r="V233" s="371"/>
      <c r="W233" s="371"/>
      <c r="X233" s="371"/>
      <c r="Y233" s="371"/>
      <c r="Z233" s="371"/>
      <c r="AA233" s="371"/>
      <c r="AB233" s="371"/>
      <c r="AC233" s="371"/>
      <c r="AD233" s="371"/>
      <c r="AE233" s="371"/>
      <c r="AF233" s="371"/>
      <c r="AG233" s="371"/>
      <c r="AH233" s="371"/>
      <c r="AI233" s="371"/>
      <c r="AJ233" s="371"/>
      <c r="AK233" s="371"/>
      <c r="AL233" s="371">
        <v>1</v>
      </c>
      <c r="AM233" s="371"/>
      <c r="AN233" s="371"/>
      <c r="AO233" s="371"/>
      <c r="AP233" s="371"/>
      <c r="AQ233" s="371"/>
      <c r="AR233" s="371"/>
      <c r="AS233" s="372">
        <v>1</v>
      </c>
    </row>
    <row r="234" spans="1:45">
      <c r="A234" s="337"/>
      <c r="B234" s="333" t="s">
        <v>293</v>
      </c>
      <c r="C234" s="333" t="s">
        <v>524</v>
      </c>
      <c r="D234" s="334"/>
      <c r="E234" s="335"/>
      <c r="F234" s="335"/>
      <c r="G234" s="335"/>
      <c r="H234" s="335"/>
      <c r="I234" s="335"/>
      <c r="J234" s="335"/>
      <c r="K234" s="335"/>
      <c r="L234" s="335"/>
      <c r="M234" s="335"/>
      <c r="N234" s="335"/>
      <c r="O234" s="335"/>
      <c r="P234" s="335"/>
      <c r="Q234" s="335"/>
      <c r="R234" s="335"/>
      <c r="S234" s="335"/>
      <c r="T234" s="335"/>
      <c r="U234" s="335"/>
      <c r="V234" s="335"/>
      <c r="W234" s="335"/>
      <c r="X234" s="335"/>
      <c r="Y234" s="335"/>
      <c r="Z234" s="335"/>
      <c r="AA234" s="335"/>
      <c r="AB234" s="335"/>
      <c r="AC234" s="335"/>
      <c r="AD234" s="335"/>
      <c r="AE234" s="335">
        <v>1</v>
      </c>
      <c r="AF234" s="335"/>
      <c r="AG234" s="335"/>
      <c r="AH234" s="335"/>
      <c r="AI234" s="335"/>
      <c r="AJ234" s="335"/>
      <c r="AK234" s="335"/>
      <c r="AL234" s="335"/>
      <c r="AM234" s="335"/>
      <c r="AN234" s="335"/>
      <c r="AO234" s="335"/>
      <c r="AP234" s="335"/>
      <c r="AQ234" s="335"/>
      <c r="AR234" s="335"/>
      <c r="AS234" s="336">
        <v>1</v>
      </c>
    </row>
    <row r="235" spans="1:45">
      <c r="A235" s="337"/>
      <c r="B235" s="368" t="s">
        <v>525</v>
      </c>
      <c r="C235" s="369"/>
      <c r="D235" s="370"/>
      <c r="E235" s="371"/>
      <c r="F235" s="371"/>
      <c r="G235" s="371"/>
      <c r="H235" s="371"/>
      <c r="I235" s="371"/>
      <c r="J235" s="371"/>
      <c r="K235" s="371"/>
      <c r="L235" s="371"/>
      <c r="M235" s="371"/>
      <c r="N235" s="371"/>
      <c r="O235" s="371"/>
      <c r="P235" s="371"/>
      <c r="Q235" s="371"/>
      <c r="R235" s="371"/>
      <c r="S235" s="371"/>
      <c r="T235" s="371"/>
      <c r="U235" s="371"/>
      <c r="V235" s="371"/>
      <c r="W235" s="371"/>
      <c r="X235" s="371"/>
      <c r="Y235" s="371"/>
      <c r="Z235" s="371"/>
      <c r="AA235" s="371"/>
      <c r="AB235" s="371"/>
      <c r="AC235" s="371"/>
      <c r="AD235" s="371"/>
      <c r="AE235" s="371">
        <v>1</v>
      </c>
      <c r="AF235" s="371"/>
      <c r="AG235" s="371"/>
      <c r="AH235" s="371"/>
      <c r="AI235" s="371"/>
      <c r="AJ235" s="371"/>
      <c r="AK235" s="371"/>
      <c r="AL235" s="371"/>
      <c r="AM235" s="371"/>
      <c r="AN235" s="371"/>
      <c r="AO235" s="371"/>
      <c r="AP235" s="371"/>
      <c r="AQ235" s="371"/>
      <c r="AR235" s="371"/>
      <c r="AS235" s="372">
        <v>1</v>
      </c>
    </row>
    <row r="236" spans="1:45">
      <c r="A236" s="353" t="s">
        <v>363</v>
      </c>
      <c r="B236" s="354"/>
      <c r="C236" s="354"/>
      <c r="D236" s="347"/>
      <c r="E236" s="348"/>
      <c r="F236" s="348"/>
      <c r="G236" s="348"/>
      <c r="H236" s="348"/>
      <c r="I236" s="348"/>
      <c r="J236" s="348"/>
      <c r="K236" s="348"/>
      <c r="L236" s="348"/>
      <c r="M236" s="348">
        <v>2</v>
      </c>
      <c r="N236" s="348"/>
      <c r="O236" s="348"/>
      <c r="P236" s="348"/>
      <c r="Q236" s="348"/>
      <c r="R236" s="348"/>
      <c r="S236" s="348">
        <v>1</v>
      </c>
      <c r="T236" s="348"/>
      <c r="U236" s="348">
        <v>2</v>
      </c>
      <c r="V236" s="348">
        <v>2</v>
      </c>
      <c r="W236" s="348"/>
      <c r="X236" s="348">
        <v>2</v>
      </c>
      <c r="Y236" s="348">
        <v>1</v>
      </c>
      <c r="Z236" s="348">
        <v>1</v>
      </c>
      <c r="AA236" s="348">
        <v>5</v>
      </c>
      <c r="AB236" s="348">
        <v>1</v>
      </c>
      <c r="AC236" s="348">
        <v>2</v>
      </c>
      <c r="AD236" s="348">
        <v>3</v>
      </c>
      <c r="AE236" s="348">
        <v>3</v>
      </c>
      <c r="AF236" s="348">
        <v>3</v>
      </c>
      <c r="AG236" s="348">
        <v>1</v>
      </c>
      <c r="AH236" s="348"/>
      <c r="AI236" s="348"/>
      <c r="AJ236" s="348"/>
      <c r="AK236" s="348"/>
      <c r="AL236" s="348">
        <v>1</v>
      </c>
      <c r="AM236" s="348">
        <v>2</v>
      </c>
      <c r="AN236" s="348">
        <v>3</v>
      </c>
      <c r="AO236" s="348"/>
      <c r="AP236" s="348">
        <v>1</v>
      </c>
      <c r="AQ236" s="348"/>
      <c r="AR236" s="348"/>
      <c r="AS236" s="349">
        <v>36</v>
      </c>
    </row>
    <row r="237" spans="1:45">
      <c r="A237" s="333" t="s">
        <v>28</v>
      </c>
      <c r="B237" s="333" t="s">
        <v>276</v>
      </c>
      <c r="C237" s="333" t="s">
        <v>368</v>
      </c>
      <c r="D237" s="334"/>
      <c r="E237" s="335"/>
      <c r="F237" s="335"/>
      <c r="G237" s="335"/>
      <c r="H237" s="335"/>
      <c r="I237" s="335"/>
      <c r="J237" s="335"/>
      <c r="K237" s="335"/>
      <c r="L237" s="335"/>
      <c r="M237" s="335"/>
      <c r="N237" s="335"/>
      <c r="O237" s="335"/>
      <c r="P237" s="335">
        <v>1</v>
      </c>
      <c r="Q237" s="335"/>
      <c r="R237" s="335"/>
      <c r="S237" s="335"/>
      <c r="T237" s="335"/>
      <c r="U237" s="335"/>
      <c r="V237" s="335"/>
      <c r="W237" s="335"/>
      <c r="X237" s="335"/>
      <c r="Y237" s="335"/>
      <c r="Z237" s="335"/>
      <c r="AA237" s="335"/>
      <c r="AB237" s="335"/>
      <c r="AC237" s="335"/>
      <c r="AD237" s="335"/>
      <c r="AE237" s="335"/>
      <c r="AF237" s="335"/>
      <c r="AG237" s="335"/>
      <c r="AH237" s="335"/>
      <c r="AI237" s="335"/>
      <c r="AJ237" s="335"/>
      <c r="AK237" s="335"/>
      <c r="AL237" s="335"/>
      <c r="AM237" s="335"/>
      <c r="AN237" s="335"/>
      <c r="AO237" s="335"/>
      <c r="AP237" s="335"/>
      <c r="AQ237" s="335"/>
      <c r="AR237" s="335"/>
      <c r="AS237" s="336">
        <v>1</v>
      </c>
    </row>
    <row r="238" spans="1:45">
      <c r="A238" s="337"/>
      <c r="B238" s="368" t="s">
        <v>374</v>
      </c>
      <c r="C238" s="369"/>
      <c r="D238" s="370"/>
      <c r="E238" s="371"/>
      <c r="F238" s="371"/>
      <c r="G238" s="371"/>
      <c r="H238" s="371"/>
      <c r="I238" s="371"/>
      <c r="J238" s="371"/>
      <c r="K238" s="371"/>
      <c r="L238" s="371"/>
      <c r="M238" s="371"/>
      <c r="N238" s="371"/>
      <c r="O238" s="371"/>
      <c r="P238" s="371">
        <v>1</v>
      </c>
      <c r="Q238" s="371"/>
      <c r="R238" s="371"/>
      <c r="S238" s="371"/>
      <c r="T238" s="371"/>
      <c r="U238" s="371"/>
      <c r="V238" s="371"/>
      <c r="W238" s="371"/>
      <c r="X238" s="371"/>
      <c r="Y238" s="371"/>
      <c r="Z238" s="371"/>
      <c r="AA238" s="371"/>
      <c r="AB238" s="371"/>
      <c r="AC238" s="371"/>
      <c r="AD238" s="371"/>
      <c r="AE238" s="371"/>
      <c r="AF238" s="371"/>
      <c r="AG238" s="371"/>
      <c r="AH238" s="371"/>
      <c r="AI238" s="371"/>
      <c r="AJ238" s="371"/>
      <c r="AK238" s="371"/>
      <c r="AL238" s="371"/>
      <c r="AM238" s="371"/>
      <c r="AN238" s="371"/>
      <c r="AO238" s="371"/>
      <c r="AP238" s="371"/>
      <c r="AQ238" s="371"/>
      <c r="AR238" s="371"/>
      <c r="AS238" s="372">
        <v>1</v>
      </c>
    </row>
    <row r="239" spans="1:45">
      <c r="A239" s="337"/>
      <c r="B239" s="333" t="s">
        <v>158</v>
      </c>
      <c r="C239" s="333" t="s">
        <v>376</v>
      </c>
      <c r="D239" s="334"/>
      <c r="E239" s="335"/>
      <c r="F239" s="335"/>
      <c r="G239" s="335"/>
      <c r="H239" s="335"/>
      <c r="I239" s="335"/>
      <c r="J239" s="335"/>
      <c r="K239" s="335"/>
      <c r="L239" s="335"/>
      <c r="M239" s="335"/>
      <c r="N239" s="335"/>
      <c r="O239" s="335"/>
      <c r="P239" s="335"/>
      <c r="Q239" s="335"/>
      <c r="R239" s="335"/>
      <c r="S239" s="335">
        <v>1</v>
      </c>
      <c r="T239" s="335"/>
      <c r="U239" s="335"/>
      <c r="V239" s="335"/>
      <c r="W239" s="335"/>
      <c r="X239" s="335"/>
      <c r="Y239" s="335"/>
      <c r="Z239" s="335"/>
      <c r="AA239" s="335"/>
      <c r="AB239" s="335"/>
      <c r="AC239" s="335"/>
      <c r="AD239" s="335"/>
      <c r="AE239" s="335"/>
      <c r="AF239" s="335"/>
      <c r="AG239" s="335"/>
      <c r="AH239" s="335"/>
      <c r="AI239" s="335"/>
      <c r="AJ239" s="335"/>
      <c r="AK239" s="335"/>
      <c r="AL239" s="335"/>
      <c r="AM239" s="335"/>
      <c r="AN239" s="335"/>
      <c r="AO239" s="335"/>
      <c r="AP239" s="335"/>
      <c r="AQ239" s="335"/>
      <c r="AR239" s="335"/>
      <c r="AS239" s="336">
        <v>1</v>
      </c>
    </row>
    <row r="240" spans="1:45">
      <c r="A240" s="337"/>
      <c r="B240" s="368" t="s">
        <v>383</v>
      </c>
      <c r="C240" s="369"/>
      <c r="D240" s="370"/>
      <c r="E240" s="371"/>
      <c r="F240" s="371"/>
      <c r="G240" s="371"/>
      <c r="H240" s="371"/>
      <c r="I240" s="371"/>
      <c r="J240" s="371"/>
      <c r="K240" s="371"/>
      <c r="L240" s="371"/>
      <c r="M240" s="371"/>
      <c r="N240" s="371"/>
      <c r="O240" s="371"/>
      <c r="P240" s="371"/>
      <c r="Q240" s="371"/>
      <c r="R240" s="371"/>
      <c r="S240" s="371">
        <v>1</v>
      </c>
      <c r="T240" s="371"/>
      <c r="U240" s="371"/>
      <c r="V240" s="371"/>
      <c r="W240" s="371"/>
      <c r="X240" s="371"/>
      <c r="Y240" s="371"/>
      <c r="Z240" s="371"/>
      <c r="AA240" s="371"/>
      <c r="AB240" s="371"/>
      <c r="AC240" s="371"/>
      <c r="AD240" s="371"/>
      <c r="AE240" s="371"/>
      <c r="AF240" s="371"/>
      <c r="AG240" s="371"/>
      <c r="AH240" s="371"/>
      <c r="AI240" s="371"/>
      <c r="AJ240" s="371"/>
      <c r="AK240" s="371"/>
      <c r="AL240" s="371"/>
      <c r="AM240" s="371"/>
      <c r="AN240" s="371"/>
      <c r="AO240" s="371"/>
      <c r="AP240" s="371"/>
      <c r="AQ240" s="371"/>
      <c r="AR240" s="371"/>
      <c r="AS240" s="372">
        <v>1</v>
      </c>
    </row>
    <row r="241" spans="1:45">
      <c r="A241" s="337"/>
      <c r="B241" s="333" t="s">
        <v>280</v>
      </c>
      <c r="C241" s="333" t="s">
        <v>367</v>
      </c>
      <c r="D241" s="334"/>
      <c r="E241" s="335"/>
      <c r="F241" s="335"/>
      <c r="G241" s="335"/>
      <c r="H241" s="335"/>
      <c r="I241" s="335"/>
      <c r="J241" s="335"/>
      <c r="K241" s="335"/>
      <c r="L241" s="335"/>
      <c r="M241" s="335"/>
      <c r="N241" s="335"/>
      <c r="O241" s="335"/>
      <c r="P241" s="335">
        <v>1</v>
      </c>
      <c r="Q241" s="335"/>
      <c r="R241" s="335"/>
      <c r="S241" s="335"/>
      <c r="T241" s="335"/>
      <c r="U241" s="335"/>
      <c r="V241" s="335"/>
      <c r="W241" s="335"/>
      <c r="X241" s="335"/>
      <c r="Y241" s="335"/>
      <c r="Z241" s="335"/>
      <c r="AA241" s="335"/>
      <c r="AB241" s="335"/>
      <c r="AC241" s="335"/>
      <c r="AD241" s="335"/>
      <c r="AE241" s="335"/>
      <c r="AF241" s="335"/>
      <c r="AG241" s="335"/>
      <c r="AH241" s="335"/>
      <c r="AI241" s="335"/>
      <c r="AJ241" s="335"/>
      <c r="AK241" s="335"/>
      <c r="AL241" s="335"/>
      <c r="AM241" s="335"/>
      <c r="AN241" s="335"/>
      <c r="AO241" s="335"/>
      <c r="AP241" s="335"/>
      <c r="AQ241" s="335"/>
      <c r="AR241" s="335"/>
      <c r="AS241" s="336">
        <v>1</v>
      </c>
    </row>
    <row r="242" spans="1:45">
      <c r="A242" s="337"/>
      <c r="B242" s="368" t="s">
        <v>373</v>
      </c>
      <c r="C242" s="369"/>
      <c r="D242" s="370"/>
      <c r="E242" s="371"/>
      <c r="F242" s="371"/>
      <c r="G242" s="371"/>
      <c r="H242" s="371"/>
      <c r="I242" s="371"/>
      <c r="J242" s="371"/>
      <c r="K242" s="371"/>
      <c r="L242" s="371"/>
      <c r="M242" s="371"/>
      <c r="N242" s="371"/>
      <c r="O242" s="371"/>
      <c r="P242" s="371">
        <v>1</v>
      </c>
      <c r="Q242" s="371"/>
      <c r="R242" s="371"/>
      <c r="S242" s="371"/>
      <c r="T242" s="371"/>
      <c r="U242" s="371"/>
      <c r="V242" s="371"/>
      <c r="W242" s="371"/>
      <c r="X242" s="371"/>
      <c r="Y242" s="371"/>
      <c r="Z242" s="371"/>
      <c r="AA242" s="371"/>
      <c r="AB242" s="371"/>
      <c r="AC242" s="371"/>
      <c r="AD242" s="371"/>
      <c r="AE242" s="371"/>
      <c r="AF242" s="371"/>
      <c r="AG242" s="371"/>
      <c r="AH242" s="371"/>
      <c r="AI242" s="371"/>
      <c r="AJ242" s="371"/>
      <c r="AK242" s="371"/>
      <c r="AL242" s="371"/>
      <c r="AM242" s="371"/>
      <c r="AN242" s="371"/>
      <c r="AO242" s="371"/>
      <c r="AP242" s="371"/>
      <c r="AQ242" s="371"/>
      <c r="AR242" s="371"/>
      <c r="AS242" s="372">
        <v>1</v>
      </c>
    </row>
    <row r="243" spans="1:45">
      <c r="A243" s="337"/>
      <c r="B243" s="333" t="s">
        <v>151</v>
      </c>
      <c r="C243" s="333" t="s">
        <v>553</v>
      </c>
      <c r="D243" s="334"/>
      <c r="E243" s="335"/>
      <c r="F243" s="335"/>
      <c r="G243" s="335"/>
      <c r="H243" s="335"/>
      <c r="I243" s="335"/>
      <c r="J243" s="335"/>
      <c r="K243" s="335"/>
      <c r="L243" s="335"/>
      <c r="M243" s="335"/>
      <c r="N243" s="335"/>
      <c r="O243" s="335"/>
      <c r="P243" s="335"/>
      <c r="Q243" s="335"/>
      <c r="R243" s="335"/>
      <c r="S243" s="335"/>
      <c r="T243" s="335"/>
      <c r="U243" s="335"/>
      <c r="V243" s="335"/>
      <c r="W243" s="335"/>
      <c r="X243" s="335"/>
      <c r="Y243" s="335"/>
      <c r="Z243" s="335"/>
      <c r="AA243" s="335"/>
      <c r="AB243" s="335"/>
      <c r="AC243" s="335"/>
      <c r="AD243" s="335"/>
      <c r="AE243" s="335"/>
      <c r="AF243" s="335"/>
      <c r="AG243" s="335"/>
      <c r="AH243" s="335"/>
      <c r="AI243" s="335"/>
      <c r="AJ243" s="335"/>
      <c r="AK243" s="335"/>
      <c r="AL243" s="335">
        <v>1</v>
      </c>
      <c r="AM243" s="335"/>
      <c r="AN243" s="335"/>
      <c r="AO243" s="335"/>
      <c r="AP243" s="335"/>
      <c r="AQ243" s="335"/>
      <c r="AR243" s="335"/>
      <c r="AS243" s="336">
        <v>1</v>
      </c>
    </row>
    <row r="244" spans="1:45">
      <c r="A244" s="337"/>
      <c r="B244" s="368" t="s">
        <v>554</v>
      </c>
      <c r="C244" s="369"/>
      <c r="D244" s="370"/>
      <c r="E244" s="371"/>
      <c r="F244" s="371"/>
      <c r="G244" s="371"/>
      <c r="H244" s="371"/>
      <c r="I244" s="371"/>
      <c r="J244" s="371"/>
      <c r="K244" s="371"/>
      <c r="L244" s="371"/>
      <c r="M244" s="371"/>
      <c r="N244" s="371"/>
      <c r="O244" s="371"/>
      <c r="P244" s="371"/>
      <c r="Q244" s="371"/>
      <c r="R244" s="371"/>
      <c r="S244" s="371"/>
      <c r="T244" s="371"/>
      <c r="U244" s="371"/>
      <c r="V244" s="371"/>
      <c r="W244" s="371"/>
      <c r="X244" s="371"/>
      <c r="Y244" s="371"/>
      <c r="Z244" s="371"/>
      <c r="AA244" s="371"/>
      <c r="AB244" s="371"/>
      <c r="AC244" s="371"/>
      <c r="AD244" s="371"/>
      <c r="AE244" s="371"/>
      <c r="AF244" s="371"/>
      <c r="AG244" s="371"/>
      <c r="AH244" s="371"/>
      <c r="AI244" s="371"/>
      <c r="AJ244" s="371"/>
      <c r="AK244" s="371"/>
      <c r="AL244" s="371">
        <v>1</v>
      </c>
      <c r="AM244" s="371"/>
      <c r="AN244" s="371"/>
      <c r="AO244" s="371"/>
      <c r="AP244" s="371"/>
      <c r="AQ244" s="371"/>
      <c r="AR244" s="371"/>
      <c r="AS244" s="372">
        <v>1</v>
      </c>
    </row>
    <row r="245" spans="1:45">
      <c r="A245" s="337"/>
      <c r="B245" s="333" t="s">
        <v>283</v>
      </c>
      <c r="C245" s="333" t="s">
        <v>467</v>
      </c>
      <c r="D245" s="334"/>
      <c r="E245" s="335"/>
      <c r="F245" s="335"/>
      <c r="G245" s="335"/>
      <c r="H245" s="335"/>
      <c r="I245" s="335"/>
      <c r="J245" s="335"/>
      <c r="K245" s="335"/>
      <c r="L245" s="335"/>
      <c r="M245" s="335"/>
      <c r="N245" s="335"/>
      <c r="O245" s="335"/>
      <c r="P245" s="335"/>
      <c r="Q245" s="335"/>
      <c r="R245" s="335"/>
      <c r="S245" s="335"/>
      <c r="T245" s="335"/>
      <c r="U245" s="335"/>
      <c r="V245" s="335"/>
      <c r="W245" s="335"/>
      <c r="X245" s="335"/>
      <c r="Y245" s="335"/>
      <c r="Z245" s="335"/>
      <c r="AA245" s="335"/>
      <c r="AB245" s="335"/>
      <c r="AC245" s="335"/>
      <c r="AD245" s="335"/>
      <c r="AE245" s="335"/>
      <c r="AF245" s="335"/>
      <c r="AG245" s="335">
        <v>1</v>
      </c>
      <c r="AH245" s="335"/>
      <c r="AI245" s="335"/>
      <c r="AJ245" s="335"/>
      <c r="AK245" s="335"/>
      <c r="AL245" s="335"/>
      <c r="AM245" s="335"/>
      <c r="AN245" s="335"/>
      <c r="AO245" s="335"/>
      <c r="AP245" s="335"/>
      <c r="AQ245" s="335"/>
      <c r="AR245" s="335"/>
      <c r="AS245" s="336">
        <v>1</v>
      </c>
    </row>
    <row r="246" spans="1:45">
      <c r="A246" s="337"/>
      <c r="B246" s="368" t="s">
        <v>468</v>
      </c>
      <c r="C246" s="369"/>
      <c r="D246" s="370"/>
      <c r="E246" s="371"/>
      <c r="F246" s="371"/>
      <c r="G246" s="371"/>
      <c r="H246" s="371"/>
      <c r="I246" s="371"/>
      <c r="J246" s="371"/>
      <c r="K246" s="371"/>
      <c r="L246" s="371"/>
      <c r="M246" s="371"/>
      <c r="N246" s="371"/>
      <c r="O246" s="371"/>
      <c r="P246" s="371"/>
      <c r="Q246" s="371"/>
      <c r="R246" s="371"/>
      <c r="S246" s="371"/>
      <c r="T246" s="371"/>
      <c r="U246" s="371"/>
      <c r="V246" s="371"/>
      <c r="W246" s="371"/>
      <c r="X246" s="371"/>
      <c r="Y246" s="371"/>
      <c r="Z246" s="371"/>
      <c r="AA246" s="371"/>
      <c r="AB246" s="371"/>
      <c r="AC246" s="371"/>
      <c r="AD246" s="371"/>
      <c r="AE246" s="371"/>
      <c r="AF246" s="371"/>
      <c r="AG246" s="371">
        <v>1</v>
      </c>
      <c r="AH246" s="371"/>
      <c r="AI246" s="371"/>
      <c r="AJ246" s="371"/>
      <c r="AK246" s="371"/>
      <c r="AL246" s="371"/>
      <c r="AM246" s="371"/>
      <c r="AN246" s="371"/>
      <c r="AO246" s="371"/>
      <c r="AP246" s="371"/>
      <c r="AQ246" s="371"/>
      <c r="AR246" s="371"/>
      <c r="AS246" s="372">
        <v>1</v>
      </c>
    </row>
    <row r="247" spans="1:45">
      <c r="A247" s="337"/>
      <c r="B247" s="333" t="s">
        <v>183</v>
      </c>
      <c r="C247" s="333" t="s">
        <v>543</v>
      </c>
      <c r="D247" s="334"/>
      <c r="E247" s="335"/>
      <c r="F247" s="335"/>
      <c r="G247" s="335"/>
      <c r="H247" s="335"/>
      <c r="I247" s="335"/>
      <c r="J247" s="335"/>
      <c r="K247" s="335"/>
      <c r="L247" s="335"/>
      <c r="M247" s="335"/>
      <c r="N247" s="335"/>
      <c r="O247" s="335"/>
      <c r="P247" s="335"/>
      <c r="Q247" s="335"/>
      <c r="R247" s="335"/>
      <c r="S247" s="335"/>
      <c r="T247" s="335"/>
      <c r="U247" s="335"/>
      <c r="V247" s="335"/>
      <c r="W247" s="335"/>
      <c r="X247" s="335"/>
      <c r="Y247" s="335"/>
      <c r="Z247" s="335"/>
      <c r="AA247" s="335"/>
      <c r="AB247" s="335"/>
      <c r="AC247" s="335"/>
      <c r="AD247" s="335"/>
      <c r="AE247" s="335"/>
      <c r="AF247" s="335"/>
      <c r="AG247" s="335"/>
      <c r="AH247" s="335"/>
      <c r="AI247" s="335"/>
      <c r="AJ247" s="335"/>
      <c r="AK247" s="335">
        <v>1</v>
      </c>
      <c r="AL247" s="335"/>
      <c r="AM247" s="335"/>
      <c r="AN247" s="335"/>
      <c r="AO247" s="335"/>
      <c r="AP247" s="335"/>
      <c r="AQ247" s="335"/>
      <c r="AR247" s="335"/>
      <c r="AS247" s="336">
        <v>1</v>
      </c>
    </row>
    <row r="248" spans="1:45">
      <c r="A248" s="337"/>
      <c r="B248" s="368" t="s">
        <v>544</v>
      </c>
      <c r="C248" s="369"/>
      <c r="D248" s="370"/>
      <c r="E248" s="371"/>
      <c r="F248" s="371"/>
      <c r="G248" s="371"/>
      <c r="H248" s="371"/>
      <c r="I248" s="371"/>
      <c r="J248" s="371"/>
      <c r="K248" s="371"/>
      <c r="L248" s="371"/>
      <c r="M248" s="371"/>
      <c r="N248" s="371"/>
      <c r="O248" s="371"/>
      <c r="P248" s="371"/>
      <c r="Q248" s="371"/>
      <c r="R248" s="371"/>
      <c r="S248" s="371"/>
      <c r="T248" s="371"/>
      <c r="U248" s="371"/>
      <c r="V248" s="371"/>
      <c r="W248" s="371"/>
      <c r="X248" s="371"/>
      <c r="Y248" s="371"/>
      <c r="Z248" s="371"/>
      <c r="AA248" s="371"/>
      <c r="AB248" s="371"/>
      <c r="AC248" s="371"/>
      <c r="AD248" s="371"/>
      <c r="AE248" s="371"/>
      <c r="AF248" s="371"/>
      <c r="AG248" s="371"/>
      <c r="AH248" s="371"/>
      <c r="AI248" s="371"/>
      <c r="AJ248" s="371"/>
      <c r="AK248" s="371">
        <v>1</v>
      </c>
      <c r="AL248" s="371"/>
      <c r="AM248" s="371"/>
      <c r="AN248" s="371"/>
      <c r="AO248" s="371"/>
      <c r="AP248" s="371"/>
      <c r="AQ248" s="371"/>
      <c r="AR248" s="371"/>
      <c r="AS248" s="372">
        <v>1</v>
      </c>
    </row>
    <row r="249" spans="1:45">
      <c r="A249" s="353" t="s">
        <v>375</v>
      </c>
      <c r="B249" s="354"/>
      <c r="C249" s="354"/>
      <c r="D249" s="347"/>
      <c r="E249" s="348"/>
      <c r="F249" s="348"/>
      <c r="G249" s="348"/>
      <c r="H249" s="348"/>
      <c r="I249" s="348"/>
      <c r="J249" s="348"/>
      <c r="K249" s="348"/>
      <c r="L249" s="348"/>
      <c r="M249" s="348"/>
      <c r="N249" s="348"/>
      <c r="O249" s="348"/>
      <c r="P249" s="348">
        <v>2</v>
      </c>
      <c r="Q249" s="348"/>
      <c r="R249" s="348"/>
      <c r="S249" s="348">
        <v>1</v>
      </c>
      <c r="T249" s="348"/>
      <c r="U249" s="348"/>
      <c r="V249" s="348"/>
      <c r="W249" s="348"/>
      <c r="X249" s="348"/>
      <c r="Y249" s="348"/>
      <c r="Z249" s="348"/>
      <c r="AA249" s="348"/>
      <c r="AB249" s="348"/>
      <c r="AC249" s="348"/>
      <c r="AD249" s="348"/>
      <c r="AE249" s="348"/>
      <c r="AF249" s="348"/>
      <c r="AG249" s="348">
        <v>1</v>
      </c>
      <c r="AH249" s="348"/>
      <c r="AI249" s="348"/>
      <c r="AJ249" s="348"/>
      <c r="AK249" s="348">
        <v>1</v>
      </c>
      <c r="AL249" s="348">
        <v>1</v>
      </c>
      <c r="AM249" s="348"/>
      <c r="AN249" s="348"/>
      <c r="AO249" s="348"/>
      <c r="AP249" s="348"/>
      <c r="AQ249" s="348"/>
      <c r="AR249" s="348"/>
      <c r="AS249" s="349">
        <v>6</v>
      </c>
    </row>
    <row r="250" spans="1:45">
      <c r="A250" s="333" t="s">
        <v>62</v>
      </c>
      <c r="B250" s="333" t="s">
        <v>321</v>
      </c>
      <c r="C250" s="333" t="s">
        <v>486</v>
      </c>
      <c r="D250" s="334"/>
      <c r="E250" s="335"/>
      <c r="F250" s="335"/>
      <c r="G250" s="335"/>
      <c r="H250" s="335"/>
      <c r="I250" s="335"/>
      <c r="J250" s="335"/>
      <c r="K250" s="335"/>
      <c r="L250" s="335"/>
      <c r="M250" s="335"/>
      <c r="N250" s="335"/>
      <c r="O250" s="335"/>
      <c r="P250" s="335"/>
      <c r="Q250" s="335"/>
      <c r="R250" s="335"/>
      <c r="S250" s="335"/>
      <c r="T250" s="335"/>
      <c r="U250" s="335"/>
      <c r="V250" s="335"/>
      <c r="W250" s="335"/>
      <c r="X250" s="335"/>
      <c r="Y250" s="335"/>
      <c r="Z250" s="335"/>
      <c r="AA250" s="335"/>
      <c r="AB250" s="335"/>
      <c r="AC250" s="335"/>
      <c r="AD250" s="335"/>
      <c r="AE250" s="335"/>
      <c r="AF250" s="335"/>
      <c r="AG250" s="335">
        <v>1</v>
      </c>
      <c r="AH250" s="335"/>
      <c r="AI250" s="335"/>
      <c r="AJ250" s="335"/>
      <c r="AK250" s="335"/>
      <c r="AL250" s="335"/>
      <c r="AM250" s="335"/>
      <c r="AN250" s="335"/>
      <c r="AO250" s="335"/>
      <c r="AP250" s="335"/>
      <c r="AQ250" s="335"/>
      <c r="AR250" s="335"/>
      <c r="AS250" s="336">
        <v>1</v>
      </c>
    </row>
    <row r="251" spans="1:45">
      <c r="A251" s="337"/>
      <c r="B251" s="337"/>
      <c r="C251" s="338" t="s">
        <v>510</v>
      </c>
      <c r="D251" s="339"/>
      <c r="E251" s="340"/>
      <c r="F251" s="340"/>
      <c r="G251" s="340"/>
      <c r="H251" s="340"/>
      <c r="I251" s="340"/>
      <c r="J251" s="340"/>
      <c r="K251" s="340"/>
      <c r="L251" s="340"/>
      <c r="M251" s="340"/>
      <c r="N251" s="340"/>
      <c r="O251" s="340"/>
      <c r="P251" s="340"/>
      <c r="Q251" s="340"/>
      <c r="R251" s="340"/>
      <c r="S251" s="340"/>
      <c r="T251" s="340"/>
      <c r="U251" s="340"/>
      <c r="V251" s="340"/>
      <c r="W251" s="340"/>
      <c r="X251" s="340"/>
      <c r="Y251" s="340"/>
      <c r="Z251" s="340"/>
      <c r="AA251" s="340"/>
      <c r="AB251" s="340"/>
      <c r="AC251" s="340"/>
      <c r="AD251" s="340"/>
      <c r="AE251" s="340"/>
      <c r="AF251" s="340"/>
      <c r="AG251" s="340"/>
      <c r="AH251" s="340"/>
      <c r="AI251" s="340">
        <v>1</v>
      </c>
      <c r="AJ251" s="340"/>
      <c r="AK251" s="340"/>
      <c r="AL251" s="340"/>
      <c r="AM251" s="340"/>
      <c r="AN251" s="340"/>
      <c r="AO251" s="340"/>
      <c r="AP251" s="340"/>
      <c r="AQ251" s="340"/>
      <c r="AR251" s="340"/>
      <c r="AS251" s="341">
        <v>1</v>
      </c>
    </row>
    <row r="252" spans="1:45">
      <c r="A252" s="337"/>
      <c r="B252" s="368" t="s">
        <v>487</v>
      </c>
      <c r="C252" s="369"/>
      <c r="D252" s="370"/>
      <c r="E252" s="371"/>
      <c r="F252" s="371"/>
      <c r="G252" s="371"/>
      <c r="H252" s="371"/>
      <c r="I252" s="371"/>
      <c r="J252" s="371"/>
      <c r="K252" s="371"/>
      <c r="L252" s="371"/>
      <c r="M252" s="371"/>
      <c r="N252" s="371"/>
      <c r="O252" s="371"/>
      <c r="P252" s="371"/>
      <c r="Q252" s="371"/>
      <c r="R252" s="371"/>
      <c r="S252" s="371"/>
      <c r="T252" s="371"/>
      <c r="U252" s="371"/>
      <c r="V252" s="371"/>
      <c r="W252" s="371"/>
      <c r="X252" s="371"/>
      <c r="Y252" s="371"/>
      <c r="Z252" s="371"/>
      <c r="AA252" s="371"/>
      <c r="AB252" s="371"/>
      <c r="AC252" s="371"/>
      <c r="AD252" s="371"/>
      <c r="AE252" s="371"/>
      <c r="AF252" s="371"/>
      <c r="AG252" s="371">
        <v>1</v>
      </c>
      <c r="AH252" s="371"/>
      <c r="AI252" s="371">
        <v>1</v>
      </c>
      <c r="AJ252" s="371"/>
      <c r="AK252" s="371"/>
      <c r="AL252" s="371"/>
      <c r="AM252" s="371"/>
      <c r="AN252" s="371"/>
      <c r="AO252" s="371"/>
      <c r="AP252" s="371"/>
      <c r="AQ252" s="371"/>
      <c r="AR252" s="371"/>
      <c r="AS252" s="372">
        <v>2</v>
      </c>
    </row>
    <row r="253" spans="1:45">
      <c r="A253" s="353" t="s">
        <v>488</v>
      </c>
      <c r="B253" s="354"/>
      <c r="C253" s="354"/>
      <c r="D253" s="347"/>
      <c r="E253" s="348"/>
      <c r="F253" s="348"/>
      <c r="G253" s="348"/>
      <c r="H253" s="348"/>
      <c r="I253" s="348"/>
      <c r="J253" s="348"/>
      <c r="K253" s="348"/>
      <c r="L253" s="348"/>
      <c r="M253" s="348"/>
      <c r="N253" s="348"/>
      <c r="O253" s="348"/>
      <c r="P253" s="348"/>
      <c r="Q253" s="348"/>
      <c r="R253" s="348"/>
      <c r="S253" s="348"/>
      <c r="T253" s="348"/>
      <c r="U253" s="348"/>
      <c r="V253" s="348"/>
      <c r="W253" s="348"/>
      <c r="X253" s="348"/>
      <c r="Y253" s="348"/>
      <c r="Z253" s="348"/>
      <c r="AA253" s="348"/>
      <c r="AB253" s="348"/>
      <c r="AC253" s="348"/>
      <c r="AD253" s="348"/>
      <c r="AE253" s="348"/>
      <c r="AF253" s="348"/>
      <c r="AG253" s="348">
        <v>1</v>
      </c>
      <c r="AH253" s="348"/>
      <c r="AI253" s="348">
        <v>1</v>
      </c>
      <c r="AJ253" s="348"/>
      <c r="AK253" s="348"/>
      <c r="AL253" s="348"/>
      <c r="AM253" s="348"/>
      <c r="AN253" s="348"/>
      <c r="AO253" s="348"/>
      <c r="AP253" s="348"/>
      <c r="AQ253" s="348"/>
      <c r="AR253" s="348"/>
      <c r="AS253" s="349">
        <v>2</v>
      </c>
    </row>
    <row r="254" spans="1:45">
      <c r="A254" s="333" t="s">
        <v>30</v>
      </c>
      <c r="B254" s="333" t="s">
        <v>303</v>
      </c>
      <c r="C254" s="333" t="s">
        <v>545</v>
      </c>
      <c r="D254" s="334"/>
      <c r="E254" s="335"/>
      <c r="F254" s="335"/>
      <c r="G254" s="335"/>
      <c r="H254" s="335"/>
      <c r="I254" s="335"/>
      <c r="J254" s="335"/>
      <c r="K254" s="335"/>
      <c r="L254" s="335"/>
      <c r="M254" s="335"/>
      <c r="N254" s="335"/>
      <c r="O254" s="335"/>
      <c r="P254" s="335"/>
      <c r="Q254" s="335"/>
      <c r="R254" s="335"/>
      <c r="S254" s="335"/>
      <c r="T254" s="335"/>
      <c r="U254" s="335"/>
      <c r="V254" s="335"/>
      <c r="W254" s="335"/>
      <c r="X254" s="335"/>
      <c r="Y254" s="335"/>
      <c r="Z254" s="335"/>
      <c r="AA254" s="335"/>
      <c r="AB254" s="335"/>
      <c r="AC254" s="335"/>
      <c r="AD254" s="335"/>
      <c r="AE254" s="335"/>
      <c r="AF254" s="335"/>
      <c r="AG254" s="335"/>
      <c r="AH254" s="335"/>
      <c r="AI254" s="335"/>
      <c r="AJ254" s="335"/>
      <c r="AK254" s="335"/>
      <c r="AL254" s="335"/>
      <c r="AM254" s="335">
        <v>1</v>
      </c>
      <c r="AN254" s="335"/>
      <c r="AO254" s="335"/>
      <c r="AP254" s="335"/>
      <c r="AQ254" s="335"/>
      <c r="AR254" s="335"/>
      <c r="AS254" s="336">
        <v>1</v>
      </c>
    </row>
    <row r="255" spans="1:45">
      <c r="A255" s="337"/>
      <c r="B255" s="368" t="s">
        <v>546</v>
      </c>
      <c r="C255" s="369"/>
      <c r="D255" s="370"/>
      <c r="E255" s="371"/>
      <c r="F255" s="371"/>
      <c r="G255" s="371"/>
      <c r="H255" s="371"/>
      <c r="I255" s="371"/>
      <c r="J255" s="371"/>
      <c r="K255" s="371"/>
      <c r="L255" s="371"/>
      <c r="M255" s="371"/>
      <c r="N255" s="371"/>
      <c r="O255" s="371"/>
      <c r="P255" s="371"/>
      <c r="Q255" s="371"/>
      <c r="R255" s="371"/>
      <c r="S255" s="371"/>
      <c r="T255" s="371"/>
      <c r="U255" s="371"/>
      <c r="V255" s="371"/>
      <c r="W255" s="371"/>
      <c r="X255" s="371"/>
      <c r="Y255" s="371"/>
      <c r="Z255" s="371"/>
      <c r="AA255" s="371"/>
      <c r="AB255" s="371"/>
      <c r="AC255" s="371"/>
      <c r="AD255" s="371"/>
      <c r="AE255" s="371"/>
      <c r="AF255" s="371"/>
      <c r="AG255" s="371"/>
      <c r="AH255" s="371"/>
      <c r="AI255" s="371"/>
      <c r="AJ255" s="371"/>
      <c r="AK255" s="371"/>
      <c r="AL255" s="371"/>
      <c r="AM255" s="371">
        <v>1</v>
      </c>
      <c r="AN255" s="371"/>
      <c r="AO255" s="371"/>
      <c r="AP255" s="371"/>
      <c r="AQ255" s="371"/>
      <c r="AR255" s="371"/>
      <c r="AS255" s="372">
        <v>1</v>
      </c>
    </row>
    <row r="256" spans="1:45">
      <c r="A256" s="337"/>
      <c r="B256" s="333" t="s">
        <v>188</v>
      </c>
      <c r="C256" s="333" t="s">
        <v>547</v>
      </c>
      <c r="D256" s="334"/>
      <c r="E256" s="335"/>
      <c r="F256" s="335"/>
      <c r="G256" s="335"/>
      <c r="H256" s="335"/>
      <c r="I256" s="335"/>
      <c r="J256" s="335"/>
      <c r="K256" s="335"/>
      <c r="L256" s="335"/>
      <c r="M256" s="335"/>
      <c r="N256" s="335"/>
      <c r="O256" s="335"/>
      <c r="P256" s="335"/>
      <c r="Q256" s="335"/>
      <c r="R256" s="335"/>
      <c r="S256" s="335"/>
      <c r="T256" s="335"/>
      <c r="U256" s="335"/>
      <c r="V256" s="335"/>
      <c r="W256" s="335"/>
      <c r="X256" s="335"/>
      <c r="Y256" s="335"/>
      <c r="Z256" s="335"/>
      <c r="AA256" s="335"/>
      <c r="AB256" s="335"/>
      <c r="AC256" s="335"/>
      <c r="AD256" s="335"/>
      <c r="AE256" s="335"/>
      <c r="AF256" s="335"/>
      <c r="AG256" s="335"/>
      <c r="AH256" s="335"/>
      <c r="AI256" s="335"/>
      <c r="AJ256" s="335"/>
      <c r="AK256" s="335">
        <v>1</v>
      </c>
      <c r="AL256" s="335"/>
      <c r="AM256" s="335"/>
      <c r="AN256" s="335"/>
      <c r="AO256" s="335"/>
      <c r="AP256" s="335"/>
      <c r="AQ256" s="335"/>
      <c r="AR256" s="335"/>
      <c r="AS256" s="336">
        <v>1</v>
      </c>
    </row>
    <row r="257" spans="1:45">
      <c r="A257" s="337"/>
      <c r="B257" s="368" t="s">
        <v>548</v>
      </c>
      <c r="C257" s="369"/>
      <c r="D257" s="370"/>
      <c r="E257" s="371"/>
      <c r="F257" s="371"/>
      <c r="G257" s="371"/>
      <c r="H257" s="371"/>
      <c r="I257" s="371"/>
      <c r="J257" s="371"/>
      <c r="K257" s="371"/>
      <c r="L257" s="371"/>
      <c r="M257" s="371"/>
      <c r="N257" s="371"/>
      <c r="O257" s="371"/>
      <c r="P257" s="371"/>
      <c r="Q257" s="371"/>
      <c r="R257" s="371"/>
      <c r="S257" s="371"/>
      <c r="T257" s="371"/>
      <c r="U257" s="371"/>
      <c r="V257" s="371"/>
      <c r="W257" s="371"/>
      <c r="X257" s="371"/>
      <c r="Y257" s="371"/>
      <c r="Z257" s="371"/>
      <c r="AA257" s="371"/>
      <c r="AB257" s="371"/>
      <c r="AC257" s="371"/>
      <c r="AD257" s="371"/>
      <c r="AE257" s="371"/>
      <c r="AF257" s="371"/>
      <c r="AG257" s="371"/>
      <c r="AH257" s="371"/>
      <c r="AI257" s="371"/>
      <c r="AJ257" s="371"/>
      <c r="AK257" s="371">
        <v>1</v>
      </c>
      <c r="AL257" s="371"/>
      <c r="AM257" s="371"/>
      <c r="AN257" s="371"/>
      <c r="AO257" s="371"/>
      <c r="AP257" s="371"/>
      <c r="AQ257" s="371"/>
      <c r="AR257" s="371"/>
      <c r="AS257" s="372">
        <v>1</v>
      </c>
    </row>
    <row r="258" spans="1:45">
      <c r="A258" s="353" t="s">
        <v>549</v>
      </c>
      <c r="B258" s="354"/>
      <c r="C258" s="354"/>
      <c r="D258" s="347"/>
      <c r="E258" s="348"/>
      <c r="F258" s="348"/>
      <c r="G258" s="348"/>
      <c r="H258" s="348"/>
      <c r="I258" s="348"/>
      <c r="J258" s="348"/>
      <c r="K258" s="348"/>
      <c r="L258" s="348"/>
      <c r="M258" s="348"/>
      <c r="N258" s="348"/>
      <c r="O258" s="348"/>
      <c r="P258" s="348"/>
      <c r="Q258" s="348"/>
      <c r="R258" s="348"/>
      <c r="S258" s="348"/>
      <c r="T258" s="348"/>
      <c r="U258" s="348"/>
      <c r="V258" s="348"/>
      <c r="W258" s="348"/>
      <c r="X258" s="348"/>
      <c r="Y258" s="348"/>
      <c r="Z258" s="348"/>
      <c r="AA258" s="348"/>
      <c r="AB258" s="348"/>
      <c r="AC258" s="348"/>
      <c r="AD258" s="348"/>
      <c r="AE258" s="348"/>
      <c r="AF258" s="348"/>
      <c r="AG258" s="348"/>
      <c r="AH258" s="348"/>
      <c r="AI258" s="348"/>
      <c r="AJ258" s="348"/>
      <c r="AK258" s="348">
        <v>1</v>
      </c>
      <c r="AL258" s="348"/>
      <c r="AM258" s="348">
        <v>1</v>
      </c>
      <c r="AN258" s="348"/>
      <c r="AO258" s="348"/>
      <c r="AP258" s="348"/>
      <c r="AQ258" s="348"/>
      <c r="AR258" s="348"/>
      <c r="AS258" s="349">
        <v>2</v>
      </c>
    </row>
    <row r="259" spans="1:45">
      <c r="A259" s="373" t="s">
        <v>331</v>
      </c>
      <c r="B259" s="374"/>
      <c r="C259" s="374"/>
      <c r="D259" s="375">
        <v>1</v>
      </c>
      <c r="E259" s="376">
        <v>1</v>
      </c>
      <c r="F259" s="376">
        <v>2</v>
      </c>
      <c r="G259" s="376">
        <v>1</v>
      </c>
      <c r="H259" s="376">
        <v>1</v>
      </c>
      <c r="I259" s="376">
        <v>1</v>
      </c>
      <c r="J259" s="376">
        <v>1</v>
      </c>
      <c r="K259" s="376">
        <v>1</v>
      </c>
      <c r="L259" s="376">
        <v>1</v>
      </c>
      <c r="M259" s="376">
        <v>3</v>
      </c>
      <c r="N259" s="376">
        <v>1</v>
      </c>
      <c r="O259" s="376">
        <v>1</v>
      </c>
      <c r="P259" s="376">
        <v>2</v>
      </c>
      <c r="Q259" s="376">
        <v>1</v>
      </c>
      <c r="R259" s="376">
        <v>2</v>
      </c>
      <c r="S259" s="376">
        <v>8</v>
      </c>
      <c r="T259" s="376">
        <v>14</v>
      </c>
      <c r="U259" s="376">
        <v>11</v>
      </c>
      <c r="V259" s="376">
        <v>13</v>
      </c>
      <c r="W259" s="376">
        <v>6</v>
      </c>
      <c r="X259" s="376">
        <v>12</v>
      </c>
      <c r="Y259" s="376">
        <v>5</v>
      </c>
      <c r="Z259" s="376">
        <v>5</v>
      </c>
      <c r="AA259" s="376">
        <v>11</v>
      </c>
      <c r="AB259" s="376">
        <v>6</v>
      </c>
      <c r="AC259" s="376">
        <v>11</v>
      </c>
      <c r="AD259" s="376">
        <v>6</v>
      </c>
      <c r="AE259" s="376">
        <v>13</v>
      </c>
      <c r="AF259" s="376">
        <v>12</v>
      </c>
      <c r="AG259" s="376">
        <v>12</v>
      </c>
      <c r="AH259" s="376">
        <v>13</v>
      </c>
      <c r="AI259" s="376">
        <v>23</v>
      </c>
      <c r="AJ259" s="376">
        <v>14</v>
      </c>
      <c r="AK259" s="376">
        <v>6</v>
      </c>
      <c r="AL259" s="376">
        <v>10</v>
      </c>
      <c r="AM259" s="376">
        <v>12</v>
      </c>
      <c r="AN259" s="376">
        <v>13</v>
      </c>
      <c r="AO259" s="376">
        <v>8</v>
      </c>
      <c r="AP259" s="376">
        <v>3</v>
      </c>
      <c r="AQ259" s="376">
        <v>1</v>
      </c>
      <c r="AR259" s="376">
        <v>2</v>
      </c>
      <c r="AS259" s="377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345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577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346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347</v>
      </c>
      <c r="C5" s="276">
        <v>20</v>
      </c>
      <c r="D5" s="276">
        <v>12</v>
      </c>
      <c r="E5" s="276">
        <v>22</v>
      </c>
      <c r="F5" s="276">
        <v>12</v>
      </c>
      <c r="G5" s="276">
        <v>10</v>
      </c>
      <c r="H5" s="276">
        <v>31</v>
      </c>
      <c r="I5" s="276">
        <v>27</v>
      </c>
      <c r="J5" s="276">
        <v>42</v>
      </c>
      <c r="K5" s="276">
        <v>42</v>
      </c>
      <c r="L5" s="276">
        <v>25</v>
      </c>
      <c r="M5" s="276">
        <v>10</v>
      </c>
      <c r="N5" s="276">
        <v>4</v>
      </c>
      <c r="O5" s="84">
        <v>741</v>
      </c>
      <c r="S5" s="145"/>
    </row>
    <row r="6" spans="1:19">
      <c r="A6" s="195"/>
      <c r="B6" s="196" t="s">
        <v>348</v>
      </c>
      <c r="C6" s="276">
        <v>8</v>
      </c>
      <c r="D6" s="276">
        <v>4</v>
      </c>
      <c r="E6" s="276">
        <v>2</v>
      </c>
      <c r="F6" s="276">
        <v>4</v>
      </c>
      <c r="G6" s="276">
        <v>9</v>
      </c>
      <c r="H6" s="276">
        <v>32</v>
      </c>
      <c r="I6" s="276">
        <v>29</v>
      </c>
      <c r="J6" s="276">
        <v>16</v>
      </c>
      <c r="K6" s="276">
        <v>10</v>
      </c>
      <c r="L6" s="276">
        <v>1</v>
      </c>
      <c r="M6" s="276">
        <v>2</v>
      </c>
      <c r="N6" s="276">
        <v>0</v>
      </c>
      <c r="O6" s="84">
        <v>71</v>
      </c>
    </row>
    <row r="7" spans="1:19">
      <c r="A7" s="195"/>
      <c r="B7" s="196" t="s">
        <v>152</v>
      </c>
      <c r="C7" s="276">
        <v>0</v>
      </c>
      <c r="D7" s="276">
        <v>1</v>
      </c>
      <c r="E7" s="276">
        <v>0</v>
      </c>
      <c r="F7" s="276">
        <v>0</v>
      </c>
      <c r="G7" s="276">
        <v>10</v>
      </c>
      <c r="H7" s="276">
        <v>51</v>
      </c>
      <c r="I7" s="276">
        <v>41</v>
      </c>
      <c r="J7" s="276">
        <v>37</v>
      </c>
      <c r="K7" s="276">
        <v>14</v>
      </c>
      <c r="L7" s="276">
        <v>11</v>
      </c>
      <c r="M7" s="276">
        <v>5</v>
      </c>
      <c r="N7" s="276">
        <v>4</v>
      </c>
      <c r="O7" s="84">
        <v>288</v>
      </c>
    </row>
    <row r="8" spans="1:19">
      <c r="A8" s="195"/>
      <c r="B8" s="196" t="s">
        <v>153</v>
      </c>
      <c r="C8" s="276">
        <v>4</v>
      </c>
      <c r="D8" s="276">
        <v>14</v>
      </c>
      <c r="E8" s="276">
        <v>17</v>
      </c>
      <c r="F8" s="276">
        <v>21</v>
      </c>
      <c r="G8" s="276">
        <v>44</v>
      </c>
      <c r="H8" s="276">
        <v>213</v>
      </c>
      <c r="I8" s="276">
        <v>255</v>
      </c>
      <c r="J8" s="276">
        <v>158</v>
      </c>
      <c r="K8" s="276">
        <v>117</v>
      </c>
      <c r="L8" s="276">
        <v>70</v>
      </c>
      <c r="M8" s="276">
        <v>23</v>
      </c>
      <c r="N8" s="276">
        <v>12</v>
      </c>
      <c r="O8" s="84">
        <f>SUM(C8:N8)</f>
        <v>948</v>
      </c>
    </row>
    <row r="9" spans="1:19">
      <c r="A9" s="195"/>
      <c r="B9" s="196" t="s">
        <v>190</v>
      </c>
      <c r="C9" s="276">
        <v>13</v>
      </c>
      <c r="D9" s="276">
        <v>11</v>
      </c>
      <c r="E9" s="276">
        <v>15</v>
      </c>
      <c r="F9" s="276">
        <v>35</v>
      </c>
      <c r="G9" s="276">
        <v>32</v>
      </c>
      <c r="H9" s="276">
        <v>30</v>
      </c>
      <c r="I9" s="276">
        <v>60</v>
      </c>
      <c r="J9" s="276">
        <v>46</v>
      </c>
      <c r="K9" s="276">
        <v>23</v>
      </c>
      <c r="L9" s="276">
        <v>16</v>
      </c>
      <c r="M9" s="276">
        <v>5</v>
      </c>
      <c r="N9" s="276">
        <v>0</v>
      </c>
      <c r="O9" s="84">
        <f>SUM(C9:N9)</f>
        <v>286</v>
      </c>
    </row>
    <row r="10" spans="1:19">
      <c r="A10" s="161"/>
      <c r="B10" s="197" t="s">
        <v>349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344</v>
      </c>
      <c r="C12" s="88">
        <f>รายเดือน64!B5</f>
        <v>1</v>
      </c>
      <c r="D12" s="88">
        <f>รายเดือน64!C5</f>
        <v>2</v>
      </c>
      <c r="E12" s="88">
        <f>รายเดือน64!D5</f>
        <v>0</v>
      </c>
      <c r="F12" s="88">
        <f>รายเดือน64!E5</f>
        <v>1</v>
      </c>
      <c r="G12" s="88">
        <f>รายเดือน64!F5</f>
        <v>1</v>
      </c>
      <c r="H12" s="88">
        <f>รายเดือน64!G5</f>
        <v>7</v>
      </c>
      <c r="I12" s="88">
        <f>รายเดือน64!H5</f>
        <v>4</v>
      </c>
      <c r="J12" s="88">
        <f>รายเดือน64!I5</f>
        <v>2</v>
      </c>
      <c r="K12" s="88">
        <f>รายเดือน64!J5</f>
        <v>4</v>
      </c>
      <c r="L12" s="88">
        <f>รายเดือน64!K5</f>
        <v>3</v>
      </c>
      <c r="M12" s="88">
        <f>รายเดือน64!L5</f>
        <v>1</v>
      </c>
      <c r="N12" s="88">
        <f>รายเดือน64!M5</f>
        <v>0</v>
      </c>
      <c r="O12" s="89">
        <f>SUM(C12:N12)</f>
        <v>26</v>
      </c>
      <c r="P12" s="159"/>
    </row>
    <row r="13" spans="1:19">
      <c r="A13" s="195"/>
      <c r="B13" s="200" t="s">
        <v>350</v>
      </c>
      <c r="C13" s="30">
        <f>C12</f>
        <v>1</v>
      </c>
      <c r="D13" s="30">
        <f>C12+D12</f>
        <v>3</v>
      </c>
      <c r="E13" s="30">
        <f>C12+D12+E12</f>
        <v>3</v>
      </c>
      <c r="F13" s="30">
        <f>C12+D12+E12+F12</f>
        <v>4</v>
      </c>
      <c r="G13" s="30">
        <f>C12+D12+E12+F12+G12</f>
        <v>5</v>
      </c>
      <c r="H13" s="30">
        <f>C12+D12+E12+F12+G12+H12</f>
        <v>12</v>
      </c>
      <c r="I13" s="30">
        <f>C12+D12+E12+F12+G12+H12+I12</f>
        <v>16</v>
      </c>
      <c r="J13" s="30">
        <f>C12+D12+E12+F12+G12+H12+I12+J12</f>
        <v>18</v>
      </c>
      <c r="K13" s="30">
        <f>C12+D12+E12+F12+G12+H12+I12+J12+K12</f>
        <v>22</v>
      </c>
      <c r="L13" s="30">
        <f>C12+D12+E12+F12+G12+H12+I12+J12+K12+L12</f>
        <v>25</v>
      </c>
      <c r="M13" s="30">
        <f>C12+D12+E12+F12+G12+H12+I12+J12+K12+L12+M12</f>
        <v>26</v>
      </c>
      <c r="N13" s="30">
        <f>C12+D12+E12+F12+G12+H12+I12+J12+K12+L12+M12+N12</f>
        <v>26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347</v>
      </c>
      <c r="C15" s="277">
        <v>4</v>
      </c>
      <c r="D15" s="277">
        <v>4</v>
      </c>
      <c r="E15" s="277">
        <v>4</v>
      </c>
      <c r="F15" s="277">
        <v>2</v>
      </c>
      <c r="G15" s="277">
        <v>0</v>
      </c>
      <c r="H15" s="277">
        <v>9</v>
      </c>
      <c r="I15" s="277">
        <v>6</v>
      </c>
      <c r="J15" s="277">
        <v>20</v>
      </c>
      <c r="K15" s="277">
        <v>9</v>
      </c>
      <c r="L15" s="277">
        <v>9</v>
      </c>
      <c r="M15" s="277">
        <v>2</v>
      </c>
      <c r="N15" s="277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348</v>
      </c>
      <c r="C16" s="277">
        <v>3</v>
      </c>
      <c r="D16" s="277">
        <v>0</v>
      </c>
      <c r="E16" s="277">
        <v>1</v>
      </c>
      <c r="F16" s="277">
        <v>1</v>
      </c>
      <c r="G16" s="277">
        <v>0</v>
      </c>
      <c r="H16" s="277">
        <v>6</v>
      </c>
      <c r="I16" s="277">
        <v>7</v>
      </c>
      <c r="J16" s="277">
        <v>7</v>
      </c>
      <c r="K16" s="277">
        <v>2</v>
      </c>
      <c r="L16" s="277">
        <v>0</v>
      </c>
      <c r="M16" s="277">
        <v>0</v>
      </c>
      <c r="N16" s="277">
        <v>0</v>
      </c>
      <c r="O16" s="84">
        <f t="shared" si="1"/>
        <v>27</v>
      </c>
    </row>
    <row r="17" spans="1:18">
      <c r="A17" s="195"/>
      <c r="B17" s="196" t="s">
        <v>152</v>
      </c>
      <c r="C17" s="277">
        <v>0</v>
      </c>
      <c r="D17" s="277">
        <v>0</v>
      </c>
      <c r="E17" s="277">
        <v>0</v>
      </c>
      <c r="F17" s="277">
        <v>0</v>
      </c>
      <c r="G17" s="277">
        <v>1</v>
      </c>
      <c r="H17" s="277">
        <v>9</v>
      </c>
      <c r="I17" s="277">
        <v>8</v>
      </c>
      <c r="J17" s="277">
        <v>11</v>
      </c>
      <c r="K17" s="277">
        <v>5</v>
      </c>
      <c r="L17" s="277">
        <v>1</v>
      </c>
      <c r="M17" s="277">
        <v>1</v>
      </c>
      <c r="N17" s="277">
        <v>3</v>
      </c>
      <c r="O17" s="84">
        <f t="shared" si="1"/>
        <v>39</v>
      </c>
    </row>
    <row r="18" spans="1:18">
      <c r="A18" s="195"/>
      <c r="B18" s="196" t="s">
        <v>153</v>
      </c>
      <c r="C18" s="277">
        <v>2</v>
      </c>
      <c r="D18" s="277">
        <v>2</v>
      </c>
      <c r="E18" s="277">
        <v>1</v>
      </c>
      <c r="F18" s="277">
        <v>3</v>
      </c>
      <c r="G18" s="277">
        <v>5</v>
      </c>
      <c r="H18" s="277">
        <v>17</v>
      </c>
      <c r="I18" s="277">
        <v>39</v>
      </c>
      <c r="J18" s="277">
        <v>31</v>
      </c>
      <c r="K18" s="277">
        <v>19</v>
      </c>
      <c r="L18" s="277">
        <v>10</v>
      </c>
      <c r="M18" s="277">
        <v>3</v>
      </c>
      <c r="N18" s="277">
        <v>1</v>
      </c>
      <c r="O18" s="84">
        <f t="shared" si="1"/>
        <v>133</v>
      </c>
    </row>
    <row r="19" spans="1:18">
      <c r="A19" s="195"/>
      <c r="B19" s="196" t="s">
        <v>190</v>
      </c>
      <c r="C19" s="277">
        <v>4</v>
      </c>
      <c r="D19" s="277">
        <v>2</v>
      </c>
      <c r="E19" s="277">
        <v>3</v>
      </c>
      <c r="F19" s="277">
        <v>3</v>
      </c>
      <c r="G19" s="277">
        <v>3</v>
      </c>
      <c r="H19" s="277">
        <v>4</v>
      </c>
      <c r="I19" s="277">
        <v>17</v>
      </c>
      <c r="J19" s="277">
        <v>11</v>
      </c>
      <c r="K19" s="277">
        <v>7</v>
      </c>
      <c r="L19" s="277">
        <v>2</v>
      </c>
      <c r="M19" s="277">
        <v>3</v>
      </c>
      <c r="N19" s="277">
        <v>0</v>
      </c>
      <c r="O19" s="84">
        <f t="shared" si="1"/>
        <v>59</v>
      </c>
    </row>
    <row r="20" spans="1:18">
      <c r="A20" s="161"/>
      <c r="B20" s="197" t="s">
        <v>349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344</v>
      </c>
      <c r="C22" s="88">
        <f>รายเดือน64!B6</f>
        <v>1</v>
      </c>
      <c r="D22" s="88">
        <f>รายเดือน64!C6</f>
        <v>2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1</v>
      </c>
      <c r="H22" s="88">
        <f>รายเดือน64!G6</f>
        <v>1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1</v>
      </c>
      <c r="L22" s="88">
        <f>รายเดือน64!K6</f>
        <v>1</v>
      </c>
      <c r="M22" s="88">
        <f>รายเดือน64!L6</f>
        <v>1</v>
      </c>
      <c r="N22" s="88">
        <f>รายเดือน64!M6</f>
        <v>0</v>
      </c>
      <c r="O22" s="89">
        <f t="shared" si="1"/>
        <v>8</v>
      </c>
    </row>
    <row r="23" spans="1:18">
      <c r="A23" s="203"/>
      <c r="B23" s="200" t="s">
        <v>350</v>
      </c>
      <c r="C23" s="30">
        <v>1</v>
      </c>
      <c r="D23" s="30">
        <f>C22+D22</f>
        <v>3</v>
      </c>
      <c r="E23" s="30">
        <f>C22+D22+E22</f>
        <v>3</v>
      </c>
      <c r="F23" s="30">
        <f>C22+D22+E22+F22</f>
        <v>3</v>
      </c>
      <c r="G23" s="30">
        <f>C22+D22+E22+F22+G22</f>
        <v>4</v>
      </c>
      <c r="H23" s="30">
        <f>C22+D22+E22+F22+G22+H22</f>
        <v>5</v>
      </c>
      <c r="I23" s="30">
        <f>C22+D22+E22+F22+G22+H22+I22</f>
        <v>5</v>
      </c>
      <c r="J23" s="30">
        <f>C22+D22+E22+F22+G22+H22+I22+J22</f>
        <v>5</v>
      </c>
      <c r="K23" s="30">
        <f>C22+D22+E22+F22+G22+H22+I22+J22+K22</f>
        <v>6</v>
      </c>
      <c r="L23" s="30">
        <f>C22+D22+E22+F22+G22+H22+I22+J22+K22+L22</f>
        <v>7</v>
      </c>
      <c r="M23" s="30">
        <f>C22+D22+E22+F22+G22+H22+I22+J22+K22+L22+M22</f>
        <v>8</v>
      </c>
      <c r="N23" s="30">
        <f>C22+D22+E22+F22+G22+H22+I22+J22+K22+L22+M22+N22</f>
        <v>8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347</v>
      </c>
      <c r="C25" s="278">
        <f>C5-C15</f>
        <v>16</v>
      </c>
      <c r="D25" s="278">
        <f t="shared" ref="D25:N25" si="3">D5-D15</f>
        <v>8</v>
      </c>
      <c r="E25" s="278">
        <f t="shared" si="3"/>
        <v>18</v>
      </c>
      <c r="F25" s="278">
        <f t="shared" si="3"/>
        <v>10</v>
      </c>
      <c r="G25" s="278">
        <f t="shared" si="3"/>
        <v>10</v>
      </c>
      <c r="H25" s="278">
        <f t="shared" si="3"/>
        <v>22</v>
      </c>
      <c r="I25" s="278">
        <f t="shared" si="3"/>
        <v>21</v>
      </c>
      <c r="J25" s="278">
        <f t="shared" si="3"/>
        <v>22</v>
      </c>
      <c r="K25" s="278">
        <f t="shared" si="3"/>
        <v>33</v>
      </c>
      <c r="L25" s="278">
        <f t="shared" si="3"/>
        <v>16</v>
      </c>
      <c r="M25" s="278">
        <f t="shared" si="3"/>
        <v>8</v>
      </c>
      <c r="N25" s="278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348</v>
      </c>
      <c r="C26" s="278">
        <f t="shared" ref="C26:N29" si="5">C6-C16</f>
        <v>5</v>
      </c>
      <c r="D26" s="278">
        <f t="shared" si="5"/>
        <v>4</v>
      </c>
      <c r="E26" s="278">
        <f t="shared" si="5"/>
        <v>1</v>
      </c>
      <c r="F26" s="278">
        <f t="shared" si="5"/>
        <v>3</v>
      </c>
      <c r="G26" s="278">
        <f t="shared" si="5"/>
        <v>9</v>
      </c>
      <c r="H26" s="278">
        <f t="shared" si="5"/>
        <v>26</v>
      </c>
      <c r="I26" s="278">
        <f t="shared" si="5"/>
        <v>22</v>
      </c>
      <c r="J26" s="278">
        <f t="shared" si="5"/>
        <v>9</v>
      </c>
      <c r="K26" s="278">
        <f t="shared" si="5"/>
        <v>8</v>
      </c>
      <c r="L26" s="278">
        <f t="shared" si="5"/>
        <v>1</v>
      </c>
      <c r="M26" s="278">
        <f t="shared" si="5"/>
        <v>2</v>
      </c>
      <c r="N26" s="278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8">
        <f t="shared" si="5"/>
        <v>0</v>
      </c>
      <c r="D27" s="278">
        <f t="shared" si="5"/>
        <v>1</v>
      </c>
      <c r="E27" s="278">
        <f t="shared" si="5"/>
        <v>0</v>
      </c>
      <c r="F27" s="278">
        <f t="shared" si="5"/>
        <v>0</v>
      </c>
      <c r="G27" s="278">
        <f t="shared" si="5"/>
        <v>9</v>
      </c>
      <c r="H27" s="278">
        <f t="shared" si="5"/>
        <v>42</v>
      </c>
      <c r="I27" s="278">
        <f t="shared" si="5"/>
        <v>33</v>
      </c>
      <c r="J27" s="278">
        <f t="shared" si="5"/>
        <v>26</v>
      </c>
      <c r="K27" s="278">
        <f t="shared" si="5"/>
        <v>9</v>
      </c>
      <c r="L27" s="278">
        <f t="shared" si="5"/>
        <v>10</v>
      </c>
      <c r="M27" s="278">
        <f t="shared" si="5"/>
        <v>4</v>
      </c>
      <c r="N27" s="278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8">
        <f t="shared" si="5"/>
        <v>2</v>
      </c>
      <c r="D28" s="278">
        <f t="shared" si="5"/>
        <v>12</v>
      </c>
      <c r="E28" s="278">
        <f t="shared" si="5"/>
        <v>16</v>
      </c>
      <c r="F28" s="278">
        <f t="shared" si="5"/>
        <v>18</v>
      </c>
      <c r="G28" s="278">
        <f t="shared" si="5"/>
        <v>39</v>
      </c>
      <c r="H28" s="278">
        <f t="shared" si="5"/>
        <v>196</v>
      </c>
      <c r="I28" s="278">
        <f t="shared" si="5"/>
        <v>216</v>
      </c>
      <c r="J28" s="278">
        <f t="shared" si="5"/>
        <v>127</v>
      </c>
      <c r="K28" s="278">
        <f t="shared" si="5"/>
        <v>98</v>
      </c>
      <c r="L28" s="278">
        <f t="shared" si="5"/>
        <v>60</v>
      </c>
      <c r="M28" s="278">
        <f t="shared" si="5"/>
        <v>20</v>
      </c>
      <c r="N28" s="278">
        <f t="shared" si="5"/>
        <v>11</v>
      </c>
      <c r="O28" s="84">
        <f t="shared" si="4"/>
        <v>815</v>
      </c>
    </row>
    <row r="29" spans="1:18">
      <c r="A29" s="195"/>
      <c r="B29" s="196" t="s">
        <v>190</v>
      </c>
      <c r="C29" s="278">
        <f t="shared" si="5"/>
        <v>9</v>
      </c>
      <c r="D29" s="278">
        <f t="shared" si="5"/>
        <v>9</v>
      </c>
      <c r="E29" s="278">
        <f t="shared" si="5"/>
        <v>12</v>
      </c>
      <c r="F29" s="278">
        <f t="shared" si="5"/>
        <v>32</v>
      </c>
      <c r="G29" s="278">
        <f t="shared" si="5"/>
        <v>29</v>
      </c>
      <c r="H29" s="278">
        <f t="shared" si="5"/>
        <v>26</v>
      </c>
      <c r="I29" s="278">
        <f t="shared" si="5"/>
        <v>43</v>
      </c>
      <c r="J29" s="278">
        <f t="shared" si="5"/>
        <v>35</v>
      </c>
      <c r="K29" s="278">
        <f t="shared" si="5"/>
        <v>16</v>
      </c>
      <c r="L29" s="278">
        <f t="shared" si="5"/>
        <v>14</v>
      </c>
      <c r="M29" s="278">
        <f t="shared" si="5"/>
        <v>2</v>
      </c>
      <c r="N29" s="278">
        <f t="shared" si="5"/>
        <v>0</v>
      </c>
      <c r="O29" s="84">
        <f t="shared" si="4"/>
        <v>227</v>
      </c>
    </row>
    <row r="30" spans="1:18">
      <c r="A30" s="161"/>
      <c r="B30" s="197" t="s">
        <v>349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344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1</v>
      </c>
      <c r="G32" s="88">
        <f>รายเดือน64!F7</f>
        <v>0</v>
      </c>
      <c r="H32" s="88">
        <f>รายเดือน64!G7</f>
        <v>6</v>
      </c>
      <c r="I32" s="88">
        <f>รายเดือน64!H7</f>
        <v>4</v>
      </c>
      <c r="J32" s="88">
        <f>รายเดือน64!I7</f>
        <v>2</v>
      </c>
      <c r="K32" s="88">
        <f>รายเดือน64!J7</f>
        <v>3</v>
      </c>
      <c r="L32" s="88">
        <f>รายเดือน64!K7</f>
        <v>2</v>
      </c>
      <c r="M32" s="88">
        <f>รายเดือน64!L7</f>
        <v>0</v>
      </c>
      <c r="N32" s="88">
        <f>รายเดือน64!M7</f>
        <v>0</v>
      </c>
      <c r="O32" s="89">
        <f t="shared" si="4"/>
        <v>18</v>
      </c>
    </row>
    <row r="33" spans="1:16">
      <c r="A33" s="203"/>
      <c r="B33" s="200" t="s">
        <v>350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1</v>
      </c>
      <c r="G33" s="30">
        <f>C32+D32+E32+F32+G32</f>
        <v>1</v>
      </c>
      <c r="H33" s="30">
        <f>C32+D32+E32+F32+G32+H32</f>
        <v>7</v>
      </c>
      <c r="I33" s="30">
        <f>C32+D32+E32+F32+G32+H32+I32</f>
        <v>11</v>
      </c>
      <c r="J33" s="30">
        <f>C32+D32+E32+F32+G32+H32+I32+J32</f>
        <v>13</v>
      </c>
      <c r="K33" s="30">
        <f>C32+D32+E32+F32+G32+H32+I32+J32+K32</f>
        <v>16</v>
      </c>
      <c r="L33" s="30">
        <f>C32+D32+E32+F32+G32+H32+I32+J32+K32+L32</f>
        <v>18</v>
      </c>
      <c r="M33" s="30">
        <f>C32+D32+E32+F32+G32+H32+I32+J32+K32+L32+M32</f>
        <v>18</v>
      </c>
      <c r="N33" s="30">
        <f>C32+D32+E32+F32+G32+H32+I32+J32+K32+L32+M32+N32</f>
        <v>18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347</v>
      </c>
      <c r="C35" s="280">
        <v>22</v>
      </c>
      <c r="D35" s="280">
        <v>4</v>
      </c>
      <c r="E35" s="280">
        <v>7</v>
      </c>
      <c r="F35" s="280">
        <v>3</v>
      </c>
      <c r="G35" s="280">
        <v>0</v>
      </c>
      <c r="H35" s="280">
        <v>2</v>
      </c>
      <c r="I35" s="280">
        <v>3</v>
      </c>
      <c r="J35" s="280">
        <v>3</v>
      </c>
      <c r="K35" s="280">
        <v>2</v>
      </c>
      <c r="L35" s="280">
        <v>6</v>
      </c>
      <c r="M35" s="280">
        <v>1</v>
      </c>
      <c r="N35" s="280">
        <v>1</v>
      </c>
      <c r="O35" s="84">
        <f t="shared" ref="O35:O42" si="7">SUM(C35:N35)</f>
        <v>54</v>
      </c>
    </row>
    <row r="36" spans="1:16">
      <c r="A36" s="195"/>
      <c r="B36" s="196" t="s">
        <v>348</v>
      </c>
      <c r="C36" s="280">
        <v>3</v>
      </c>
      <c r="D36" s="280">
        <v>3</v>
      </c>
      <c r="E36" s="280">
        <v>0</v>
      </c>
      <c r="F36" s="280">
        <v>1</v>
      </c>
      <c r="G36" s="280">
        <v>5</v>
      </c>
      <c r="H36" s="280">
        <v>3</v>
      </c>
      <c r="I36" s="280">
        <v>12</v>
      </c>
      <c r="J36" s="280">
        <v>14</v>
      </c>
      <c r="K36" s="280">
        <v>0</v>
      </c>
      <c r="L36" s="280">
        <v>0</v>
      </c>
      <c r="M36" s="280">
        <v>0</v>
      </c>
      <c r="N36" s="280">
        <v>0</v>
      </c>
      <c r="O36" s="84">
        <f t="shared" si="7"/>
        <v>41</v>
      </c>
    </row>
    <row r="37" spans="1:16">
      <c r="A37" s="195"/>
      <c r="B37" s="196" t="s">
        <v>152</v>
      </c>
      <c r="C37" s="280">
        <v>0</v>
      </c>
      <c r="D37" s="280">
        <v>0</v>
      </c>
      <c r="E37" s="280">
        <v>0</v>
      </c>
      <c r="F37" s="280">
        <v>0</v>
      </c>
      <c r="G37" s="280">
        <v>12</v>
      </c>
      <c r="H37" s="280">
        <v>43</v>
      </c>
      <c r="I37" s="280">
        <v>32</v>
      </c>
      <c r="J37" s="280">
        <v>18</v>
      </c>
      <c r="K37" s="280">
        <v>16</v>
      </c>
      <c r="L37" s="280">
        <v>4</v>
      </c>
      <c r="M37" s="280">
        <v>4</v>
      </c>
      <c r="N37" s="280">
        <v>10</v>
      </c>
      <c r="O37" s="84">
        <f t="shared" si="7"/>
        <v>139</v>
      </c>
    </row>
    <row r="38" spans="1:16">
      <c r="A38" s="195"/>
      <c r="B38" s="196" t="s">
        <v>153</v>
      </c>
      <c r="C38" s="280">
        <v>4</v>
      </c>
      <c r="D38" s="280">
        <v>2</v>
      </c>
      <c r="E38" s="280">
        <v>3</v>
      </c>
      <c r="F38" s="280">
        <v>3</v>
      </c>
      <c r="G38" s="280">
        <v>3</v>
      </c>
      <c r="H38" s="280">
        <v>27</v>
      </c>
      <c r="I38" s="280">
        <v>34</v>
      </c>
      <c r="J38" s="280">
        <v>38</v>
      </c>
      <c r="K38" s="280">
        <v>55</v>
      </c>
      <c r="L38" s="280">
        <v>25</v>
      </c>
      <c r="M38" s="280">
        <v>7</v>
      </c>
      <c r="N38" s="280">
        <v>2</v>
      </c>
      <c r="O38" s="84">
        <f t="shared" si="7"/>
        <v>203</v>
      </c>
    </row>
    <row r="39" spans="1:16">
      <c r="A39" s="195"/>
      <c r="B39" s="196" t="s">
        <v>190</v>
      </c>
      <c r="C39" s="280">
        <v>1</v>
      </c>
      <c r="D39" s="280">
        <v>1</v>
      </c>
      <c r="E39" s="280">
        <v>1</v>
      </c>
      <c r="F39" s="280">
        <v>0</v>
      </c>
      <c r="G39" s="280">
        <v>7</v>
      </c>
      <c r="H39" s="280">
        <v>6</v>
      </c>
      <c r="I39" s="280">
        <v>13</v>
      </c>
      <c r="J39" s="280">
        <v>17</v>
      </c>
      <c r="K39" s="280">
        <v>23</v>
      </c>
      <c r="L39" s="280">
        <v>8</v>
      </c>
      <c r="M39" s="280">
        <v>5</v>
      </c>
      <c r="N39" s="280">
        <v>3</v>
      </c>
      <c r="O39" s="84">
        <f t="shared" si="7"/>
        <v>85</v>
      </c>
    </row>
    <row r="40" spans="1:16">
      <c r="A40" s="161"/>
      <c r="B40" s="197" t="s">
        <v>349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344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1</v>
      </c>
      <c r="F42" s="88">
        <f>รายเดือน64!E8</f>
        <v>0</v>
      </c>
      <c r="G42" s="88">
        <f>รายเดือน64!F8</f>
        <v>5</v>
      </c>
      <c r="H42" s="88">
        <f>รายเดือน64!G8</f>
        <v>4</v>
      </c>
      <c r="I42" s="88">
        <f>รายเดือน64!H8</f>
        <v>1</v>
      </c>
      <c r="J42" s="88">
        <f>รายเดือน64!I8</f>
        <v>9</v>
      </c>
      <c r="K42" s="88">
        <f>รายเดือน64!J8</f>
        <v>12</v>
      </c>
      <c r="L42" s="88">
        <f>รายเดือน64!K8</f>
        <v>6</v>
      </c>
      <c r="M42" s="88">
        <f>รายเดือน64!L8</f>
        <v>0</v>
      </c>
      <c r="N42" s="88">
        <f>รายเดือน64!M8</f>
        <v>0</v>
      </c>
      <c r="O42" s="89">
        <f t="shared" si="7"/>
        <v>39</v>
      </c>
    </row>
    <row r="43" spans="1:16">
      <c r="A43" s="203"/>
      <c r="B43" s="200" t="s">
        <v>350</v>
      </c>
      <c r="C43" s="30">
        <f>C42</f>
        <v>1</v>
      </c>
      <c r="D43" s="30">
        <f>C42+D42</f>
        <v>1</v>
      </c>
      <c r="E43" s="30">
        <f>C42+D42+E42</f>
        <v>2</v>
      </c>
      <c r="F43" s="30">
        <f>C42+D42+E42+F42</f>
        <v>2</v>
      </c>
      <c r="G43" s="30">
        <f>C42+D42+E42+F42+G42</f>
        <v>7</v>
      </c>
      <c r="H43" s="30">
        <f>C42+D42+E42+F42+G42+H42</f>
        <v>11</v>
      </c>
      <c r="I43" s="30">
        <f>C42+D42+E42+F42+G42+H42+I42</f>
        <v>12</v>
      </c>
      <c r="J43" s="30">
        <f>C42+D42+E42+F42+G42+H42+I42+J42</f>
        <v>21</v>
      </c>
      <c r="K43" s="30">
        <f>C42+D42+E42+F42+G42+H42+I42+J42+K42</f>
        <v>33</v>
      </c>
      <c r="L43" s="30">
        <f>C42+D42+E42+F42+G42+H42+I42+J42+K42+L42</f>
        <v>39</v>
      </c>
      <c r="M43" s="30">
        <f>C42+D42+E42+F42+G42+H42+I42+J42+K42+L42+M42</f>
        <v>39</v>
      </c>
      <c r="N43" s="30">
        <f>C42+D42+E42+F42+G42+H42+I42+J42+K42+L42+M42+N42</f>
        <v>39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347</v>
      </c>
      <c r="C45" s="281">
        <v>0</v>
      </c>
      <c r="D45" s="281">
        <v>3</v>
      </c>
      <c r="E45" s="281">
        <v>13</v>
      </c>
      <c r="F45" s="281">
        <v>4</v>
      </c>
      <c r="G45" s="281">
        <v>1</v>
      </c>
      <c r="H45" s="281">
        <v>2</v>
      </c>
      <c r="I45" s="281">
        <v>22</v>
      </c>
      <c r="J45" s="281">
        <v>22</v>
      </c>
      <c r="K45" s="281">
        <v>11</v>
      </c>
      <c r="L45" s="281">
        <v>13</v>
      </c>
      <c r="M45" s="281">
        <v>5</v>
      </c>
      <c r="N45" s="281">
        <v>3</v>
      </c>
      <c r="O45" s="84">
        <f t="shared" ref="O45:O52" si="9">SUM(C45:N45)</f>
        <v>99</v>
      </c>
    </row>
    <row r="46" spans="1:16">
      <c r="A46" s="195"/>
      <c r="B46" s="196" t="s">
        <v>348</v>
      </c>
      <c r="C46" s="281">
        <v>0</v>
      </c>
      <c r="D46" s="281">
        <v>0</v>
      </c>
      <c r="E46" s="281">
        <v>0</v>
      </c>
      <c r="F46" s="281">
        <v>2</v>
      </c>
      <c r="G46" s="281">
        <v>3</v>
      </c>
      <c r="H46" s="281">
        <v>2</v>
      </c>
      <c r="I46" s="281">
        <v>7</v>
      </c>
      <c r="J46" s="281">
        <v>4</v>
      </c>
      <c r="K46" s="281">
        <v>2</v>
      </c>
      <c r="L46" s="281">
        <v>2</v>
      </c>
      <c r="M46" s="281">
        <v>1</v>
      </c>
      <c r="N46" s="281">
        <v>1</v>
      </c>
      <c r="O46" s="84">
        <f t="shared" si="9"/>
        <v>24</v>
      </c>
    </row>
    <row r="47" spans="1:16">
      <c r="A47" s="195"/>
      <c r="B47" s="196" t="s">
        <v>152</v>
      </c>
      <c r="C47" s="281">
        <v>1</v>
      </c>
      <c r="D47" s="281">
        <v>1</v>
      </c>
      <c r="E47" s="281">
        <v>2</v>
      </c>
      <c r="F47" s="281">
        <v>0</v>
      </c>
      <c r="G47" s="281">
        <v>6</v>
      </c>
      <c r="H47" s="281">
        <v>22</v>
      </c>
      <c r="I47" s="281">
        <v>26</v>
      </c>
      <c r="J47" s="281">
        <v>10</v>
      </c>
      <c r="K47" s="281">
        <v>11</v>
      </c>
      <c r="L47" s="281">
        <v>3</v>
      </c>
      <c r="M47" s="281">
        <v>3</v>
      </c>
      <c r="N47" s="281">
        <v>4</v>
      </c>
      <c r="O47" s="84">
        <f t="shared" si="9"/>
        <v>89</v>
      </c>
    </row>
    <row r="48" spans="1:16">
      <c r="A48" s="195"/>
      <c r="B48" s="196" t="s">
        <v>153</v>
      </c>
      <c r="C48" s="281">
        <v>2</v>
      </c>
      <c r="D48" s="281">
        <v>2</v>
      </c>
      <c r="E48" s="281">
        <v>6</v>
      </c>
      <c r="F48" s="281">
        <v>5</v>
      </c>
      <c r="G48" s="281">
        <v>10</v>
      </c>
      <c r="H48" s="281">
        <v>58</v>
      </c>
      <c r="I48" s="281">
        <v>64</v>
      </c>
      <c r="J48" s="281">
        <v>37</v>
      </c>
      <c r="K48" s="281">
        <v>39</v>
      </c>
      <c r="L48" s="281">
        <v>24</v>
      </c>
      <c r="M48" s="281">
        <v>16</v>
      </c>
      <c r="N48" s="281">
        <v>10</v>
      </c>
      <c r="O48" s="84">
        <f t="shared" si="9"/>
        <v>273</v>
      </c>
    </row>
    <row r="49" spans="1:16">
      <c r="A49" s="195"/>
      <c r="B49" s="196" t="s">
        <v>190</v>
      </c>
      <c r="C49" s="281">
        <v>6</v>
      </c>
      <c r="D49" s="281">
        <v>3</v>
      </c>
      <c r="E49" s="281">
        <v>12</v>
      </c>
      <c r="F49" s="281">
        <v>5</v>
      </c>
      <c r="G49" s="281">
        <v>10</v>
      </c>
      <c r="H49" s="281">
        <v>14</v>
      </c>
      <c r="I49" s="281">
        <v>16</v>
      </c>
      <c r="J49" s="281">
        <v>16</v>
      </c>
      <c r="K49" s="281">
        <v>10</v>
      </c>
      <c r="L49" s="281">
        <v>0</v>
      </c>
      <c r="M49" s="281">
        <v>1</v>
      </c>
      <c r="N49" s="281">
        <v>1</v>
      </c>
      <c r="O49" s="84">
        <f t="shared" si="9"/>
        <v>94</v>
      </c>
    </row>
    <row r="50" spans="1:16">
      <c r="A50" s="161"/>
      <c r="B50" s="197" t="s">
        <v>349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344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1</v>
      </c>
      <c r="F52" s="88">
        <f>รายเดือน64!E10</f>
        <v>0</v>
      </c>
      <c r="G52" s="88">
        <f>รายเดือน64!F10</f>
        <v>6</v>
      </c>
      <c r="H52" s="88">
        <f>รายเดือน64!G10</f>
        <v>16</v>
      </c>
      <c r="I52" s="88">
        <f>รายเดือน64!H10</f>
        <v>4</v>
      </c>
      <c r="J52" s="88">
        <f>รายเดือน64!I10</f>
        <v>11</v>
      </c>
      <c r="K52" s="88">
        <f>รายเดือน64!J10</f>
        <v>10</v>
      </c>
      <c r="L52" s="88">
        <f>รายเดือน64!K10</f>
        <v>5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55</v>
      </c>
    </row>
    <row r="53" spans="1:16">
      <c r="A53" s="203"/>
      <c r="B53" s="200" t="s">
        <v>350</v>
      </c>
      <c r="C53" s="30">
        <f>C52</f>
        <v>2</v>
      </c>
      <c r="D53" s="30">
        <f>C52+D52</f>
        <v>2</v>
      </c>
      <c r="E53" s="30">
        <f>C52+D52+E52</f>
        <v>3</v>
      </c>
      <c r="F53" s="30">
        <f>C52+D52+E52+F52</f>
        <v>3</v>
      </c>
      <c r="G53" s="30">
        <f>C52+D52+E52+F52+G52</f>
        <v>9</v>
      </c>
      <c r="H53" s="30">
        <f>C52+D52+E52+F52+G52+H52</f>
        <v>25</v>
      </c>
      <c r="I53" s="30">
        <f>C52+D52+E52+F52+G52+H52+I52</f>
        <v>29</v>
      </c>
      <c r="J53" s="30">
        <f>C52+D52+E52+F52+G52+H52+I52+J52</f>
        <v>40</v>
      </c>
      <c r="K53" s="30">
        <f>C52+D52+E52+F52+G52+H52+I52+J52+K52</f>
        <v>50</v>
      </c>
      <c r="L53" s="30">
        <f>C52+D52+E52+F52+G52+H52+I52+J52+K52+L52</f>
        <v>55</v>
      </c>
      <c r="M53" s="30">
        <f>C52+D52+E52+F52+G52+H52+I52+J52+K52+L52+M52</f>
        <v>55</v>
      </c>
      <c r="N53" s="30">
        <f>C52+D52+E52+F52+G52+H52+I52+J52+K52+L52+M52+N52</f>
        <v>55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347</v>
      </c>
      <c r="C55" s="279">
        <v>5</v>
      </c>
      <c r="D55" s="279">
        <v>11</v>
      </c>
      <c r="E55" s="279">
        <v>8</v>
      </c>
      <c r="F55" s="279">
        <v>5</v>
      </c>
      <c r="G55" s="279">
        <v>5</v>
      </c>
      <c r="H55" s="279">
        <v>6</v>
      </c>
      <c r="I55" s="279">
        <v>11</v>
      </c>
      <c r="J55" s="279">
        <v>6</v>
      </c>
      <c r="K55" s="279">
        <v>4</v>
      </c>
      <c r="L55" s="279">
        <v>10</v>
      </c>
      <c r="M55" s="279">
        <v>3</v>
      </c>
      <c r="N55" s="279">
        <v>1</v>
      </c>
      <c r="O55" s="84">
        <f t="shared" ref="O55:O62" si="11">SUM(C55:N55)</f>
        <v>75</v>
      </c>
    </row>
    <row r="56" spans="1:16">
      <c r="A56" s="206"/>
      <c r="B56" s="196" t="s">
        <v>348</v>
      </c>
      <c r="C56" s="279">
        <v>0</v>
      </c>
      <c r="D56" s="279">
        <v>0</v>
      </c>
      <c r="E56" s="279">
        <v>0</v>
      </c>
      <c r="F56" s="279">
        <v>3</v>
      </c>
      <c r="G56" s="279">
        <v>5</v>
      </c>
      <c r="H56" s="279">
        <v>22</v>
      </c>
      <c r="I56" s="279">
        <v>10</v>
      </c>
      <c r="J56" s="279">
        <v>1</v>
      </c>
      <c r="K56" s="279">
        <v>2</v>
      </c>
      <c r="L56" s="279">
        <v>0</v>
      </c>
      <c r="M56" s="279">
        <v>0</v>
      </c>
      <c r="N56" s="279">
        <v>0</v>
      </c>
      <c r="O56" s="84">
        <f t="shared" si="11"/>
        <v>43</v>
      </c>
    </row>
    <row r="57" spans="1:16">
      <c r="A57" s="206"/>
      <c r="B57" s="196" t="s">
        <v>152</v>
      </c>
      <c r="C57" s="279">
        <v>0</v>
      </c>
      <c r="D57" s="279">
        <v>2</v>
      </c>
      <c r="E57" s="279">
        <v>0</v>
      </c>
      <c r="F57" s="279">
        <v>5</v>
      </c>
      <c r="G57" s="279">
        <v>20</v>
      </c>
      <c r="H57" s="279">
        <v>30</v>
      </c>
      <c r="I57" s="279">
        <v>15</v>
      </c>
      <c r="J57" s="279">
        <v>9</v>
      </c>
      <c r="K57" s="279">
        <v>6</v>
      </c>
      <c r="L57" s="279">
        <v>3</v>
      </c>
      <c r="M57" s="279">
        <v>0</v>
      </c>
      <c r="N57" s="279">
        <v>1</v>
      </c>
      <c r="O57" s="84">
        <f t="shared" si="11"/>
        <v>91</v>
      </c>
    </row>
    <row r="58" spans="1:16">
      <c r="A58" s="206"/>
      <c r="B58" s="196" t="s">
        <v>153</v>
      </c>
      <c r="C58" s="279">
        <v>2</v>
      </c>
      <c r="D58" s="279">
        <v>9</v>
      </c>
      <c r="E58" s="279">
        <v>6</v>
      </c>
      <c r="F58" s="279">
        <v>15</v>
      </c>
      <c r="G58" s="279">
        <v>32</v>
      </c>
      <c r="H58" s="279">
        <v>61</v>
      </c>
      <c r="I58" s="279">
        <v>59</v>
      </c>
      <c r="J58" s="279">
        <v>26</v>
      </c>
      <c r="K58" s="279">
        <v>29</v>
      </c>
      <c r="L58" s="279">
        <v>31</v>
      </c>
      <c r="M58" s="279">
        <v>19</v>
      </c>
      <c r="N58" s="279">
        <v>9</v>
      </c>
      <c r="O58" s="84">
        <f t="shared" si="11"/>
        <v>298</v>
      </c>
    </row>
    <row r="59" spans="1:16">
      <c r="A59" s="206"/>
      <c r="B59" s="196" t="s">
        <v>190</v>
      </c>
      <c r="C59" s="279">
        <v>5</v>
      </c>
      <c r="D59" s="279">
        <v>5</v>
      </c>
      <c r="E59" s="279">
        <v>3</v>
      </c>
      <c r="F59" s="279">
        <v>11</v>
      </c>
      <c r="G59" s="279">
        <v>26</v>
      </c>
      <c r="H59" s="279">
        <v>14</v>
      </c>
      <c r="I59" s="279">
        <v>18</v>
      </c>
      <c r="J59" s="279">
        <v>37</v>
      </c>
      <c r="K59" s="279">
        <v>15</v>
      </c>
      <c r="L59" s="279">
        <v>1</v>
      </c>
      <c r="M59" s="279">
        <v>0</v>
      </c>
      <c r="N59" s="279">
        <v>1</v>
      </c>
      <c r="O59" s="84">
        <f t="shared" si="11"/>
        <v>136</v>
      </c>
    </row>
    <row r="60" spans="1:16">
      <c r="A60" s="161"/>
      <c r="B60" s="197" t="s">
        <v>349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344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3</v>
      </c>
      <c r="H62" s="88">
        <f>รายเดือน64!G11</f>
        <v>3</v>
      </c>
      <c r="I62" s="88">
        <f>รายเดือน64!H11</f>
        <v>0</v>
      </c>
      <c r="J62" s="88">
        <f>รายเดือน64!I11</f>
        <v>1</v>
      </c>
      <c r="K62" s="88">
        <f>รายเดือน64!J11</f>
        <v>4</v>
      </c>
      <c r="L62" s="88">
        <f>รายเดือน64!K11</f>
        <v>1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12</v>
      </c>
    </row>
    <row r="63" spans="1:16">
      <c r="A63" s="207"/>
      <c r="B63" s="200" t="s">
        <v>350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3</v>
      </c>
      <c r="H63" s="30">
        <f>C62+D62+E62+F62+G62+H62</f>
        <v>6</v>
      </c>
      <c r="I63" s="30">
        <f>C62+D62+E62+F62+G62+H62+I62</f>
        <v>6</v>
      </c>
      <c r="J63" s="30">
        <f>C62+D62+E62+F62+G62+H62+I62+J62</f>
        <v>7</v>
      </c>
      <c r="K63" s="30">
        <f>C62+D62+E62+F62+G62+H62+I62+J62+K62</f>
        <v>11</v>
      </c>
      <c r="L63" s="30">
        <f>C62+D62+E62+F62+G62+H62+I62+J62+K62+L62</f>
        <v>12</v>
      </c>
      <c r="M63" s="30">
        <f>C62+D62+E62+F62+G62+H62+I62+J62+K62+L62+M62</f>
        <v>12</v>
      </c>
      <c r="N63" s="30">
        <f>C62+D62+E62+F62+G62+H62+I62+J62+K62+L62+M62+N62</f>
        <v>12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347</v>
      </c>
      <c r="C65" s="282">
        <v>9</v>
      </c>
      <c r="D65" s="282">
        <v>7</v>
      </c>
      <c r="E65" s="282">
        <v>3</v>
      </c>
      <c r="F65" s="282">
        <v>1</v>
      </c>
      <c r="G65" s="282">
        <v>1</v>
      </c>
      <c r="H65" s="282">
        <v>0</v>
      </c>
      <c r="I65" s="282">
        <v>11</v>
      </c>
      <c r="J65" s="282">
        <v>9</v>
      </c>
      <c r="K65" s="282">
        <v>5</v>
      </c>
      <c r="L65" s="282">
        <v>6</v>
      </c>
      <c r="M65" s="282">
        <v>5</v>
      </c>
      <c r="N65" s="282">
        <v>2</v>
      </c>
      <c r="O65" s="84">
        <f t="shared" ref="O65:O72" si="13">SUM(C65:N65)</f>
        <v>59</v>
      </c>
    </row>
    <row r="66" spans="1:18">
      <c r="A66" s="195"/>
      <c r="B66" s="196" t="s">
        <v>348</v>
      </c>
      <c r="C66" s="282">
        <v>0</v>
      </c>
      <c r="D66" s="282">
        <v>0</v>
      </c>
      <c r="E66" s="282">
        <v>1</v>
      </c>
      <c r="F66" s="282">
        <v>3</v>
      </c>
      <c r="G66" s="282">
        <v>1</v>
      </c>
      <c r="H66" s="282">
        <v>9</v>
      </c>
      <c r="I66" s="282">
        <v>2</v>
      </c>
      <c r="J66" s="282">
        <v>2</v>
      </c>
      <c r="K66" s="282">
        <v>1</v>
      </c>
      <c r="L66" s="282">
        <v>1</v>
      </c>
      <c r="M66" s="282">
        <v>0</v>
      </c>
      <c r="N66" s="282">
        <v>0</v>
      </c>
      <c r="O66" s="84">
        <f t="shared" si="13"/>
        <v>20</v>
      </c>
    </row>
    <row r="67" spans="1:18">
      <c r="A67" s="195"/>
      <c r="B67" s="196" t="s">
        <v>152</v>
      </c>
      <c r="C67" s="282">
        <v>0</v>
      </c>
      <c r="D67" s="282">
        <v>0</v>
      </c>
      <c r="E67" s="282">
        <v>0</v>
      </c>
      <c r="F67" s="282">
        <v>1</v>
      </c>
      <c r="G67" s="282">
        <v>1</v>
      </c>
      <c r="H67" s="282">
        <v>20</v>
      </c>
      <c r="I67" s="282">
        <v>6</v>
      </c>
      <c r="J67" s="282">
        <v>17</v>
      </c>
      <c r="K67" s="282">
        <v>8</v>
      </c>
      <c r="L67" s="282">
        <v>2</v>
      </c>
      <c r="M67" s="282">
        <v>0</v>
      </c>
      <c r="N67" s="282">
        <v>4</v>
      </c>
      <c r="O67" s="84">
        <f t="shared" si="13"/>
        <v>59</v>
      </c>
    </row>
    <row r="68" spans="1:18">
      <c r="A68" s="195"/>
      <c r="B68" s="196" t="s">
        <v>153</v>
      </c>
      <c r="C68" s="282">
        <v>3</v>
      </c>
      <c r="D68" s="282">
        <v>13</v>
      </c>
      <c r="E68" s="282">
        <v>7</v>
      </c>
      <c r="F68" s="282">
        <v>5</v>
      </c>
      <c r="G68" s="282">
        <v>5</v>
      </c>
      <c r="H68" s="282">
        <v>18</v>
      </c>
      <c r="I68" s="282">
        <v>17</v>
      </c>
      <c r="J68" s="282">
        <v>32</v>
      </c>
      <c r="K68" s="282">
        <v>8</v>
      </c>
      <c r="L68" s="282">
        <v>8</v>
      </c>
      <c r="M68" s="282">
        <v>3</v>
      </c>
      <c r="N68" s="282">
        <v>0</v>
      </c>
      <c r="O68" s="84">
        <f t="shared" si="13"/>
        <v>119</v>
      </c>
    </row>
    <row r="69" spans="1:18">
      <c r="A69" s="195"/>
      <c r="B69" s="196" t="s">
        <v>190</v>
      </c>
      <c r="C69" s="282">
        <v>0</v>
      </c>
      <c r="D69" s="282">
        <v>0</v>
      </c>
      <c r="E69" s="282">
        <v>0</v>
      </c>
      <c r="F69" s="282">
        <v>10</v>
      </c>
      <c r="G69" s="282">
        <v>28</v>
      </c>
      <c r="H69" s="282">
        <v>28</v>
      </c>
      <c r="I69" s="282">
        <v>11</v>
      </c>
      <c r="J69" s="282">
        <v>2</v>
      </c>
      <c r="K69" s="282">
        <v>6</v>
      </c>
      <c r="L69" s="282">
        <v>2</v>
      </c>
      <c r="M69" s="282">
        <v>1</v>
      </c>
      <c r="N69" s="282">
        <v>0</v>
      </c>
      <c r="O69" s="84">
        <f t="shared" si="13"/>
        <v>88</v>
      </c>
    </row>
    <row r="70" spans="1:18">
      <c r="A70" s="161"/>
      <c r="B70" s="197" t="s">
        <v>349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344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1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4</v>
      </c>
      <c r="K72" s="88">
        <f>รายเดือน64!J12</f>
        <v>1</v>
      </c>
      <c r="L72" s="88">
        <f>รายเดือน64!K12</f>
        <v>3</v>
      </c>
      <c r="M72" s="88">
        <f>รายเดือน64!L12</f>
        <v>1</v>
      </c>
      <c r="N72" s="88">
        <f>รายเดือน64!M12</f>
        <v>0</v>
      </c>
      <c r="O72" s="89">
        <f t="shared" si="13"/>
        <v>10</v>
      </c>
    </row>
    <row r="73" spans="1:18">
      <c r="A73" s="203"/>
      <c r="B73" s="200" t="s">
        <v>350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</v>
      </c>
      <c r="G73" s="30">
        <f>C72+D72+E72+F72+G72</f>
        <v>1</v>
      </c>
      <c r="H73" s="30">
        <f>C72+D72+E72+F72+G72+H72</f>
        <v>1</v>
      </c>
      <c r="I73" s="30">
        <f>C72+D72+E72+F72+G72+H72+I72</f>
        <v>1</v>
      </c>
      <c r="J73" s="30">
        <f>C72+D72+E72+F72+G72+H72+I72+J72</f>
        <v>5</v>
      </c>
      <c r="K73" s="30">
        <f>C72+D72+E72+F72+G72+H72+I72+J72+K72</f>
        <v>6</v>
      </c>
      <c r="L73" s="30">
        <f>C72+D72+E72+F72+G72+H72+I72+J72+K72+L72</f>
        <v>9</v>
      </c>
      <c r="M73" s="30">
        <f>C72+D72+E72+F72+G72+H72+I72+J72+K72+L72+M72</f>
        <v>10</v>
      </c>
      <c r="N73" s="30">
        <f>C72+D72+E72+F72+G72+H72+I72+J72+K72+L72+M72+N72</f>
        <v>10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347</v>
      </c>
      <c r="C75" s="283">
        <v>4</v>
      </c>
      <c r="D75" s="283">
        <v>2</v>
      </c>
      <c r="E75" s="283">
        <v>4</v>
      </c>
      <c r="F75" s="283">
        <v>3</v>
      </c>
      <c r="G75" s="283">
        <v>3</v>
      </c>
      <c r="H75" s="283">
        <v>5</v>
      </c>
      <c r="I75" s="283">
        <v>25</v>
      </c>
      <c r="J75" s="283">
        <v>26</v>
      </c>
      <c r="K75" s="283">
        <v>21</v>
      </c>
      <c r="L75" s="283">
        <v>13</v>
      </c>
      <c r="M75" s="283">
        <v>5</v>
      </c>
      <c r="N75" s="283">
        <v>2</v>
      </c>
      <c r="O75" s="84">
        <f t="shared" ref="O75:O82" si="15">SUM(C75:N75)</f>
        <v>113</v>
      </c>
    </row>
    <row r="76" spans="1:18">
      <c r="A76" s="195"/>
      <c r="B76" s="196" t="s">
        <v>348</v>
      </c>
      <c r="C76" s="283">
        <v>1</v>
      </c>
      <c r="D76" s="283">
        <v>0</v>
      </c>
      <c r="E76" s="283">
        <v>0</v>
      </c>
      <c r="F76" s="283">
        <v>0</v>
      </c>
      <c r="G76" s="283">
        <v>0</v>
      </c>
      <c r="H76" s="283">
        <v>13</v>
      </c>
      <c r="I76" s="283">
        <v>8</v>
      </c>
      <c r="J76" s="283">
        <v>13</v>
      </c>
      <c r="K76" s="283">
        <v>0</v>
      </c>
      <c r="L76" s="283">
        <v>1</v>
      </c>
      <c r="M76" s="283">
        <v>0</v>
      </c>
      <c r="N76" s="283">
        <v>0</v>
      </c>
      <c r="O76" s="84">
        <f t="shared" si="15"/>
        <v>36</v>
      </c>
    </row>
    <row r="77" spans="1:18">
      <c r="A77" s="195"/>
      <c r="B77" s="196" t="s">
        <v>152</v>
      </c>
      <c r="C77" s="283">
        <v>1</v>
      </c>
      <c r="D77" s="283">
        <v>0</v>
      </c>
      <c r="E77" s="283">
        <v>0</v>
      </c>
      <c r="F77" s="283">
        <v>0</v>
      </c>
      <c r="G77" s="283">
        <v>5</v>
      </c>
      <c r="H77" s="283">
        <v>14</v>
      </c>
      <c r="I77" s="283">
        <v>18</v>
      </c>
      <c r="J77" s="283">
        <v>20</v>
      </c>
      <c r="K77" s="283">
        <v>4</v>
      </c>
      <c r="L77" s="283">
        <v>1</v>
      </c>
      <c r="M77" s="283">
        <v>6</v>
      </c>
      <c r="N77" s="283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3">
        <v>8</v>
      </c>
      <c r="D78" s="283">
        <v>5</v>
      </c>
      <c r="E78" s="283">
        <v>13</v>
      </c>
      <c r="F78" s="283">
        <v>6</v>
      </c>
      <c r="G78" s="283">
        <v>29</v>
      </c>
      <c r="H78" s="283">
        <v>86</v>
      </c>
      <c r="I78" s="283">
        <v>85</v>
      </c>
      <c r="J78" s="283">
        <v>38</v>
      </c>
      <c r="K78" s="283">
        <v>20</v>
      </c>
      <c r="L78" s="283">
        <v>21</v>
      </c>
      <c r="M78" s="283">
        <v>21</v>
      </c>
      <c r="N78" s="283">
        <v>2</v>
      </c>
      <c r="O78" s="84">
        <f t="shared" si="15"/>
        <v>334</v>
      </c>
    </row>
    <row r="79" spans="1:18">
      <c r="A79" s="195"/>
      <c r="B79" s="196" t="s">
        <v>190</v>
      </c>
      <c r="C79" s="283">
        <v>6</v>
      </c>
      <c r="D79" s="283">
        <v>9</v>
      </c>
      <c r="E79" s="283">
        <v>10</v>
      </c>
      <c r="F79" s="283">
        <v>10</v>
      </c>
      <c r="G79" s="283">
        <v>25</v>
      </c>
      <c r="H79" s="283">
        <v>14</v>
      </c>
      <c r="I79" s="283">
        <v>27</v>
      </c>
      <c r="J79" s="283">
        <v>16</v>
      </c>
      <c r="K79" s="283">
        <v>7</v>
      </c>
      <c r="L79" s="283">
        <v>1</v>
      </c>
      <c r="M79" s="283">
        <v>1</v>
      </c>
      <c r="N79" s="283">
        <v>1</v>
      </c>
      <c r="O79" s="84">
        <f t="shared" si="15"/>
        <v>127</v>
      </c>
    </row>
    <row r="80" spans="1:18">
      <c r="A80" s="161"/>
      <c r="B80" s="197" t="s">
        <v>349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344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1</v>
      </c>
      <c r="K82" s="88">
        <f>รายเดือน64!J13</f>
        <v>2</v>
      </c>
      <c r="L82" s="88">
        <f>รายเดือน64!K13</f>
        <v>3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6</v>
      </c>
    </row>
    <row r="83" spans="1:16">
      <c r="A83" s="203"/>
      <c r="B83" s="200" t="s">
        <v>350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1</v>
      </c>
      <c r="K83" s="30">
        <f>C82+D82+E82+F82+G82+H82+I82+J82+K82</f>
        <v>3</v>
      </c>
      <c r="L83" s="30">
        <f>C82+D82+E82+F82+G82+H82+I82+J82+K82+L82</f>
        <v>6</v>
      </c>
      <c r="M83" s="30">
        <f>C82+D82+E82+F82+G82+H82+I82+J82+K82+L82+M82</f>
        <v>6</v>
      </c>
      <c r="N83" s="30">
        <f>C82+D82+E82+F82+G82+H82+I82+J82+K82+L82+M82+N82</f>
        <v>6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347</v>
      </c>
      <c r="C85" s="284">
        <v>12</v>
      </c>
      <c r="D85" s="284">
        <v>14</v>
      </c>
      <c r="E85" s="284">
        <v>12</v>
      </c>
      <c r="F85" s="284">
        <v>6</v>
      </c>
      <c r="G85" s="284">
        <v>1</v>
      </c>
      <c r="H85" s="284">
        <v>1</v>
      </c>
      <c r="I85" s="284">
        <v>13</v>
      </c>
      <c r="J85" s="284">
        <v>13</v>
      </c>
      <c r="K85" s="284">
        <v>9</v>
      </c>
      <c r="L85" s="284">
        <v>5</v>
      </c>
      <c r="M85" s="284">
        <v>1</v>
      </c>
      <c r="N85" s="284">
        <v>1</v>
      </c>
      <c r="O85" s="84">
        <f t="shared" ref="O85:O92" si="17">SUM(C85:N85)</f>
        <v>88</v>
      </c>
    </row>
    <row r="86" spans="1:16">
      <c r="A86" s="195"/>
      <c r="B86" s="196" t="s">
        <v>348</v>
      </c>
      <c r="C86" s="284">
        <v>0</v>
      </c>
      <c r="D86" s="284">
        <v>0</v>
      </c>
      <c r="E86" s="284">
        <v>1</v>
      </c>
      <c r="F86" s="284">
        <v>1</v>
      </c>
      <c r="G86" s="284">
        <v>7</v>
      </c>
      <c r="H86" s="284">
        <v>13</v>
      </c>
      <c r="I86" s="284">
        <v>7</v>
      </c>
      <c r="J86" s="284">
        <v>3</v>
      </c>
      <c r="K86" s="284">
        <v>4</v>
      </c>
      <c r="L86" s="284">
        <v>3</v>
      </c>
      <c r="M86" s="284">
        <v>1</v>
      </c>
      <c r="N86" s="284">
        <v>0</v>
      </c>
      <c r="O86" s="84">
        <f t="shared" si="17"/>
        <v>40</v>
      </c>
    </row>
    <row r="87" spans="1:16">
      <c r="A87" s="195"/>
      <c r="B87" s="196" t="s">
        <v>152</v>
      </c>
      <c r="C87" s="284">
        <v>1</v>
      </c>
      <c r="D87" s="284">
        <v>0</v>
      </c>
      <c r="E87" s="284">
        <v>0</v>
      </c>
      <c r="F87" s="284">
        <v>0</v>
      </c>
      <c r="G87" s="284">
        <v>3</v>
      </c>
      <c r="H87" s="284">
        <v>24</v>
      </c>
      <c r="I87" s="284">
        <v>21</v>
      </c>
      <c r="J87" s="284">
        <v>12</v>
      </c>
      <c r="K87" s="284">
        <v>17</v>
      </c>
      <c r="L87" s="284">
        <v>9</v>
      </c>
      <c r="M87" s="284">
        <v>3</v>
      </c>
      <c r="N87" s="284">
        <v>2</v>
      </c>
      <c r="O87" s="84">
        <f t="shared" si="17"/>
        <v>92</v>
      </c>
    </row>
    <row r="88" spans="1:16">
      <c r="A88" s="195"/>
      <c r="B88" s="196" t="s">
        <v>153</v>
      </c>
      <c r="C88" s="284">
        <v>13</v>
      </c>
      <c r="D88" s="284">
        <v>9</v>
      </c>
      <c r="E88" s="284">
        <v>7</v>
      </c>
      <c r="F88" s="284">
        <v>12</v>
      </c>
      <c r="G88" s="284">
        <v>28</v>
      </c>
      <c r="H88" s="284">
        <v>41</v>
      </c>
      <c r="I88" s="284">
        <v>48</v>
      </c>
      <c r="J88" s="284">
        <v>36</v>
      </c>
      <c r="K88" s="284">
        <v>21</v>
      </c>
      <c r="L88" s="284">
        <v>23</v>
      </c>
      <c r="M88" s="284">
        <v>9</v>
      </c>
      <c r="N88" s="284">
        <v>1</v>
      </c>
      <c r="O88" s="84">
        <f t="shared" si="17"/>
        <v>248</v>
      </c>
    </row>
    <row r="89" spans="1:16">
      <c r="A89" s="195"/>
      <c r="B89" s="196" t="s">
        <v>190</v>
      </c>
      <c r="C89" s="284">
        <v>5</v>
      </c>
      <c r="D89" s="284">
        <v>5</v>
      </c>
      <c r="E89" s="284">
        <v>2</v>
      </c>
      <c r="F89" s="284">
        <v>14</v>
      </c>
      <c r="G89" s="284">
        <v>5</v>
      </c>
      <c r="H89" s="284">
        <v>18</v>
      </c>
      <c r="I89" s="284">
        <v>30</v>
      </c>
      <c r="J89" s="284">
        <v>33</v>
      </c>
      <c r="K89" s="284">
        <v>13</v>
      </c>
      <c r="L89" s="284">
        <v>0</v>
      </c>
      <c r="M89" s="284">
        <v>0</v>
      </c>
      <c r="N89" s="284">
        <v>0</v>
      </c>
      <c r="O89" s="84">
        <f t="shared" si="17"/>
        <v>125</v>
      </c>
    </row>
    <row r="90" spans="1:16">
      <c r="A90" s="161"/>
      <c r="B90" s="197" t="s">
        <v>349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344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2</v>
      </c>
      <c r="G92" s="88">
        <f>รายเดือน64!F16</f>
        <v>1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1</v>
      </c>
      <c r="K92" s="88">
        <f>รายเดือน64!J16</f>
        <v>2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6</v>
      </c>
    </row>
    <row r="93" spans="1:16">
      <c r="A93" s="203"/>
      <c r="B93" s="200" t="s">
        <v>350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2</v>
      </c>
      <c r="G93" s="30">
        <f>C92+D92+E92+F92+G92</f>
        <v>3</v>
      </c>
      <c r="H93" s="30">
        <f>C92+D92+E92+F92+G92+H92</f>
        <v>3</v>
      </c>
      <c r="I93" s="30">
        <f>C92+D92+E92+F92+G92+H92+I92</f>
        <v>3</v>
      </c>
      <c r="J93" s="30">
        <f>C92+D92+E92+F92+G92+H92+I92+J92</f>
        <v>4</v>
      </c>
      <c r="K93" s="30">
        <f>C92+D92+E92+F92+G92+H92+I92+J92+K92</f>
        <v>6</v>
      </c>
      <c r="L93" s="30">
        <f>C92+D92+E92+F92+G92+H92+I92+J92+K92+L92</f>
        <v>6</v>
      </c>
      <c r="M93" s="30">
        <f>C92+D92+E92+F92+G92+H92+I92+J92+K92+L92+M92</f>
        <v>6</v>
      </c>
      <c r="N93" s="30">
        <f>C92+D92+E92+F92+G92+H92+I92+J92+K92+L92+M92+N92</f>
        <v>6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347</v>
      </c>
      <c r="C95" s="285">
        <v>16</v>
      </c>
      <c r="D95" s="285">
        <v>8</v>
      </c>
      <c r="E95" s="285">
        <v>8</v>
      </c>
      <c r="F95" s="285">
        <v>4</v>
      </c>
      <c r="G95" s="285">
        <v>5</v>
      </c>
      <c r="H95" s="285">
        <v>5</v>
      </c>
      <c r="I95" s="285">
        <v>3</v>
      </c>
      <c r="J95" s="285">
        <v>11</v>
      </c>
      <c r="K95" s="285">
        <v>12</v>
      </c>
      <c r="L95" s="285">
        <v>7</v>
      </c>
      <c r="M95" s="285">
        <v>1</v>
      </c>
      <c r="N95" s="285">
        <v>2</v>
      </c>
      <c r="O95" s="84">
        <f t="shared" ref="O95:O102" si="19">SUM(C95:N95)</f>
        <v>82</v>
      </c>
    </row>
    <row r="96" spans="1:16">
      <c r="A96" s="195"/>
      <c r="B96" s="196" t="s">
        <v>348</v>
      </c>
      <c r="C96" s="285">
        <v>0</v>
      </c>
      <c r="D96" s="285">
        <v>0</v>
      </c>
      <c r="E96" s="285">
        <v>3</v>
      </c>
      <c r="F96" s="285">
        <v>0</v>
      </c>
      <c r="G96" s="285">
        <v>1</v>
      </c>
      <c r="H96" s="285">
        <v>24</v>
      </c>
      <c r="I96" s="285">
        <v>11</v>
      </c>
      <c r="J96" s="285">
        <v>22</v>
      </c>
      <c r="K96" s="285">
        <v>12</v>
      </c>
      <c r="L96" s="285">
        <v>1</v>
      </c>
      <c r="M96" s="285">
        <v>0</v>
      </c>
      <c r="N96" s="285">
        <v>1</v>
      </c>
      <c r="O96" s="84">
        <f t="shared" si="19"/>
        <v>75</v>
      </c>
    </row>
    <row r="97" spans="1:16">
      <c r="A97" s="195"/>
      <c r="B97" s="196" t="s">
        <v>152</v>
      </c>
      <c r="C97" s="285">
        <v>1</v>
      </c>
      <c r="D97" s="285">
        <v>0</v>
      </c>
      <c r="E97" s="285">
        <v>1</v>
      </c>
      <c r="F97" s="285">
        <v>2</v>
      </c>
      <c r="G97" s="285">
        <v>22</v>
      </c>
      <c r="H97" s="285">
        <v>60</v>
      </c>
      <c r="I97" s="285">
        <v>51</v>
      </c>
      <c r="J97" s="285">
        <v>33</v>
      </c>
      <c r="K97" s="285">
        <v>25</v>
      </c>
      <c r="L97" s="285">
        <v>2</v>
      </c>
      <c r="M97" s="285">
        <v>5</v>
      </c>
      <c r="N97" s="285">
        <v>10</v>
      </c>
      <c r="O97" s="84">
        <f t="shared" si="19"/>
        <v>212</v>
      </c>
    </row>
    <row r="98" spans="1:16">
      <c r="A98" s="195"/>
      <c r="B98" s="196" t="s">
        <v>153</v>
      </c>
      <c r="C98" s="285">
        <v>4</v>
      </c>
      <c r="D98" s="285">
        <v>10</v>
      </c>
      <c r="E98" s="285">
        <v>9</v>
      </c>
      <c r="F98" s="285">
        <v>8</v>
      </c>
      <c r="G98" s="285">
        <v>36</v>
      </c>
      <c r="H98" s="285">
        <v>77</v>
      </c>
      <c r="I98" s="285">
        <v>50</v>
      </c>
      <c r="J98" s="285">
        <v>32</v>
      </c>
      <c r="K98" s="285">
        <v>65</v>
      </c>
      <c r="L98" s="285">
        <v>35</v>
      </c>
      <c r="M98" s="285">
        <v>17</v>
      </c>
      <c r="N98" s="285">
        <v>12</v>
      </c>
      <c r="O98" s="84">
        <f t="shared" si="19"/>
        <v>355</v>
      </c>
    </row>
    <row r="99" spans="1:16">
      <c r="A99" s="195"/>
      <c r="B99" s="196" t="s">
        <v>190</v>
      </c>
      <c r="C99" s="285">
        <v>6</v>
      </c>
      <c r="D99" s="285">
        <v>3</v>
      </c>
      <c r="E99" s="285">
        <v>3</v>
      </c>
      <c r="F99" s="285">
        <v>7</v>
      </c>
      <c r="G99" s="285">
        <v>18</v>
      </c>
      <c r="H99" s="285">
        <v>28</v>
      </c>
      <c r="I99" s="285">
        <v>15</v>
      </c>
      <c r="J99" s="285">
        <v>14</v>
      </c>
      <c r="K99" s="285">
        <v>16</v>
      </c>
      <c r="L99" s="285">
        <v>9</v>
      </c>
      <c r="M99" s="285">
        <v>3</v>
      </c>
      <c r="N99" s="285">
        <v>0</v>
      </c>
      <c r="O99" s="84">
        <f t="shared" si="19"/>
        <v>122</v>
      </c>
    </row>
    <row r="100" spans="1:16">
      <c r="A100" s="161"/>
      <c r="B100" s="197" t="s">
        <v>349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344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2</v>
      </c>
      <c r="F102" s="88">
        <f>รายเดือน64!E17</f>
        <v>0</v>
      </c>
      <c r="G102" s="88">
        <f>รายเดือน64!F17</f>
        <v>1</v>
      </c>
      <c r="H102" s="88">
        <f>รายเดือน64!G17</f>
        <v>6</v>
      </c>
      <c r="I102" s="88">
        <f>รายเดือน64!H17</f>
        <v>8</v>
      </c>
      <c r="J102" s="88">
        <f>รายเดือน64!I17</f>
        <v>12</v>
      </c>
      <c r="K102" s="88">
        <f>รายเดือน64!J17</f>
        <v>0</v>
      </c>
      <c r="L102" s="88">
        <f>รายเดือน64!K17</f>
        <v>7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36</v>
      </c>
    </row>
    <row r="103" spans="1:16">
      <c r="A103" s="203"/>
      <c r="B103" s="200" t="s">
        <v>350</v>
      </c>
      <c r="C103" s="30">
        <f>C102</f>
        <v>0</v>
      </c>
      <c r="D103" s="30">
        <f>C102+D102</f>
        <v>0</v>
      </c>
      <c r="E103" s="30">
        <f>C102+D102+E102</f>
        <v>2</v>
      </c>
      <c r="F103" s="30">
        <f>C102+D102+E102+F102</f>
        <v>2</v>
      </c>
      <c r="G103" s="30">
        <f>C102+D102+E102+F102+G102</f>
        <v>3</v>
      </c>
      <c r="H103" s="30">
        <f>C102+D102+E102+F102+G102+H102</f>
        <v>9</v>
      </c>
      <c r="I103" s="30">
        <f>C102+D102+E102+F102+G102+H102+I102</f>
        <v>17</v>
      </c>
      <c r="J103" s="30">
        <f>C102+D102+E102+F102+G102+H102+I102+J102</f>
        <v>29</v>
      </c>
      <c r="K103" s="30">
        <f>C102+D102+E102+F102+G102+H102+I102+J102+K102</f>
        <v>29</v>
      </c>
      <c r="L103" s="30">
        <f>C102+D102+E102+F102+G102+H102+I102+J102+K102+L102</f>
        <v>36</v>
      </c>
      <c r="M103" s="30">
        <f>C102+D102+E102+F102+G102+H102+I102+J102+K102+L102+M102</f>
        <v>36</v>
      </c>
      <c r="N103" s="30">
        <f>C102+D102+E102+F102+G102+H102+I102+J102+K102+L102+M102+N102</f>
        <v>36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347</v>
      </c>
      <c r="C105" s="286">
        <v>1</v>
      </c>
      <c r="D105" s="286">
        <v>6</v>
      </c>
      <c r="E105" s="286">
        <v>5</v>
      </c>
      <c r="F105" s="286">
        <v>3</v>
      </c>
      <c r="G105" s="286">
        <v>2</v>
      </c>
      <c r="H105" s="286">
        <v>5</v>
      </c>
      <c r="I105" s="286">
        <v>8</v>
      </c>
      <c r="J105" s="286">
        <v>13</v>
      </c>
      <c r="K105" s="286">
        <v>5</v>
      </c>
      <c r="L105" s="286">
        <v>0</v>
      </c>
      <c r="M105" s="286">
        <v>0</v>
      </c>
      <c r="N105" s="286">
        <v>0</v>
      </c>
      <c r="O105" s="84">
        <f t="shared" ref="O105:O112" si="21">SUM(C105:N105)</f>
        <v>48</v>
      </c>
    </row>
    <row r="106" spans="1:16">
      <c r="A106" s="195"/>
      <c r="B106" s="196" t="s">
        <v>348</v>
      </c>
      <c r="C106" s="286">
        <v>2</v>
      </c>
      <c r="D106" s="286">
        <v>0</v>
      </c>
      <c r="E106" s="286">
        <v>0</v>
      </c>
      <c r="F106" s="286">
        <v>1</v>
      </c>
      <c r="G106" s="286">
        <v>3</v>
      </c>
      <c r="H106" s="286">
        <v>16</v>
      </c>
      <c r="I106" s="286">
        <v>4</v>
      </c>
      <c r="J106" s="286">
        <v>6</v>
      </c>
      <c r="K106" s="286">
        <v>3</v>
      </c>
      <c r="L106" s="286">
        <v>1</v>
      </c>
      <c r="M106" s="286">
        <v>2</v>
      </c>
      <c r="N106" s="286">
        <v>0</v>
      </c>
      <c r="O106" s="84">
        <f t="shared" si="21"/>
        <v>38</v>
      </c>
    </row>
    <row r="107" spans="1:16">
      <c r="A107" s="195"/>
      <c r="B107" s="196" t="s">
        <v>152</v>
      </c>
      <c r="C107" s="286">
        <v>1</v>
      </c>
      <c r="D107" s="286">
        <v>1</v>
      </c>
      <c r="E107" s="286">
        <v>1</v>
      </c>
      <c r="F107" s="286">
        <v>8</v>
      </c>
      <c r="G107" s="286">
        <v>19</v>
      </c>
      <c r="H107" s="286">
        <v>17</v>
      </c>
      <c r="I107" s="286">
        <v>6</v>
      </c>
      <c r="J107" s="286">
        <v>4</v>
      </c>
      <c r="K107" s="286">
        <v>1</v>
      </c>
      <c r="L107" s="286">
        <v>2</v>
      </c>
      <c r="M107" s="286">
        <v>1</v>
      </c>
      <c r="N107" s="286">
        <v>0</v>
      </c>
      <c r="O107" s="84">
        <f t="shared" si="21"/>
        <v>61</v>
      </c>
    </row>
    <row r="108" spans="1:16">
      <c r="A108" s="195"/>
      <c r="B108" s="196" t="s">
        <v>153</v>
      </c>
      <c r="C108" s="286">
        <v>0</v>
      </c>
      <c r="D108" s="286">
        <v>2</v>
      </c>
      <c r="E108" s="286">
        <v>1</v>
      </c>
      <c r="F108" s="286">
        <v>0</v>
      </c>
      <c r="G108" s="286">
        <v>11</v>
      </c>
      <c r="H108" s="286">
        <v>46</v>
      </c>
      <c r="I108" s="286">
        <v>70</v>
      </c>
      <c r="J108" s="286">
        <v>32</v>
      </c>
      <c r="K108" s="286">
        <v>13</v>
      </c>
      <c r="L108" s="286">
        <v>12</v>
      </c>
      <c r="M108" s="286">
        <v>2</v>
      </c>
      <c r="N108" s="286">
        <v>1</v>
      </c>
      <c r="O108" s="84">
        <f t="shared" si="21"/>
        <v>190</v>
      </c>
    </row>
    <row r="109" spans="1:16">
      <c r="A109" s="195"/>
      <c r="B109" s="196" t="s">
        <v>190</v>
      </c>
      <c r="C109" s="286">
        <v>1</v>
      </c>
      <c r="D109" s="286">
        <v>7</v>
      </c>
      <c r="E109" s="286">
        <v>2</v>
      </c>
      <c r="F109" s="286">
        <v>1</v>
      </c>
      <c r="G109" s="286">
        <v>1</v>
      </c>
      <c r="H109" s="286">
        <v>8</v>
      </c>
      <c r="I109" s="286">
        <v>17</v>
      </c>
      <c r="J109" s="286">
        <v>28</v>
      </c>
      <c r="K109" s="286">
        <v>13</v>
      </c>
      <c r="L109" s="286">
        <v>1</v>
      </c>
      <c r="M109" s="286">
        <v>2</v>
      </c>
      <c r="N109" s="286">
        <v>1</v>
      </c>
      <c r="O109" s="84">
        <f t="shared" si="21"/>
        <v>82</v>
      </c>
    </row>
    <row r="110" spans="1:16">
      <c r="A110" s="161"/>
      <c r="B110" s="197" t="s">
        <v>349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344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1</v>
      </c>
      <c r="L112" s="88">
        <f>รายเดือน64!K20</f>
        <v>1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2</v>
      </c>
    </row>
    <row r="113" spans="1:16">
      <c r="A113" s="195"/>
      <c r="B113" s="200" t="s">
        <v>350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1</v>
      </c>
      <c r="L113" s="30">
        <f>C112+D112+E112+F112+G112+H112+I112+J112+K112+L112</f>
        <v>2</v>
      </c>
      <c r="M113" s="30">
        <f>C112+D112+E112+F112+G112+H112+I112+J112+K112+L112+M112</f>
        <v>2</v>
      </c>
      <c r="N113" s="30">
        <f>C112+D112+E112+F112+G112+H112+I112+J112+K112+L112+M112+N112</f>
        <v>2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347</v>
      </c>
      <c r="C115" s="287">
        <v>2</v>
      </c>
      <c r="D115" s="287">
        <v>1</v>
      </c>
      <c r="E115" s="287">
        <v>5</v>
      </c>
      <c r="F115" s="287">
        <v>2</v>
      </c>
      <c r="G115" s="287">
        <v>0</v>
      </c>
      <c r="H115" s="287">
        <v>0</v>
      </c>
      <c r="I115" s="287">
        <v>2</v>
      </c>
      <c r="J115" s="287">
        <v>6</v>
      </c>
      <c r="K115" s="287">
        <v>7</v>
      </c>
      <c r="L115" s="287">
        <v>11</v>
      </c>
      <c r="M115" s="287">
        <v>5</v>
      </c>
      <c r="N115" s="287">
        <v>1</v>
      </c>
      <c r="O115" s="84">
        <f t="shared" ref="O115:O122" si="23">SUM(C115:N115)</f>
        <v>42</v>
      </c>
    </row>
    <row r="116" spans="1:16">
      <c r="A116" s="195"/>
      <c r="B116" s="196" t="s">
        <v>348</v>
      </c>
      <c r="C116" s="287">
        <v>0</v>
      </c>
      <c r="D116" s="287">
        <v>0</v>
      </c>
      <c r="E116" s="287">
        <v>0</v>
      </c>
      <c r="F116" s="287">
        <v>1</v>
      </c>
      <c r="G116" s="287">
        <v>6</v>
      </c>
      <c r="H116" s="287">
        <v>7</v>
      </c>
      <c r="I116" s="287">
        <v>6</v>
      </c>
      <c r="J116" s="287">
        <v>6</v>
      </c>
      <c r="K116" s="287">
        <v>1</v>
      </c>
      <c r="L116" s="287">
        <v>1</v>
      </c>
      <c r="M116" s="287">
        <v>0</v>
      </c>
      <c r="N116" s="287">
        <v>0</v>
      </c>
      <c r="O116" s="84">
        <f t="shared" si="23"/>
        <v>28</v>
      </c>
    </row>
    <row r="117" spans="1:16">
      <c r="A117" s="195"/>
      <c r="B117" s="196" t="s">
        <v>152</v>
      </c>
      <c r="C117" s="287">
        <v>0</v>
      </c>
      <c r="D117" s="287">
        <v>0</v>
      </c>
      <c r="E117" s="287">
        <v>0</v>
      </c>
      <c r="F117" s="287">
        <v>0</v>
      </c>
      <c r="G117" s="287">
        <v>1</v>
      </c>
      <c r="H117" s="287">
        <v>6</v>
      </c>
      <c r="I117" s="287">
        <v>4</v>
      </c>
      <c r="J117" s="287">
        <v>9</v>
      </c>
      <c r="K117" s="287">
        <v>9</v>
      </c>
      <c r="L117" s="287">
        <v>1</v>
      </c>
      <c r="M117" s="287">
        <v>2</v>
      </c>
      <c r="N117" s="287">
        <v>0</v>
      </c>
      <c r="O117" s="84">
        <f t="shared" si="23"/>
        <v>32</v>
      </c>
    </row>
    <row r="118" spans="1:16">
      <c r="A118" s="195"/>
      <c r="B118" s="196" t="s">
        <v>153</v>
      </c>
      <c r="C118" s="287">
        <v>1</v>
      </c>
      <c r="D118" s="287">
        <v>3</v>
      </c>
      <c r="E118" s="287">
        <v>1</v>
      </c>
      <c r="F118" s="287">
        <v>2</v>
      </c>
      <c r="G118" s="287">
        <v>4</v>
      </c>
      <c r="H118" s="287">
        <v>19</v>
      </c>
      <c r="I118" s="287">
        <v>19</v>
      </c>
      <c r="J118" s="287">
        <v>24</v>
      </c>
      <c r="K118" s="287">
        <v>16</v>
      </c>
      <c r="L118" s="287">
        <v>2</v>
      </c>
      <c r="M118" s="287">
        <v>7</v>
      </c>
      <c r="N118" s="287">
        <v>2</v>
      </c>
      <c r="O118" s="84">
        <f t="shared" si="23"/>
        <v>100</v>
      </c>
    </row>
    <row r="119" spans="1:16">
      <c r="A119" s="195"/>
      <c r="B119" s="196" t="s">
        <v>190</v>
      </c>
      <c r="C119" s="287">
        <v>0</v>
      </c>
      <c r="D119" s="287">
        <v>0</v>
      </c>
      <c r="E119" s="287">
        <v>4</v>
      </c>
      <c r="F119" s="287">
        <v>9</v>
      </c>
      <c r="G119" s="287">
        <v>13</v>
      </c>
      <c r="H119" s="287">
        <v>9</v>
      </c>
      <c r="I119" s="287">
        <v>30</v>
      </c>
      <c r="J119" s="287">
        <v>24</v>
      </c>
      <c r="K119" s="287">
        <v>18</v>
      </c>
      <c r="L119" s="287">
        <v>4</v>
      </c>
      <c r="M119" s="287">
        <v>2</v>
      </c>
      <c r="N119" s="287">
        <v>1</v>
      </c>
      <c r="O119" s="84">
        <f t="shared" si="23"/>
        <v>114</v>
      </c>
    </row>
    <row r="120" spans="1:16">
      <c r="A120" s="161"/>
      <c r="B120" s="197" t="s">
        <v>349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344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2</v>
      </c>
      <c r="F122" s="88">
        <f>รายเดือน64!E9</f>
        <v>0</v>
      </c>
      <c r="G122" s="88">
        <f>รายเดือน64!F9</f>
        <v>1</v>
      </c>
      <c r="H122" s="88">
        <f>รายเดือน64!G9</f>
        <v>13</v>
      </c>
      <c r="I122" s="88">
        <f>รายเดือน64!H9</f>
        <v>10</v>
      </c>
      <c r="J122" s="88">
        <f>รายเดือน64!I9</f>
        <v>6</v>
      </c>
      <c r="K122" s="88">
        <f>รายเดือน64!J9</f>
        <v>13</v>
      </c>
      <c r="L122" s="88">
        <f>รายเดือน64!K9</f>
        <v>8</v>
      </c>
      <c r="M122" s="88">
        <f>รายเดือน64!L9</f>
        <v>1</v>
      </c>
      <c r="N122" s="88">
        <f>รายเดือน64!M9</f>
        <v>0</v>
      </c>
      <c r="O122" s="89">
        <f t="shared" si="23"/>
        <v>55</v>
      </c>
    </row>
    <row r="123" spans="1:16">
      <c r="A123" s="203"/>
      <c r="B123" s="200" t="s">
        <v>350</v>
      </c>
      <c r="C123" s="30">
        <f>C122</f>
        <v>1</v>
      </c>
      <c r="D123" s="30">
        <f>C122+D122</f>
        <v>1</v>
      </c>
      <c r="E123" s="30">
        <f>C122+D122+E122</f>
        <v>3</v>
      </c>
      <c r="F123" s="30">
        <f>C122+D122+E122+F122</f>
        <v>3</v>
      </c>
      <c r="G123" s="30">
        <f>C122+D122+E122+F122+G122</f>
        <v>4</v>
      </c>
      <c r="H123" s="30">
        <f>C122+D122+E122+F122+G122+H122</f>
        <v>17</v>
      </c>
      <c r="I123" s="30">
        <f>C122+D122+E122+F122+G122+H122+I122</f>
        <v>27</v>
      </c>
      <c r="J123" s="30">
        <f>C122+D122+E122+F122+G122+H122+I122+J122</f>
        <v>33</v>
      </c>
      <c r="K123" s="30">
        <f>C122+D122+E122+F122+G122+H122+I122+J122+K122</f>
        <v>46</v>
      </c>
      <c r="L123" s="30">
        <f>C122+D122+E122+F122+G122+H122+I122+J122+K122+L122</f>
        <v>54</v>
      </c>
      <c r="M123" s="30">
        <f>C122+D122+E122+F122+G122+H122+I122+J122+K122+L122+M122</f>
        <v>55</v>
      </c>
      <c r="N123" s="30">
        <f>C122+D122+E122+F122+G122+H122+I122+J122+K122+L122+M122+N122</f>
        <v>55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347</v>
      </c>
      <c r="C125" s="288">
        <v>1</v>
      </c>
      <c r="D125" s="288">
        <v>2</v>
      </c>
      <c r="E125" s="288">
        <v>0</v>
      </c>
      <c r="F125" s="288">
        <v>1</v>
      </c>
      <c r="G125" s="288">
        <v>0</v>
      </c>
      <c r="H125" s="288">
        <v>4</v>
      </c>
      <c r="I125" s="288">
        <v>5</v>
      </c>
      <c r="J125" s="288">
        <v>6</v>
      </c>
      <c r="K125" s="288">
        <v>4</v>
      </c>
      <c r="L125" s="288">
        <v>2</v>
      </c>
      <c r="M125" s="288">
        <v>1</v>
      </c>
      <c r="N125" s="288">
        <v>0</v>
      </c>
      <c r="O125" s="84">
        <f t="shared" ref="O125:O132" si="25">SUM(C125:N125)</f>
        <v>26</v>
      </c>
    </row>
    <row r="126" spans="1:16">
      <c r="A126" s="195"/>
      <c r="B126" s="196" t="s">
        <v>348</v>
      </c>
      <c r="C126" s="288">
        <v>0</v>
      </c>
      <c r="D126" s="288">
        <v>0</v>
      </c>
      <c r="E126" s="288">
        <v>0</v>
      </c>
      <c r="F126" s="288">
        <v>0</v>
      </c>
      <c r="G126" s="288">
        <v>2</v>
      </c>
      <c r="H126" s="288">
        <v>4</v>
      </c>
      <c r="I126" s="288">
        <v>6</v>
      </c>
      <c r="J126" s="288">
        <v>4</v>
      </c>
      <c r="K126" s="288">
        <v>4</v>
      </c>
      <c r="L126" s="288">
        <v>2</v>
      </c>
      <c r="M126" s="288">
        <v>0</v>
      </c>
      <c r="N126" s="288">
        <v>0</v>
      </c>
      <c r="O126" s="84">
        <f t="shared" si="25"/>
        <v>22</v>
      </c>
    </row>
    <row r="127" spans="1:16">
      <c r="A127" s="195"/>
      <c r="B127" s="196" t="s">
        <v>152</v>
      </c>
      <c r="C127" s="288">
        <v>0</v>
      </c>
      <c r="D127" s="288">
        <v>2</v>
      </c>
      <c r="E127" s="288">
        <v>0</v>
      </c>
      <c r="F127" s="288">
        <v>6</v>
      </c>
      <c r="G127" s="288">
        <v>24</v>
      </c>
      <c r="H127" s="288">
        <v>40</v>
      </c>
      <c r="I127" s="288">
        <v>20</v>
      </c>
      <c r="J127" s="288">
        <v>8</v>
      </c>
      <c r="K127" s="288">
        <v>1</v>
      </c>
      <c r="L127" s="288">
        <v>1</v>
      </c>
      <c r="M127" s="288">
        <v>2</v>
      </c>
      <c r="N127" s="288">
        <v>3</v>
      </c>
      <c r="O127" s="84">
        <f t="shared" si="25"/>
        <v>107</v>
      </c>
    </row>
    <row r="128" spans="1:16">
      <c r="A128" s="195"/>
      <c r="B128" s="196" t="s">
        <v>153</v>
      </c>
      <c r="C128" s="288">
        <v>3</v>
      </c>
      <c r="D128" s="288">
        <v>2</v>
      </c>
      <c r="E128" s="288">
        <v>2</v>
      </c>
      <c r="F128" s="288">
        <v>7</v>
      </c>
      <c r="G128" s="288">
        <v>31</v>
      </c>
      <c r="H128" s="288">
        <v>87</v>
      </c>
      <c r="I128" s="288">
        <v>84</v>
      </c>
      <c r="J128" s="288">
        <v>41</v>
      </c>
      <c r="K128" s="288">
        <v>11</v>
      </c>
      <c r="L128" s="288">
        <v>18</v>
      </c>
      <c r="M128" s="288">
        <v>2</v>
      </c>
      <c r="N128" s="288">
        <v>0</v>
      </c>
      <c r="O128" s="84">
        <f t="shared" si="25"/>
        <v>288</v>
      </c>
    </row>
    <row r="129" spans="1:16">
      <c r="A129" s="195"/>
      <c r="B129" s="196" t="s">
        <v>190</v>
      </c>
      <c r="C129" s="288">
        <v>1</v>
      </c>
      <c r="D129" s="288">
        <v>1</v>
      </c>
      <c r="E129" s="288">
        <v>4</v>
      </c>
      <c r="F129" s="288">
        <v>3</v>
      </c>
      <c r="G129" s="288">
        <v>6</v>
      </c>
      <c r="H129" s="288">
        <v>7</v>
      </c>
      <c r="I129" s="288">
        <v>16</v>
      </c>
      <c r="J129" s="288">
        <v>9</v>
      </c>
      <c r="K129" s="288">
        <v>3</v>
      </c>
      <c r="L129" s="288">
        <v>3</v>
      </c>
      <c r="M129" s="288">
        <v>0</v>
      </c>
      <c r="N129" s="288">
        <v>0</v>
      </c>
      <c r="O129" s="84">
        <f t="shared" si="25"/>
        <v>53</v>
      </c>
    </row>
    <row r="130" spans="1:16">
      <c r="A130" s="161"/>
      <c r="B130" s="197" t="s">
        <v>349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344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350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347</v>
      </c>
      <c r="C135" s="289">
        <v>0</v>
      </c>
      <c r="D135" s="289">
        <v>0</v>
      </c>
      <c r="E135" s="289">
        <v>1</v>
      </c>
      <c r="F135" s="289">
        <v>0</v>
      </c>
      <c r="G135" s="289">
        <v>0</v>
      </c>
      <c r="H135" s="289">
        <v>1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84">
        <f t="shared" ref="O135:O142" si="27">SUM(C135:N135)</f>
        <v>8</v>
      </c>
    </row>
    <row r="136" spans="1:16">
      <c r="A136" s="195"/>
      <c r="B136" s="196" t="s">
        <v>348</v>
      </c>
      <c r="C136" s="289">
        <v>0</v>
      </c>
      <c r="D136" s="289">
        <v>0</v>
      </c>
      <c r="E136" s="289">
        <v>0</v>
      </c>
      <c r="F136" s="289">
        <v>0</v>
      </c>
      <c r="G136" s="289">
        <v>0</v>
      </c>
      <c r="H136" s="289">
        <v>2</v>
      </c>
      <c r="I136" s="289">
        <v>2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84">
        <f t="shared" si="27"/>
        <v>4</v>
      </c>
    </row>
    <row r="137" spans="1:16">
      <c r="A137" s="195"/>
      <c r="B137" s="196" t="s">
        <v>152</v>
      </c>
      <c r="C137" s="289">
        <v>0</v>
      </c>
      <c r="D137" s="289">
        <v>0</v>
      </c>
      <c r="E137" s="289">
        <v>0</v>
      </c>
      <c r="F137" s="289">
        <v>0</v>
      </c>
      <c r="G137" s="289">
        <v>0</v>
      </c>
      <c r="H137" s="289">
        <v>6</v>
      </c>
      <c r="I137" s="289">
        <v>2</v>
      </c>
      <c r="J137" s="289">
        <v>4</v>
      </c>
      <c r="K137" s="289">
        <v>1</v>
      </c>
      <c r="L137" s="289">
        <v>0</v>
      </c>
      <c r="M137" s="289">
        <v>0</v>
      </c>
      <c r="N137" s="289">
        <v>1</v>
      </c>
      <c r="O137" s="84">
        <f t="shared" si="27"/>
        <v>14</v>
      </c>
    </row>
    <row r="138" spans="1:16">
      <c r="A138" s="195"/>
      <c r="B138" s="196" t="s">
        <v>153</v>
      </c>
      <c r="C138" s="289">
        <v>0</v>
      </c>
      <c r="D138" s="289">
        <v>0</v>
      </c>
      <c r="E138" s="289">
        <v>0</v>
      </c>
      <c r="F138" s="289">
        <v>2</v>
      </c>
      <c r="G138" s="289">
        <v>6</v>
      </c>
      <c r="H138" s="289">
        <v>8</v>
      </c>
      <c r="I138" s="289">
        <v>6</v>
      </c>
      <c r="J138" s="289">
        <v>1</v>
      </c>
      <c r="K138" s="289">
        <v>4</v>
      </c>
      <c r="L138" s="289">
        <v>2</v>
      </c>
      <c r="M138" s="289">
        <v>0</v>
      </c>
      <c r="N138" s="289">
        <v>0</v>
      </c>
      <c r="O138" s="84">
        <f t="shared" si="27"/>
        <v>29</v>
      </c>
    </row>
    <row r="139" spans="1:16">
      <c r="A139" s="195"/>
      <c r="B139" s="196" t="s">
        <v>190</v>
      </c>
      <c r="C139" s="289">
        <v>0</v>
      </c>
      <c r="D139" s="289">
        <v>0</v>
      </c>
      <c r="E139" s="289">
        <v>1</v>
      </c>
      <c r="F139" s="289">
        <v>0</v>
      </c>
      <c r="G139" s="289">
        <v>0</v>
      </c>
      <c r="H139" s="289">
        <v>2</v>
      </c>
      <c r="I139" s="289">
        <v>6</v>
      </c>
      <c r="J139" s="289">
        <v>2</v>
      </c>
      <c r="K139" s="289">
        <v>2</v>
      </c>
      <c r="L139" s="289">
        <v>1</v>
      </c>
      <c r="M139" s="289">
        <v>1</v>
      </c>
      <c r="N139" s="289">
        <v>0</v>
      </c>
      <c r="O139" s="84">
        <f t="shared" si="27"/>
        <v>15</v>
      </c>
    </row>
    <row r="140" spans="1:16">
      <c r="A140" s="161"/>
      <c r="B140" s="197" t="s">
        <v>349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344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350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347</v>
      </c>
      <c r="C145" s="290">
        <v>0</v>
      </c>
      <c r="D145" s="290">
        <v>1</v>
      </c>
      <c r="E145" s="290">
        <v>1</v>
      </c>
      <c r="F145" s="290">
        <v>0</v>
      </c>
      <c r="G145" s="290">
        <v>0</v>
      </c>
      <c r="H145" s="290">
        <v>3</v>
      </c>
      <c r="I145" s="290">
        <v>5</v>
      </c>
      <c r="J145" s="290">
        <v>15</v>
      </c>
      <c r="K145" s="290">
        <v>5</v>
      </c>
      <c r="L145" s="290">
        <v>3</v>
      </c>
      <c r="M145" s="290">
        <v>2</v>
      </c>
      <c r="N145" s="290">
        <v>1</v>
      </c>
      <c r="O145" s="84">
        <f t="shared" ref="O145:O152" si="29">SUM(C145:N145)</f>
        <v>36</v>
      </c>
    </row>
    <row r="146" spans="1:16">
      <c r="A146" s="195"/>
      <c r="B146" s="196" t="s">
        <v>348</v>
      </c>
      <c r="C146" s="290">
        <v>2</v>
      </c>
      <c r="D146" s="290">
        <v>0</v>
      </c>
      <c r="E146" s="290">
        <v>1</v>
      </c>
      <c r="F146" s="290">
        <v>0</v>
      </c>
      <c r="G146" s="290">
        <v>0</v>
      </c>
      <c r="H146" s="290">
        <v>4</v>
      </c>
      <c r="I146" s="290">
        <v>5</v>
      </c>
      <c r="J146" s="290">
        <v>11</v>
      </c>
      <c r="K146" s="290">
        <v>2</v>
      </c>
      <c r="L146" s="290">
        <v>0</v>
      </c>
      <c r="M146" s="290">
        <v>0</v>
      </c>
      <c r="N146" s="290">
        <v>0</v>
      </c>
      <c r="O146" s="84">
        <f t="shared" si="29"/>
        <v>25</v>
      </c>
    </row>
    <row r="147" spans="1:16">
      <c r="A147" s="195"/>
      <c r="B147" s="196" t="s">
        <v>152</v>
      </c>
      <c r="C147" s="290">
        <v>0</v>
      </c>
      <c r="D147" s="290">
        <v>0</v>
      </c>
      <c r="E147" s="290">
        <v>1</v>
      </c>
      <c r="F147" s="290">
        <v>0</v>
      </c>
      <c r="G147" s="290">
        <v>0</v>
      </c>
      <c r="H147" s="290">
        <v>4</v>
      </c>
      <c r="I147" s="290">
        <v>8</v>
      </c>
      <c r="J147" s="290">
        <v>8</v>
      </c>
      <c r="K147" s="290">
        <v>5</v>
      </c>
      <c r="L147" s="290">
        <v>1</v>
      </c>
      <c r="M147" s="290">
        <v>0</v>
      </c>
      <c r="N147" s="290">
        <v>0</v>
      </c>
      <c r="O147" s="84">
        <f t="shared" si="29"/>
        <v>27</v>
      </c>
    </row>
    <row r="148" spans="1:16">
      <c r="A148" s="195"/>
      <c r="B148" s="196" t="s">
        <v>153</v>
      </c>
      <c r="C148" s="290">
        <v>0</v>
      </c>
      <c r="D148" s="290">
        <v>2</v>
      </c>
      <c r="E148" s="290">
        <v>3</v>
      </c>
      <c r="F148" s="290">
        <v>5</v>
      </c>
      <c r="G148" s="290">
        <v>9</v>
      </c>
      <c r="H148" s="290">
        <v>9</v>
      </c>
      <c r="I148" s="290">
        <v>12</v>
      </c>
      <c r="J148" s="290">
        <v>13</v>
      </c>
      <c r="K148" s="290">
        <v>12</v>
      </c>
      <c r="L148" s="290">
        <v>4</v>
      </c>
      <c r="M148" s="290">
        <v>5</v>
      </c>
      <c r="N148" s="290">
        <v>0</v>
      </c>
      <c r="O148" s="84">
        <f t="shared" si="29"/>
        <v>74</v>
      </c>
    </row>
    <row r="149" spans="1:16">
      <c r="A149" s="195"/>
      <c r="B149" s="196" t="s">
        <v>190</v>
      </c>
      <c r="C149" s="290">
        <v>0</v>
      </c>
      <c r="D149" s="290">
        <v>0</v>
      </c>
      <c r="E149" s="290">
        <v>3</v>
      </c>
      <c r="F149" s="290">
        <v>6</v>
      </c>
      <c r="G149" s="290">
        <v>16</v>
      </c>
      <c r="H149" s="290">
        <v>16</v>
      </c>
      <c r="I149" s="290">
        <v>25</v>
      </c>
      <c r="J149" s="290">
        <v>19</v>
      </c>
      <c r="K149" s="290">
        <v>3</v>
      </c>
      <c r="L149" s="290">
        <v>2</v>
      </c>
      <c r="M149" s="290">
        <v>1</v>
      </c>
      <c r="N149" s="290">
        <v>0</v>
      </c>
      <c r="O149" s="84">
        <f t="shared" si="29"/>
        <v>91</v>
      </c>
    </row>
    <row r="150" spans="1:16">
      <c r="A150" s="161"/>
      <c r="B150" s="197" t="s">
        <v>349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344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1</v>
      </c>
      <c r="J152" s="88">
        <f>รายเดือน64!I14</f>
        <v>0</v>
      </c>
      <c r="K152" s="88">
        <f>รายเดือน64!J14</f>
        <v>4</v>
      </c>
      <c r="L152" s="88">
        <f>รายเดือน64!K14</f>
        <v>3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8</v>
      </c>
    </row>
    <row r="153" spans="1:16">
      <c r="A153" s="203"/>
      <c r="B153" s="200" t="s">
        <v>350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1</v>
      </c>
      <c r="J153" s="30">
        <f>C152+D152+E152+F152+G152+H152+I152+J152</f>
        <v>1</v>
      </c>
      <c r="K153" s="30">
        <f>C152+D152+E152+F152+G152+H152+I152+J152+K152</f>
        <v>5</v>
      </c>
      <c r="L153" s="30">
        <f>C152+D152+E152+F152+G152+H152+I152+J152+K152+L152</f>
        <v>8</v>
      </c>
      <c r="M153" s="30">
        <f>C152+D152+E152+F152+G152+H152+I152+J152+K152+L152+M152</f>
        <v>8</v>
      </c>
      <c r="N153" s="30">
        <f>C152+D152+E152+F152+G152+H152+I152+J152+K152+L152+M152+N152</f>
        <v>8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347</v>
      </c>
      <c r="C155" s="291">
        <v>8</v>
      </c>
      <c r="D155" s="291">
        <v>2</v>
      </c>
      <c r="E155" s="291">
        <v>1</v>
      </c>
      <c r="F155" s="291">
        <v>0</v>
      </c>
      <c r="G155" s="291">
        <v>0</v>
      </c>
      <c r="H155" s="291">
        <v>0</v>
      </c>
      <c r="I155" s="291">
        <v>3</v>
      </c>
      <c r="J155" s="291">
        <v>4</v>
      </c>
      <c r="K155" s="291">
        <v>7</v>
      </c>
      <c r="L155" s="291">
        <v>7</v>
      </c>
      <c r="M155" s="291">
        <v>0</v>
      </c>
      <c r="N155" s="291">
        <v>0</v>
      </c>
      <c r="O155" s="84">
        <f t="shared" ref="O155:O162" si="31">SUM(C155:N155)</f>
        <v>32</v>
      </c>
    </row>
    <row r="156" spans="1:16">
      <c r="A156" s="195"/>
      <c r="B156" s="196" t="s">
        <v>348</v>
      </c>
      <c r="C156" s="291">
        <v>0</v>
      </c>
      <c r="D156" s="291">
        <v>0</v>
      </c>
      <c r="E156" s="291">
        <v>0</v>
      </c>
      <c r="F156" s="291">
        <v>1</v>
      </c>
      <c r="G156" s="291">
        <v>2</v>
      </c>
      <c r="H156" s="291">
        <v>2</v>
      </c>
      <c r="I156" s="291">
        <v>0</v>
      </c>
      <c r="J156" s="291">
        <v>0</v>
      </c>
      <c r="K156" s="291">
        <v>1</v>
      </c>
      <c r="L156" s="291">
        <v>1</v>
      </c>
      <c r="M156" s="291">
        <v>0</v>
      </c>
      <c r="N156" s="291">
        <v>0</v>
      </c>
      <c r="O156" s="84">
        <f t="shared" si="31"/>
        <v>7</v>
      </c>
    </row>
    <row r="157" spans="1:16">
      <c r="A157" s="195"/>
      <c r="B157" s="196" t="s">
        <v>152</v>
      </c>
      <c r="C157" s="291">
        <v>0</v>
      </c>
      <c r="D157" s="291">
        <v>0</v>
      </c>
      <c r="E157" s="291">
        <v>0</v>
      </c>
      <c r="F157" s="291">
        <v>0</v>
      </c>
      <c r="G157" s="291">
        <v>0</v>
      </c>
      <c r="H157" s="291">
        <v>0</v>
      </c>
      <c r="I157" s="291">
        <v>1</v>
      </c>
      <c r="J157" s="291">
        <v>1</v>
      </c>
      <c r="K157" s="291">
        <v>0</v>
      </c>
      <c r="L157" s="291">
        <v>0</v>
      </c>
      <c r="M157" s="291">
        <v>1</v>
      </c>
      <c r="N157" s="291">
        <v>0</v>
      </c>
      <c r="O157" s="84">
        <f t="shared" si="31"/>
        <v>3</v>
      </c>
    </row>
    <row r="158" spans="1:16">
      <c r="A158" s="195"/>
      <c r="B158" s="196" t="s">
        <v>153</v>
      </c>
      <c r="C158" s="291">
        <v>0</v>
      </c>
      <c r="D158" s="291">
        <v>0</v>
      </c>
      <c r="E158" s="291">
        <v>1</v>
      </c>
      <c r="F158" s="291">
        <v>0</v>
      </c>
      <c r="G158" s="291">
        <v>3</v>
      </c>
      <c r="H158" s="291">
        <v>3</v>
      </c>
      <c r="I158" s="291">
        <v>3</v>
      </c>
      <c r="J158" s="291">
        <v>5</v>
      </c>
      <c r="K158" s="291">
        <v>3</v>
      </c>
      <c r="L158" s="291">
        <v>4</v>
      </c>
      <c r="M158" s="291">
        <v>1</v>
      </c>
      <c r="N158" s="291">
        <v>0</v>
      </c>
      <c r="O158" s="84">
        <f t="shared" si="31"/>
        <v>23</v>
      </c>
    </row>
    <row r="159" spans="1:16">
      <c r="A159" s="195"/>
      <c r="B159" s="196" t="s">
        <v>190</v>
      </c>
      <c r="C159" s="291">
        <v>1</v>
      </c>
      <c r="D159" s="291">
        <v>1</v>
      </c>
      <c r="E159" s="291">
        <v>0</v>
      </c>
      <c r="F159" s="291">
        <v>4</v>
      </c>
      <c r="G159" s="291">
        <v>5</v>
      </c>
      <c r="H159" s="291">
        <v>0</v>
      </c>
      <c r="I159" s="291">
        <v>0</v>
      </c>
      <c r="J159" s="291">
        <v>1</v>
      </c>
      <c r="K159" s="291">
        <v>1</v>
      </c>
      <c r="L159" s="291">
        <v>0</v>
      </c>
      <c r="M159" s="291">
        <v>0</v>
      </c>
      <c r="N159" s="291">
        <v>0</v>
      </c>
      <c r="O159" s="84">
        <f t="shared" si="31"/>
        <v>13</v>
      </c>
    </row>
    <row r="160" spans="1:16">
      <c r="A160" s="161"/>
      <c r="B160" s="197" t="s">
        <v>349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344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1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1</v>
      </c>
    </row>
    <row r="163" spans="1:16">
      <c r="A163" s="203"/>
      <c r="B163" s="200" t="s">
        <v>350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1</v>
      </c>
      <c r="L163" s="30">
        <f>C162+D162+E162+F162+G162+H162+I162+J162+K162+L162</f>
        <v>1</v>
      </c>
      <c r="M163" s="30">
        <f>C162+D162+E162+F162+G162+H162+I162+J162+K162+L162+M162</f>
        <v>1</v>
      </c>
      <c r="N163" s="30">
        <f>C162+D162+E162+F162+G162+H162+I162+J162+K162+L162+M162+N162</f>
        <v>1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347</v>
      </c>
      <c r="C165" s="292">
        <v>3</v>
      </c>
      <c r="D165" s="292">
        <v>1</v>
      </c>
      <c r="E165" s="292">
        <v>3</v>
      </c>
      <c r="F165" s="292">
        <v>0</v>
      </c>
      <c r="G165" s="292">
        <v>0</v>
      </c>
      <c r="H165" s="292">
        <v>1</v>
      </c>
      <c r="I165" s="292">
        <v>0</v>
      </c>
      <c r="J165" s="292">
        <v>2</v>
      </c>
      <c r="K165" s="292">
        <v>4</v>
      </c>
      <c r="L165" s="292">
        <v>0</v>
      </c>
      <c r="M165" s="292">
        <v>0</v>
      </c>
      <c r="N165" s="292">
        <v>0</v>
      </c>
      <c r="O165" s="84">
        <f t="shared" ref="O165:O172" si="33">SUM(C165:N165)</f>
        <v>14</v>
      </c>
    </row>
    <row r="166" spans="1:16">
      <c r="A166" s="195"/>
      <c r="B166" s="196" t="s">
        <v>348</v>
      </c>
      <c r="C166" s="292">
        <v>0</v>
      </c>
      <c r="D166" s="292">
        <v>0</v>
      </c>
      <c r="E166" s="292">
        <v>2</v>
      </c>
      <c r="F166" s="292">
        <v>5</v>
      </c>
      <c r="G166" s="292">
        <v>1</v>
      </c>
      <c r="H166" s="292">
        <v>2</v>
      </c>
      <c r="I166" s="292">
        <v>4</v>
      </c>
      <c r="J166" s="292">
        <v>4</v>
      </c>
      <c r="K166" s="292">
        <v>0</v>
      </c>
      <c r="L166" s="292">
        <v>0</v>
      </c>
      <c r="M166" s="292">
        <v>0</v>
      </c>
      <c r="N166" s="292">
        <v>0</v>
      </c>
      <c r="O166" s="84">
        <f t="shared" si="33"/>
        <v>18</v>
      </c>
    </row>
    <row r="167" spans="1:16">
      <c r="A167" s="195"/>
      <c r="B167" s="196" t="s">
        <v>152</v>
      </c>
      <c r="C167" s="292">
        <v>0</v>
      </c>
      <c r="D167" s="292">
        <v>0</v>
      </c>
      <c r="E167" s="292">
        <v>0</v>
      </c>
      <c r="F167" s="292">
        <v>1</v>
      </c>
      <c r="G167" s="292">
        <v>0</v>
      </c>
      <c r="H167" s="292">
        <v>2</v>
      </c>
      <c r="I167" s="292">
        <v>0</v>
      </c>
      <c r="J167" s="292">
        <v>9</v>
      </c>
      <c r="K167" s="292">
        <v>0</v>
      </c>
      <c r="L167" s="292">
        <v>0</v>
      </c>
      <c r="M167" s="292">
        <v>9</v>
      </c>
      <c r="N167" s="292">
        <v>0</v>
      </c>
      <c r="O167" s="84">
        <f t="shared" si="33"/>
        <v>21</v>
      </c>
    </row>
    <row r="168" spans="1:16">
      <c r="A168" s="195"/>
      <c r="B168" s="196" t="s">
        <v>153</v>
      </c>
      <c r="C168" s="292">
        <v>0</v>
      </c>
      <c r="D168" s="292">
        <v>0</v>
      </c>
      <c r="E168" s="292">
        <v>1</v>
      </c>
      <c r="F168" s="292">
        <v>1</v>
      </c>
      <c r="G168" s="292">
        <v>1</v>
      </c>
      <c r="H168" s="292">
        <v>8</v>
      </c>
      <c r="I168" s="292">
        <v>15</v>
      </c>
      <c r="J168" s="292">
        <v>7</v>
      </c>
      <c r="K168" s="292">
        <v>4</v>
      </c>
      <c r="L168" s="292">
        <v>3</v>
      </c>
      <c r="M168" s="292">
        <v>2</v>
      </c>
      <c r="N168" s="292">
        <v>1</v>
      </c>
      <c r="O168" s="84">
        <f t="shared" si="33"/>
        <v>43</v>
      </c>
    </row>
    <row r="169" spans="1:16">
      <c r="A169" s="195"/>
      <c r="B169" s="196" t="s">
        <v>190</v>
      </c>
      <c r="C169" s="292">
        <v>2</v>
      </c>
      <c r="D169" s="292">
        <v>0</v>
      </c>
      <c r="E169" s="292">
        <v>2</v>
      </c>
      <c r="F169" s="292">
        <v>0</v>
      </c>
      <c r="G169" s="292">
        <v>6</v>
      </c>
      <c r="H169" s="292">
        <v>7</v>
      </c>
      <c r="I169" s="292">
        <v>0</v>
      </c>
      <c r="J169" s="292">
        <v>2</v>
      </c>
      <c r="K169" s="292">
        <v>2</v>
      </c>
      <c r="L169" s="292">
        <v>0</v>
      </c>
      <c r="M169" s="292">
        <v>0</v>
      </c>
      <c r="N169" s="292">
        <v>0</v>
      </c>
      <c r="O169" s="84">
        <f t="shared" si="33"/>
        <v>21</v>
      </c>
    </row>
    <row r="170" spans="1:16">
      <c r="A170" s="161"/>
      <c r="B170" s="197" t="s">
        <v>349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344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1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1</v>
      </c>
      <c r="K172" s="88">
        <f>รายเดือน64!J19</f>
        <v>1</v>
      </c>
      <c r="L172" s="88">
        <f>รายเดือน64!K19</f>
        <v>1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4</v>
      </c>
    </row>
    <row r="173" spans="1:16">
      <c r="A173" s="203"/>
      <c r="B173" s="200" t="s">
        <v>350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1</v>
      </c>
      <c r="H173" s="30">
        <f>C172+D172+E172+F172+G172+H172</f>
        <v>1</v>
      </c>
      <c r="I173" s="30">
        <f>C172+D172+E172+F172+G172+H172+I172</f>
        <v>1</v>
      </c>
      <c r="J173" s="30">
        <f>C172+D172+E172+F172+G172+H172+I172+J172</f>
        <v>2</v>
      </c>
      <c r="K173" s="30">
        <f>C172+D172+E172+F172+G172+H172+I172+J172+K172</f>
        <v>3</v>
      </c>
      <c r="L173" s="30">
        <f>C172+D172+E172+F172+G172+H172+I172+J172+K172+L172</f>
        <v>4</v>
      </c>
      <c r="M173" s="30">
        <f>C172+D172+E172+F172+G172+H172+I172+J172+K172+L172+M172</f>
        <v>4</v>
      </c>
      <c r="N173" s="30">
        <f>C172+D172+E172+F172+G172+H172+I172+J172+K172+L172+M172+N172</f>
        <v>4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347</v>
      </c>
      <c r="C175" s="293">
        <v>3</v>
      </c>
      <c r="D175" s="293">
        <v>11</v>
      </c>
      <c r="E175" s="293">
        <v>6</v>
      </c>
      <c r="F175" s="293">
        <v>0</v>
      </c>
      <c r="G175" s="293">
        <v>1</v>
      </c>
      <c r="H175" s="293">
        <v>0</v>
      </c>
      <c r="I175" s="293">
        <v>7</v>
      </c>
      <c r="J175" s="293">
        <v>15</v>
      </c>
      <c r="K175" s="293">
        <v>0</v>
      </c>
      <c r="L175" s="293">
        <v>3</v>
      </c>
      <c r="M175" s="293">
        <v>0</v>
      </c>
      <c r="N175" s="293">
        <v>0</v>
      </c>
      <c r="O175" s="84">
        <f t="shared" ref="O175:O182" si="35">SUM(C175:N175)</f>
        <v>46</v>
      </c>
    </row>
    <row r="176" spans="1:16">
      <c r="A176" s="195"/>
      <c r="B176" s="196" t="s">
        <v>348</v>
      </c>
      <c r="C176" s="293">
        <v>0</v>
      </c>
      <c r="D176" s="293">
        <v>0</v>
      </c>
      <c r="E176" s="293">
        <v>0</v>
      </c>
      <c r="F176" s="293">
        <v>0</v>
      </c>
      <c r="G176" s="293">
        <v>0</v>
      </c>
      <c r="H176" s="293">
        <v>11</v>
      </c>
      <c r="I176" s="293">
        <v>17</v>
      </c>
      <c r="J176" s="293">
        <v>2</v>
      </c>
      <c r="K176" s="293">
        <v>2</v>
      </c>
      <c r="L176" s="293">
        <v>0</v>
      </c>
      <c r="M176" s="293">
        <v>0</v>
      </c>
      <c r="N176" s="293">
        <v>0</v>
      </c>
      <c r="O176" s="84">
        <f t="shared" si="35"/>
        <v>32</v>
      </c>
    </row>
    <row r="177" spans="1:16">
      <c r="A177" s="195"/>
      <c r="B177" s="196" t="s">
        <v>152</v>
      </c>
      <c r="C177" s="293">
        <v>0</v>
      </c>
      <c r="D177" s="293">
        <v>0</v>
      </c>
      <c r="E177" s="293">
        <v>0</v>
      </c>
      <c r="F177" s="293">
        <v>1</v>
      </c>
      <c r="G177" s="293">
        <v>12</v>
      </c>
      <c r="H177" s="293">
        <v>7</v>
      </c>
      <c r="I177" s="293">
        <v>4</v>
      </c>
      <c r="J177" s="293">
        <v>1</v>
      </c>
      <c r="K177" s="293">
        <v>1</v>
      </c>
      <c r="L177" s="293">
        <v>0</v>
      </c>
      <c r="M177" s="293">
        <v>1</v>
      </c>
      <c r="N177" s="293">
        <v>0</v>
      </c>
      <c r="O177" s="84">
        <f t="shared" si="35"/>
        <v>27</v>
      </c>
    </row>
    <row r="178" spans="1:16">
      <c r="A178" s="195"/>
      <c r="B178" s="196" t="s">
        <v>153</v>
      </c>
      <c r="C178" s="293">
        <v>0</v>
      </c>
      <c r="D178" s="293">
        <v>0</v>
      </c>
      <c r="E178" s="293">
        <v>1</v>
      </c>
      <c r="F178" s="293">
        <v>0</v>
      </c>
      <c r="G178" s="293">
        <v>5</v>
      </c>
      <c r="H178" s="293">
        <v>10</v>
      </c>
      <c r="I178" s="293">
        <v>9</v>
      </c>
      <c r="J178" s="293">
        <v>4</v>
      </c>
      <c r="K178" s="293">
        <v>4</v>
      </c>
      <c r="L178" s="293">
        <v>4</v>
      </c>
      <c r="M178" s="293">
        <v>2</v>
      </c>
      <c r="N178" s="293">
        <v>4</v>
      </c>
      <c r="O178" s="84">
        <f t="shared" si="35"/>
        <v>43</v>
      </c>
    </row>
    <row r="179" spans="1:16">
      <c r="A179" s="195"/>
      <c r="B179" s="196" t="s">
        <v>190</v>
      </c>
      <c r="C179" s="293">
        <v>12</v>
      </c>
      <c r="D179" s="293">
        <v>0</v>
      </c>
      <c r="E179" s="293">
        <v>3</v>
      </c>
      <c r="F179" s="293">
        <v>6</v>
      </c>
      <c r="G179" s="293">
        <v>2</v>
      </c>
      <c r="H179" s="293">
        <v>1</v>
      </c>
      <c r="I179" s="293">
        <v>7</v>
      </c>
      <c r="J179" s="293">
        <v>3</v>
      </c>
      <c r="K179" s="293">
        <v>1</v>
      </c>
      <c r="L179" s="293">
        <v>0</v>
      </c>
      <c r="M179" s="293">
        <v>1</v>
      </c>
      <c r="N179" s="293">
        <v>0</v>
      </c>
      <c r="O179" s="84">
        <f t="shared" si="35"/>
        <v>36</v>
      </c>
    </row>
    <row r="180" spans="1:16">
      <c r="A180" s="161"/>
      <c r="B180" s="197" t="s">
        <v>349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344</v>
      </c>
      <c r="C182" s="88">
        <f>รายเดือน64!B22</f>
        <v>0</v>
      </c>
      <c r="D182" s="88">
        <f>รายเดือน64!C22</f>
        <v>1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1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2</v>
      </c>
    </row>
    <row r="183" spans="1:16">
      <c r="A183" s="203"/>
      <c r="B183" s="200" t="s">
        <v>350</v>
      </c>
      <c r="C183" s="30">
        <f>C182</f>
        <v>0</v>
      </c>
      <c r="D183" s="30">
        <f>C182+D182</f>
        <v>1</v>
      </c>
      <c r="E183" s="30">
        <f>C182+D182+E182</f>
        <v>1</v>
      </c>
      <c r="F183" s="30">
        <f>C182+D182+E182+F182</f>
        <v>1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2</v>
      </c>
      <c r="K183" s="30">
        <f>C182+D182+E182+F182+G182+H182+I182+J182+K182</f>
        <v>2</v>
      </c>
      <c r="L183" s="30">
        <f>C182+D182+E182+F182+G182+H182+I182+J182+K182+L182</f>
        <v>2</v>
      </c>
      <c r="M183" s="30">
        <f>C182+D182+E182+F182+G182+H182+I182+J182+K182+L182+M182</f>
        <v>2</v>
      </c>
      <c r="N183" s="30">
        <f>C182+D182+E182+F182+G182+H182+I182+J182+K182+L182+M182+N182</f>
        <v>2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347</v>
      </c>
      <c r="C185" s="294">
        <v>0</v>
      </c>
      <c r="D185" s="294">
        <v>1</v>
      </c>
      <c r="E185" s="294">
        <v>2</v>
      </c>
      <c r="F185" s="294">
        <v>0</v>
      </c>
      <c r="G185" s="294">
        <v>0</v>
      </c>
      <c r="H185" s="294">
        <v>2</v>
      </c>
      <c r="I185" s="294">
        <v>5</v>
      </c>
      <c r="J185" s="294">
        <v>13</v>
      </c>
      <c r="K185" s="294">
        <v>11</v>
      </c>
      <c r="L185" s="294">
        <v>5</v>
      </c>
      <c r="M185" s="294">
        <v>0</v>
      </c>
      <c r="N185" s="294">
        <v>3</v>
      </c>
      <c r="O185" s="84">
        <f t="shared" ref="O185:O192" si="37">SUM(C185:N185)</f>
        <v>42</v>
      </c>
    </row>
    <row r="186" spans="1:16">
      <c r="A186" s="195"/>
      <c r="B186" s="196" t="s">
        <v>348</v>
      </c>
      <c r="C186" s="294">
        <v>0</v>
      </c>
      <c r="D186" s="294">
        <v>2</v>
      </c>
      <c r="E186" s="294">
        <v>0</v>
      </c>
      <c r="F186" s="294">
        <v>1</v>
      </c>
      <c r="G186" s="294">
        <v>1</v>
      </c>
      <c r="H186" s="294">
        <v>15</v>
      </c>
      <c r="I186" s="294">
        <v>5</v>
      </c>
      <c r="J186" s="294">
        <v>3</v>
      </c>
      <c r="K186" s="294">
        <v>0</v>
      </c>
      <c r="L186" s="294">
        <v>3</v>
      </c>
      <c r="M186" s="294">
        <v>0</v>
      </c>
      <c r="N186" s="294">
        <v>1</v>
      </c>
      <c r="O186" s="84">
        <f t="shared" si="37"/>
        <v>31</v>
      </c>
    </row>
    <row r="187" spans="1:16">
      <c r="A187" s="195"/>
      <c r="B187" s="196" t="s">
        <v>152</v>
      </c>
      <c r="C187" s="294">
        <v>0</v>
      </c>
      <c r="D187" s="294">
        <v>0</v>
      </c>
      <c r="E187" s="294">
        <v>0</v>
      </c>
      <c r="F187" s="294">
        <v>0</v>
      </c>
      <c r="G187" s="294">
        <v>0</v>
      </c>
      <c r="H187" s="294">
        <v>2</v>
      </c>
      <c r="I187" s="294">
        <v>5</v>
      </c>
      <c r="J187" s="294">
        <v>3</v>
      </c>
      <c r="K187" s="294">
        <v>4</v>
      </c>
      <c r="L187" s="294">
        <v>4</v>
      </c>
      <c r="M187" s="294">
        <v>3</v>
      </c>
      <c r="N187" s="294">
        <v>3</v>
      </c>
      <c r="O187" s="84">
        <f t="shared" si="37"/>
        <v>24</v>
      </c>
    </row>
    <row r="188" spans="1:16">
      <c r="A188" s="195"/>
      <c r="B188" s="196" t="s">
        <v>153</v>
      </c>
      <c r="C188" s="294">
        <v>5</v>
      </c>
      <c r="D188" s="294">
        <v>3</v>
      </c>
      <c r="E188" s="294">
        <v>3</v>
      </c>
      <c r="F188" s="294">
        <v>2</v>
      </c>
      <c r="G188" s="294">
        <v>7</v>
      </c>
      <c r="H188" s="294">
        <v>17</v>
      </c>
      <c r="I188" s="294">
        <v>17</v>
      </c>
      <c r="J188" s="294">
        <v>16</v>
      </c>
      <c r="K188" s="294">
        <v>21</v>
      </c>
      <c r="L188" s="294">
        <v>11</v>
      </c>
      <c r="M188" s="294">
        <v>2</v>
      </c>
      <c r="N188" s="294">
        <v>0</v>
      </c>
      <c r="O188" s="84">
        <f t="shared" si="37"/>
        <v>104</v>
      </c>
    </row>
    <row r="189" spans="1:16">
      <c r="A189" s="195"/>
      <c r="B189" s="196" t="s">
        <v>190</v>
      </c>
      <c r="C189" s="294">
        <v>0</v>
      </c>
      <c r="D189" s="294">
        <v>2</v>
      </c>
      <c r="E189" s="294">
        <v>0</v>
      </c>
      <c r="F189" s="294">
        <v>0</v>
      </c>
      <c r="G189" s="294">
        <v>2</v>
      </c>
      <c r="H189" s="294">
        <v>1</v>
      </c>
      <c r="I189" s="294">
        <v>6</v>
      </c>
      <c r="J189" s="294">
        <v>6</v>
      </c>
      <c r="K189" s="294">
        <v>2</v>
      </c>
      <c r="L189" s="294">
        <v>0</v>
      </c>
      <c r="M189" s="294">
        <v>0</v>
      </c>
      <c r="N189" s="294">
        <v>0</v>
      </c>
      <c r="O189" s="84">
        <f t="shared" si="37"/>
        <v>19</v>
      </c>
    </row>
    <row r="190" spans="1:16">
      <c r="A190" s="161"/>
      <c r="B190" s="197" t="s">
        <v>349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344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350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347</v>
      </c>
      <c r="C195" s="295">
        <v>8</v>
      </c>
      <c r="D195" s="295">
        <v>4</v>
      </c>
      <c r="E195" s="295">
        <v>1</v>
      </c>
      <c r="F195" s="295">
        <v>0</v>
      </c>
      <c r="G195" s="295">
        <v>1</v>
      </c>
      <c r="H195" s="295">
        <v>5</v>
      </c>
      <c r="I195" s="295">
        <v>10</v>
      </c>
      <c r="J195" s="295">
        <v>8</v>
      </c>
      <c r="K195" s="295">
        <v>3</v>
      </c>
      <c r="L195" s="295">
        <v>2</v>
      </c>
      <c r="M195" s="295">
        <v>4</v>
      </c>
      <c r="N195" s="295">
        <v>0</v>
      </c>
      <c r="O195" s="84">
        <f t="shared" ref="O195:O202" si="39">SUM(C195:N195)</f>
        <v>46</v>
      </c>
    </row>
    <row r="196" spans="1:16">
      <c r="A196" s="195"/>
      <c r="B196" s="196" t="s">
        <v>348</v>
      </c>
      <c r="C196" s="295">
        <v>0</v>
      </c>
      <c r="D196" s="295">
        <v>0</v>
      </c>
      <c r="E196" s="295">
        <v>0</v>
      </c>
      <c r="F196" s="295">
        <v>0</v>
      </c>
      <c r="G196" s="295">
        <v>1</v>
      </c>
      <c r="H196" s="295">
        <v>1</v>
      </c>
      <c r="I196" s="295">
        <v>2</v>
      </c>
      <c r="J196" s="295">
        <v>3</v>
      </c>
      <c r="K196" s="295">
        <v>0</v>
      </c>
      <c r="L196" s="295">
        <v>1</v>
      </c>
      <c r="M196" s="295">
        <v>0</v>
      </c>
      <c r="N196" s="295">
        <v>0</v>
      </c>
      <c r="O196" s="84">
        <f t="shared" si="39"/>
        <v>8</v>
      </c>
    </row>
    <row r="197" spans="1:16">
      <c r="A197" s="195"/>
      <c r="B197" s="196" t="s">
        <v>152</v>
      </c>
      <c r="C197" s="295">
        <v>0</v>
      </c>
      <c r="D197" s="295">
        <v>0</v>
      </c>
      <c r="E197" s="295">
        <v>0</v>
      </c>
      <c r="F197" s="295">
        <v>3</v>
      </c>
      <c r="G197" s="295">
        <v>23</v>
      </c>
      <c r="H197" s="295">
        <v>8</v>
      </c>
      <c r="I197" s="295">
        <v>4</v>
      </c>
      <c r="J197" s="295">
        <v>7</v>
      </c>
      <c r="K197" s="295">
        <v>1</v>
      </c>
      <c r="L197" s="295">
        <v>1</v>
      </c>
      <c r="M197" s="295">
        <v>5</v>
      </c>
      <c r="N197" s="295">
        <v>1</v>
      </c>
      <c r="O197" s="84">
        <f t="shared" si="39"/>
        <v>53</v>
      </c>
    </row>
    <row r="198" spans="1:16">
      <c r="A198" s="195"/>
      <c r="B198" s="196" t="s">
        <v>153</v>
      </c>
      <c r="C198" s="295">
        <v>0</v>
      </c>
      <c r="D198" s="295">
        <v>1</v>
      </c>
      <c r="E198" s="295">
        <v>0</v>
      </c>
      <c r="F198" s="295">
        <v>0</v>
      </c>
      <c r="G198" s="295">
        <v>4</v>
      </c>
      <c r="H198" s="295">
        <v>11</v>
      </c>
      <c r="I198" s="295">
        <v>8</v>
      </c>
      <c r="J198" s="295">
        <v>15</v>
      </c>
      <c r="K198" s="295">
        <v>13</v>
      </c>
      <c r="L198" s="295">
        <v>5</v>
      </c>
      <c r="M198" s="295">
        <v>2</v>
      </c>
      <c r="N198" s="295">
        <v>3</v>
      </c>
      <c r="O198" s="84">
        <f t="shared" si="39"/>
        <v>62</v>
      </c>
    </row>
    <row r="199" spans="1:16">
      <c r="A199" s="195"/>
      <c r="B199" s="196" t="s">
        <v>190</v>
      </c>
      <c r="C199" s="295">
        <v>0</v>
      </c>
      <c r="D199" s="295">
        <v>0</v>
      </c>
      <c r="E199" s="295">
        <v>1</v>
      </c>
      <c r="F199" s="295">
        <v>4</v>
      </c>
      <c r="G199" s="295">
        <v>2</v>
      </c>
      <c r="H199" s="295">
        <v>10</v>
      </c>
      <c r="I199" s="295">
        <v>21</v>
      </c>
      <c r="J199" s="295">
        <v>11</v>
      </c>
      <c r="K199" s="295">
        <v>6</v>
      </c>
      <c r="L199" s="295">
        <v>0</v>
      </c>
      <c r="M199" s="295">
        <v>1</v>
      </c>
      <c r="N199" s="295">
        <v>1</v>
      </c>
      <c r="O199" s="84">
        <f t="shared" si="39"/>
        <v>57</v>
      </c>
    </row>
    <row r="200" spans="1:16">
      <c r="A200" s="161"/>
      <c r="B200" s="197" t="s">
        <v>349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344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1</v>
      </c>
      <c r="L202" s="88">
        <f>รายเดือน64!K24</f>
        <v>1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2</v>
      </c>
    </row>
    <row r="203" spans="1:16">
      <c r="A203" s="203"/>
      <c r="B203" s="200" t="s">
        <v>350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1</v>
      </c>
      <c r="L203" s="30">
        <f>C202+D202+E202+F202+G202+H202+I202+J202+K202+L202</f>
        <v>2</v>
      </c>
      <c r="M203" s="30">
        <f>C202+D202+E202+F202+G202+H202+I202+J202+K202+L202+M202</f>
        <v>2</v>
      </c>
      <c r="N203" s="30">
        <f>C202+D202+E202+F202+G202+H202+I202+J202+K202+L202+M202+N202</f>
        <v>2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347</v>
      </c>
      <c r="C205" s="296">
        <v>3</v>
      </c>
      <c r="D205" s="296">
        <v>1</v>
      </c>
      <c r="E205" s="296">
        <v>1</v>
      </c>
      <c r="F205" s="296">
        <v>0</v>
      </c>
      <c r="G205" s="296">
        <v>0</v>
      </c>
      <c r="H205" s="296">
        <v>1</v>
      </c>
      <c r="I205" s="296">
        <v>2</v>
      </c>
      <c r="J205" s="296">
        <v>2</v>
      </c>
      <c r="K205" s="296">
        <v>0</v>
      </c>
      <c r="L205" s="296">
        <v>1</v>
      </c>
      <c r="M205" s="296">
        <v>0</v>
      </c>
      <c r="N205" s="296">
        <v>0</v>
      </c>
      <c r="O205" s="84">
        <f t="shared" ref="O205:O212" si="41">SUM(C205:N205)</f>
        <v>11</v>
      </c>
    </row>
    <row r="206" spans="1:16">
      <c r="A206" s="195"/>
      <c r="B206" s="196" t="s">
        <v>348</v>
      </c>
      <c r="C206" s="296">
        <v>0</v>
      </c>
      <c r="D206" s="296">
        <v>0</v>
      </c>
      <c r="E206" s="296">
        <v>0</v>
      </c>
      <c r="F206" s="296">
        <v>1</v>
      </c>
      <c r="G206" s="296">
        <v>0</v>
      </c>
      <c r="H206" s="296">
        <v>4</v>
      </c>
      <c r="I206" s="296">
        <v>0</v>
      </c>
      <c r="J206" s="296">
        <v>0</v>
      </c>
      <c r="K206" s="296">
        <v>0</v>
      </c>
      <c r="L206" s="296">
        <v>0</v>
      </c>
      <c r="M206" s="296">
        <v>0</v>
      </c>
      <c r="N206" s="296">
        <v>0</v>
      </c>
      <c r="O206" s="84">
        <f t="shared" si="41"/>
        <v>5</v>
      </c>
    </row>
    <row r="207" spans="1:16">
      <c r="A207" s="195"/>
      <c r="B207" s="196" t="s">
        <v>152</v>
      </c>
      <c r="C207" s="296">
        <v>0</v>
      </c>
      <c r="D207" s="296">
        <v>0</v>
      </c>
      <c r="E207" s="296">
        <v>0</v>
      </c>
      <c r="F207" s="296">
        <v>1</v>
      </c>
      <c r="G207" s="296">
        <v>24</v>
      </c>
      <c r="H207" s="296">
        <v>6</v>
      </c>
      <c r="I207" s="296">
        <v>2</v>
      </c>
      <c r="J207" s="296">
        <v>19</v>
      </c>
      <c r="K207" s="296">
        <v>8</v>
      </c>
      <c r="L207" s="296">
        <v>0</v>
      </c>
      <c r="M207" s="296">
        <v>2</v>
      </c>
      <c r="N207" s="296">
        <v>0</v>
      </c>
      <c r="O207" s="84">
        <f t="shared" si="41"/>
        <v>62</v>
      </c>
    </row>
    <row r="208" spans="1:16">
      <c r="A208" s="195"/>
      <c r="B208" s="196" t="s">
        <v>153</v>
      </c>
      <c r="C208" s="296">
        <v>0</v>
      </c>
      <c r="D208" s="296">
        <v>0</v>
      </c>
      <c r="E208" s="296">
        <v>0</v>
      </c>
      <c r="F208" s="296">
        <v>0</v>
      </c>
      <c r="G208" s="296">
        <v>3</v>
      </c>
      <c r="H208" s="296">
        <v>5</v>
      </c>
      <c r="I208" s="296">
        <v>1</v>
      </c>
      <c r="J208" s="296">
        <v>3</v>
      </c>
      <c r="K208" s="296">
        <v>1</v>
      </c>
      <c r="L208" s="296">
        <v>1</v>
      </c>
      <c r="M208" s="296">
        <v>0</v>
      </c>
      <c r="N208" s="296">
        <v>1</v>
      </c>
      <c r="O208" s="84">
        <f t="shared" si="41"/>
        <v>15</v>
      </c>
    </row>
    <row r="209" spans="1:17">
      <c r="A209" s="195"/>
      <c r="B209" s="196" t="s">
        <v>190</v>
      </c>
      <c r="C209" s="296">
        <v>0</v>
      </c>
      <c r="D209" s="296">
        <v>0</v>
      </c>
      <c r="E209" s="296">
        <v>0</v>
      </c>
      <c r="F209" s="296">
        <v>0</v>
      </c>
      <c r="G209" s="296">
        <v>2</v>
      </c>
      <c r="H209" s="296">
        <v>6</v>
      </c>
      <c r="I209" s="296">
        <v>19</v>
      </c>
      <c r="J209" s="296">
        <v>5</v>
      </c>
      <c r="K209" s="296">
        <v>0</v>
      </c>
      <c r="L209" s="296">
        <v>1</v>
      </c>
      <c r="M209" s="296">
        <v>1</v>
      </c>
      <c r="N209" s="296">
        <v>0</v>
      </c>
      <c r="O209" s="84">
        <f t="shared" si="41"/>
        <v>34</v>
      </c>
    </row>
    <row r="210" spans="1:17">
      <c r="A210" s="161"/>
      <c r="B210" s="197" t="s">
        <v>349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344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1</v>
      </c>
      <c r="K212" s="88">
        <f>รายเดือน64!J25</f>
        <v>1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2</v>
      </c>
    </row>
    <row r="213" spans="1:17">
      <c r="A213" s="203"/>
      <c r="B213" s="200" t="s">
        <v>350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1</v>
      </c>
      <c r="K213" s="30">
        <f>C212+D212+E212+F212+G212+H212+I212+J212+K212</f>
        <v>2</v>
      </c>
      <c r="L213" s="30">
        <f>C212+D212+E212+F212+G212+H212+I212+J212+K212+L212</f>
        <v>2</v>
      </c>
      <c r="M213" s="30">
        <f>C212+D212+E212+F212+G212+H212+I212+J212+K212+L212+M212</f>
        <v>2</v>
      </c>
      <c r="N213" s="30">
        <f>C212+D212+E212+F212+G212+H212+I212+J212+K212+L212+M212+N212</f>
        <v>2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347</v>
      </c>
      <c r="C215" s="297">
        <v>1</v>
      </c>
      <c r="D215" s="297">
        <v>0</v>
      </c>
      <c r="E215" s="297">
        <v>0</v>
      </c>
      <c r="F215" s="297">
        <v>0</v>
      </c>
      <c r="G215" s="297">
        <v>0</v>
      </c>
      <c r="H215" s="297">
        <v>2</v>
      </c>
      <c r="I215" s="297">
        <v>0</v>
      </c>
      <c r="J215" s="297">
        <v>3</v>
      </c>
      <c r="K215" s="297">
        <v>0</v>
      </c>
      <c r="L215" s="297">
        <v>0</v>
      </c>
      <c r="M215" s="297">
        <v>0</v>
      </c>
      <c r="N215" s="297">
        <v>0</v>
      </c>
      <c r="O215" s="84">
        <f t="shared" ref="O215:O222" si="43">SUM(C215:N215)</f>
        <v>6</v>
      </c>
    </row>
    <row r="216" spans="1:17">
      <c r="A216" s="195"/>
      <c r="B216" s="196" t="s">
        <v>348</v>
      </c>
      <c r="C216" s="297">
        <v>0</v>
      </c>
      <c r="D216" s="297">
        <v>0</v>
      </c>
      <c r="E216" s="297">
        <v>0</v>
      </c>
      <c r="F216" s="297">
        <v>0</v>
      </c>
      <c r="G216" s="297">
        <v>0</v>
      </c>
      <c r="H216" s="297">
        <v>0</v>
      </c>
      <c r="I216" s="297">
        <v>2</v>
      </c>
      <c r="J216" s="297">
        <v>1</v>
      </c>
      <c r="K216" s="297">
        <v>0</v>
      </c>
      <c r="L216" s="297">
        <v>0</v>
      </c>
      <c r="M216" s="297">
        <v>0</v>
      </c>
      <c r="N216" s="297">
        <v>0</v>
      </c>
      <c r="O216" s="84">
        <f t="shared" si="43"/>
        <v>3</v>
      </c>
    </row>
    <row r="217" spans="1:17">
      <c r="A217" s="195"/>
      <c r="B217" s="196" t="s">
        <v>152</v>
      </c>
      <c r="C217" s="297">
        <v>0</v>
      </c>
      <c r="D217" s="297">
        <v>0</v>
      </c>
      <c r="E217" s="297">
        <v>1</v>
      </c>
      <c r="F217" s="297">
        <v>0</v>
      </c>
      <c r="G217" s="297">
        <v>2</v>
      </c>
      <c r="H217" s="297">
        <v>8</v>
      </c>
      <c r="I217" s="297">
        <v>3</v>
      </c>
      <c r="J217" s="297">
        <v>3</v>
      </c>
      <c r="K217" s="297">
        <v>0</v>
      </c>
      <c r="L217" s="297">
        <v>1</v>
      </c>
      <c r="M217" s="297">
        <v>0</v>
      </c>
      <c r="N217" s="297">
        <v>1</v>
      </c>
      <c r="O217" s="84">
        <f t="shared" si="43"/>
        <v>19</v>
      </c>
    </row>
    <row r="218" spans="1:17">
      <c r="A218" s="195"/>
      <c r="B218" s="196" t="s">
        <v>153</v>
      </c>
      <c r="C218" s="297">
        <v>0</v>
      </c>
      <c r="D218" s="297">
        <v>0</v>
      </c>
      <c r="E218" s="297">
        <v>1</v>
      </c>
      <c r="F218" s="297">
        <v>2</v>
      </c>
      <c r="G218" s="297">
        <v>4</v>
      </c>
      <c r="H218" s="297">
        <v>18</v>
      </c>
      <c r="I218" s="297">
        <v>7</v>
      </c>
      <c r="J218" s="297">
        <v>7</v>
      </c>
      <c r="K218" s="297">
        <v>6</v>
      </c>
      <c r="L218" s="297">
        <v>5</v>
      </c>
      <c r="M218" s="297">
        <v>2</v>
      </c>
      <c r="N218" s="297">
        <v>0</v>
      </c>
      <c r="O218" s="84">
        <f t="shared" si="43"/>
        <v>52</v>
      </c>
    </row>
    <row r="219" spans="1:17">
      <c r="A219" s="195"/>
      <c r="B219" s="196" t="s">
        <v>190</v>
      </c>
      <c r="C219" s="297">
        <v>0</v>
      </c>
      <c r="D219" s="297">
        <v>1</v>
      </c>
      <c r="E219" s="297">
        <v>1</v>
      </c>
      <c r="F219" s="297">
        <v>1</v>
      </c>
      <c r="G219" s="297">
        <v>1</v>
      </c>
      <c r="H219" s="297">
        <v>9</v>
      </c>
      <c r="I219" s="297">
        <v>15</v>
      </c>
      <c r="J219" s="297">
        <v>5</v>
      </c>
      <c r="K219" s="297">
        <v>7</v>
      </c>
      <c r="L219" s="297">
        <v>0</v>
      </c>
      <c r="M219" s="297">
        <v>0</v>
      </c>
      <c r="N219" s="297">
        <v>0</v>
      </c>
      <c r="O219" s="84">
        <f t="shared" si="43"/>
        <v>40</v>
      </c>
    </row>
    <row r="220" spans="1:17">
      <c r="A220" s="161"/>
      <c r="B220" s="197" t="s">
        <v>349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344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1</v>
      </c>
      <c r="J222" s="88">
        <f>รายเดือน64!I26</f>
        <v>0</v>
      </c>
      <c r="K222" s="88">
        <f>รายเดือน64!J26</f>
        <v>2</v>
      </c>
      <c r="L222" s="88">
        <f>รายเดือน64!K26</f>
        <v>1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4</v>
      </c>
      <c r="Q222" s="92"/>
    </row>
    <row r="223" spans="1:17">
      <c r="A223" s="203"/>
      <c r="B223" s="200" t="s">
        <v>350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1</v>
      </c>
      <c r="J223" s="30">
        <f>C222+D222+E222+F222+G222+H222+I222+J222</f>
        <v>1</v>
      </c>
      <c r="K223" s="30">
        <f>C222+D222+E222+F222+G222+H222+I222+J222+K222</f>
        <v>3</v>
      </c>
      <c r="L223" s="30">
        <f>C222+D222+E222+F222+G222+H222+I222+J222+K222+L222</f>
        <v>4</v>
      </c>
      <c r="M223" s="30">
        <f>C222+D222+E222+F222+G222+H222+I222+J222+K222+L222+M222</f>
        <v>4</v>
      </c>
      <c r="N223" s="30">
        <f>C222+D222+E222+F222+G222+H222+I222+J222+K222+L222+M222+N222</f>
        <v>4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L23" sqref="L23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31</v>
      </c>
      <c r="D3" s="39">
        <v>102.45710772899163</v>
      </c>
    </row>
    <row r="4" spans="3:4" ht="24">
      <c r="C4" s="11" t="s">
        <v>24</v>
      </c>
      <c r="D4" s="39">
        <v>68.206056697834768</v>
      </c>
    </row>
    <row r="5" spans="3:4" ht="24">
      <c r="C5" s="29" t="s">
        <v>23</v>
      </c>
      <c r="D5" s="39">
        <v>39.656311962987445</v>
      </c>
    </row>
    <row r="6" spans="3:4" ht="24">
      <c r="C6" s="29" t="s">
        <v>29</v>
      </c>
      <c r="D6" s="39">
        <v>30.921193901653425</v>
      </c>
    </row>
    <row r="7" spans="3:4" ht="24">
      <c r="C7" s="29" t="s">
        <v>25</v>
      </c>
      <c r="D7" s="39">
        <v>17.550787591593174</v>
      </c>
    </row>
    <row r="8" spans="3:4">
      <c r="C8" s="378" t="s">
        <v>63</v>
      </c>
      <c r="D8" s="39">
        <v>16.918326777481706</v>
      </c>
    </row>
    <row r="9" spans="3:4" ht="24">
      <c r="C9" s="29" t="s">
        <v>21</v>
      </c>
      <c r="D9" s="39">
        <v>16.652469369063553</v>
      </c>
    </row>
    <row r="10" spans="3:4" ht="24">
      <c r="C10" s="29" t="s">
        <v>58</v>
      </c>
      <c r="D10" s="39">
        <v>14.283163720764149</v>
      </c>
    </row>
    <row r="11" spans="3:4" ht="24">
      <c r="C11" s="29" t="s">
        <v>34</v>
      </c>
      <c r="D11" s="39">
        <v>13.84083044982699</v>
      </c>
    </row>
    <row r="12" spans="3:4" ht="24">
      <c r="C12" s="29" t="s">
        <v>26</v>
      </c>
      <c r="D12" s="39">
        <v>13.625091969370793</v>
      </c>
    </row>
    <row r="13" spans="3:4">
      <c r="C13" s="378" t="s">
        <v>62</v>
      </c>
      <c r="D13" s="39">
        <v>8.0305159606504724</v>
      </c>
    </row>
    <row r="14" spans="3:4" ht="24">
      <c r="C14" s="11" t="s">
        <v>61</v>
      </c>
      <c r="D14" s="39">
        <v>7.1937270699949645</v>
      </c>
    </row>
    <row r="15" spans="3:4" ht="24">
      <c r="C15" s="29" t="s">
        <v>27</v>
      </c>
      <c r="D15" s="39">
        <v>5.5623024223827047</v>
      </c>
    </row>
    <row r="16" spans="3:4" ht="24">
      <c r="C16" s="29" t="s">
        <v>59</v>
      </c>
      <c r="D16" s="39">
        <v>5.4246114622040196</v>
      </c>
    </row>
    <row r="17" spans="3:4" ht="24">
      <c r="C17" s="11" t="s">
        <v>28</v>
      </c>
      <c r="D17" s="39">
        <v>4.9376620170349339</v>
      </c>
    </row>
    <row r="18" spans="3:4" ht="24">
      <c r="C18" s="29" t="s">
        <v>35</v>
      </c>
      <c r="D18" s="39">
        <v>4.4045102184637068</v>
      </c>
    </row>
    <row r="19" spans="3:4" ht="24">
      <c r="C19" s="29" t="s">
        <v>30</v>
      </c>
      <c r="D19" s="39">
        <v>2.6844196284763235</v>
      </c>
    </row>
    <row r="20" spans="3:4" ht="24">
      <c r="C20" s="14" t="s">
        <v>32</v>
      </c>
      <c r="D20" s="39">
        <v>0</v>
      </c>
    </row>
    <row r="21" spans="3:4" ht="24">
      <c r="C21" s="1" t="s">
        <v>33</v>
      </c>
      <c r="D21" s="39">
        <v>0</v>
      </c>
    </row>
    <row r="22" spans="3:4" ht="24">
      <c r="C22" s="379" t="s">
        <v>60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รายเดือน64</vt:lpstr>
      <vt:lpstr>แยก3 รหัส</vt:lpstr>
      <vt:lpstr> สัปดาห์ที่ 46 (อำเภอ)</vt:lpstr>
      <vt:lpstr>รายตำบลwk 46</vt:lpstr>
      <vt:lpstr>รายงานหมู่บ้าน รง 506</vt:lpstr>
      <vt:lpstr>มัธยฐานรายอำเภอ64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2021-11-22T04:04:21Z</dcterms:modified>
</cp:coreProperties>
</file>