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38 (อำเภอ)" sheetId="33" r:id="rId4"/>
    <sheet name="รายตำบลwk 38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38'!$A$2:$Q$197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H5" i="7"/>
  <c r="I5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BB25" l="1"/>
  <c r="BA25"/>
  <c r="AZ25"/>
  <c r="AY25"/>
  <c r="AX25"/>
  <c r="AW25"/>
  <c r="AV25"/>
  <c r="AU25"/>
  <c r="AT25"/>
  <c r="AS25"/>
  <c r="AR25"/>
  <c r="AQ25"/>
  <c r="AP25"/>
  <c r="AO25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E27"/>
  <c r="F27" s="1"/>
  <c r="H26"/>
  <c r="F26" s="1"/>
  <c r="E26"/>
  <c r="I25" s="1"/>
  <c r="H25"/>
  <c r="F25" s="1"/>
  <c r="E25"/>
  <c r="H24"/>
  <c r="F24" s="1"/>
  <c r="E24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E15"/>
  <c r="F15" s="1"/>
  <c r="P14"/>
  <c r="H14"/>
  <c r="E14"/>
  <c r="I13" s="1"/>
  <c r="H13"/>
  <c r="F13" s="1"/>
  <c r="E13"/>
  <c r="H12"/>
  <c r="F12" s="1"/>
  <c r="E12"/>
  <c r="H11"/>
  <c r="E11"/>
  <c r="O10"/>
  <c r="N10"/>
  <c r="H10"/>
  <c r="E10"/>
  <c r="P9"/>
  <c r="H9"/>
  <c r="E9"/>
  <c r="P8"/>
  <c r="H8"/>
  <c r="F8" s="1"/>
  <c r="E8"/>
  <c r="P7"/>
  <c r="T31" i="33" l="1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K5"/>
  <c r="I12" i="76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/>
</calcChain>
</file>

<file path=xl/sharedStrings.xml><?xml version="1.0" encoding="utf-8"?>
<sst xmlns="http://schemas.openxmlformats.org/spreadsheetml/2006/main" count="2647" uniqueCount="524">
  <si>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</si>
  <si>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</si>
  <si>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</si>
  <si>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</si>
  <si>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</si>
  <si>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</si>
  <si>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</si>
  <si>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</si>
  <si>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</si>
  <si>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</si>
  <si>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</si>
  <si>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</si>
  <si>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</si>
  <si>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</si>
  <si>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</si>
  <si>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</si>
  <si>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</si>
  <si>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</si>
  <si>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</si>
  <si>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</si>
  <si>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</si>
  <si>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</si>
  <si>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</si>
  <si>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</si>
  <si>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</si>
  <si>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</si>
  <si>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</si>
  <si>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</si>
  <si>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</si>
  <si>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</si>
  <si>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</si>
  <si>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</si>
  <si>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</si>
  <si>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</si>
  <si>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</si>
  <si>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</si>
  <si>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</si>
  <si>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</si>
  <si>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</si>
  <si>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</si>
  <si>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</si>
  <si>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</si>
  <si>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</si>
  <si>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</si>
  <si>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</si>
  <si>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</si>
  <si>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</si>
  <si>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</si>
  <si>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</si>
  <si>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</si>
  <si>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</si>
  <si>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</si>
  <si>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</si>
  <si>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</si>
  <si>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</si>
  <si>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</si>
  <si>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</si>
  <si>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</si>
  <si>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</si>
  <si>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</si>
  <si>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</si>
  <si>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</si>
  <si>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</si>
  <si>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</si>
  <si>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</si>
  <si>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</si>
  <si>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</si>
  <si>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</si>
  <si>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</si>
  <si>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</si>
  <si>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</si>
  <si>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</si>
  <si>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</si>
  <si>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</si>
  <si>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</si>
  <si>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</si>
  <si>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</si>
  <si>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</si>
  <si>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</si>
  <si>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</si>
  <si>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</si>
  <si>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</si>
  <si>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</si>
  <si>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</si>
  <si>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</si>
  <si>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</si>
  <si>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</si>
  <si>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</si>
  <si>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</si>
  <si>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</si>
  <si>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</si>
  <si>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</si>
  <si>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</si>
  <si>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</si>
  <si>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</si>
  <si>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</si>
  <si>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</si>
  <si>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</si>
  <si>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</si>
  <si>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</si>
  <si>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</si>
  <si>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</si>
  <si>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</si>
  <si>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</si>
  <si>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</si>
  <si>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</si>
  <si>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</si>
  <si>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</si>
  <si>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</si>
  <si>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</si>
  <si>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</si>
  <si>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</si>
  <si>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</si>
  <si>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</si>
  <si>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</si>
  <si>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</si>
  <si>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</si>
  <si>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</si>
  <si>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</si>
  <si>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</si>
  <si>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</si>
  <si>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</si>
  <si>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</si>
  <si>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</si>
  <si>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</si>
  <si>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</si>
  <si>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</si>
  <si>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</si>
  <si>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</si>
  <si>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</si>
  <si>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</si>
  <si>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</si>
  <si>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</si>
  <si>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</si>
  <si>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</si>
  <si>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</si>
  <si>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</si>
  <si>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</si>
  <si>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</si>
  <si>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</si>
  <si>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</si>
  <si>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</si>
  <si>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</si>
  <si>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</si>
  <si>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</si>
  <si>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</si>
  <si>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</si>
  <si>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</si>
  <si>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</si>
  <si>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</si>
  <si>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</si>
  <si>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</si>
  <si>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</si>
  <si>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</si>
  <si>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</si>
  <si>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</si>
  <si>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</si>
  <si>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</si>
  <si>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</si>
  <si>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</si>
  <si>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</si>
  <si>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</si>
  <si>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</si>
  <si>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</si>
  <si>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</si>
  <si>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</si>
  <si>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</si>
  <si>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</si>
  <si>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</si>
  <si>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</si>
  <si>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</si>
  <si>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</si>
  <si>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</si>
  <si>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</si>
  <si>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</si>
  <si>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</si>
  <si>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</si>
  <si>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</si>
  <si>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</si>
  <si>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</si>
  <si>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</si>
  <si>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</si>
  <si>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</si>
  <si>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</si>
  <si>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</si>
  <si>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</si>
  <si>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</si>
  <si>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</si>
  <si>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</si>
  <si>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</si>
  <si>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</si>
  <si>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</si>
  <si>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</si>
  <si>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</si>
  <si>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</si>
  <si>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</si>
  <si>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</si>
  <si>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</si>
  <si>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</si>
  <si>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</si>
  <si>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</si>
  <si>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</si>
  <si>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</si>
  <si>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</si>
  <si>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</si>
  <si>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</si>
  <si>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</si>
  <si>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</si>
  <si>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</si>
  <si>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</si>
  <si>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</si>
  <si>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</si>
  <si>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</si>
  <si>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</si>
  <si>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</si>
  <si>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</si>
  <si>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</si>
  <si>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</si>
  <si>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</si>
  <si>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</si>
  <si>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</si>
  <si>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</si>
  <si>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</si>
  <si>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</si>
  <si>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</si>
  <si>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</si>
  <si>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</si>
  <si>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</si>
  <si>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</si>
  <si>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</si>
  <si>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</si>
  <si>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</si>
  <si>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</si>
  <si>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</si>
  <si>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</si>
  <si>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</si>
  <si>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</si>
  <si>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</si>
  <si>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</si>
  <si>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</si>
  <si>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</si>
  <si>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</si>
  <si>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</si>
  <si>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</si>
  <si>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</si>
  <si>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</si>
  <si>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</si>
  <si>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</si>
  <si>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</si>
  <si>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</si>
  <si>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</si>
  <si>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</si>
  <si>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</si>
  <si>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</si>
  <si>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</si>
  <si>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</si>
  <si>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</si>
  <si>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</si>
  <si>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</si>
  <si>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</si>
  <si>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</si>
  <si>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</si>
  <si>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</si>
  <si>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</si>
  <si>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</si>
  <si>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</si>
  <si>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</si>
  <si>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</si>
  <si>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</si>
  <si>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</si>
  <si>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</si>
  <si>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</si>
  <si>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</si>
  <si>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</si>
  <si>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</si>
  <si>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</si>
  <si>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</si>
  <si>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</si>
  <si>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</si>
  <si>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</si>
  <si>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</si>
  <si>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</si>
  <si>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</si>
  <si>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</si>
  <si>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</si>
  <si>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</si>
  <si>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</si>
  <si>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</si>
  <si>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</si>
  <si>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</si>
  <si>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</si>
  <si>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</si>
  <si>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</si>
  <si>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</si>
  <si>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</si>
  <si>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</si>
  <si>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</si>
  <si>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</si>
  <si>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</si>
  <si>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</si>
  <si>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</si>
  <si>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</si>
  <si>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</si>
  <si>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</si>
  <si>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</si>
  <si>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</si>
  <si>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</si>
  <si>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</si>
  <si>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</si>
  <si>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</si>
  <si>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</si>
  <si>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</si>
  <si>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</si>
  <si>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</si>
  <si>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</si>
  <si>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</si>
  <si>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</si>
  <si>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</si>
  <si>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</si>
  <si>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</si>
  <si>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</si>
  <si>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</si>
  <si>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</si>
  <si>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</si>
  <si>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</si>
  <si>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</si>
  <si>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</si>
  <si>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</si>
  <si>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</si>
  <si>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</si>
  <si>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</si>
  <si>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</si>
  <si>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</si>
  <si>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</si>
  <si>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</si>
  <si>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</si>
  <si>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</si>
  <si>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</si>
  <si>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</si>
  <si>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</si>
  <si>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</si>
  <si>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</si>
  <si>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</si>
  <si>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</si>
  <si>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</si>
  <si>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</si>
  <si>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</si>
  <si>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</si>
  <si>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</si>
  <si>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</si>
  <si>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</si>
  <si>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</si>
  <si>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</si>
  <si>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</si>
  <si>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</si>
  <si>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</si>
  <si>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</si>
  <si>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</si>
  <si>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</si>
  <si>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</si>
  <si>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</si>
  <si>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</si>
  <si>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</si>
  <si>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</si>
  <si>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</si>
  <si>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</si>
  <si>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</si>
  <si>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</si>
  <si>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</si>
  <si>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</si>
  <si>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</si>
  <si>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</si>
  <si>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</si>
  <si>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</si>
  <si>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</si>
  <si>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</si>
  <si>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</si>
  <si>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</si>
  <si>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</si>
  <si>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</si>
  <si>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</si>
  <si>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</si>
  <si>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</si>
  <si>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</si>
  <si>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</si>
  <si>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</si>
  <si>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</si>
  <si>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</si>
  <si>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</si>
  <si>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</si>
  <si>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</si>
  <si>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</si>
  <si>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</si>
  <si>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</si>
  <si>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</si>
  <si>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</si>
  <si>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</si>
  <si>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</si>
  <si>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</si>
  <si>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</si>
  <si>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</si>
  <si>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</si>
  <si>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</si>
  <si>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</si>
  <si>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</si>
  <si>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</si>
  <si>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</si>
  <si>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</si>
  <si>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</si>
  <si>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</si>
  <si>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</si>
  <si>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</si>
  <si>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</si>
  <si>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</si>
  <si>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</si>
  <si>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</si>
  <si>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</si>
  <si>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</si>
  <si>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</si>
  <si>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</si>
  <si>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</si>
  <si>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</si>
  <si>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</si>
  <si>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</si>
  <si>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</si>
  <si>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</si>
  <si>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</si>
  <si>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</si>
  <si>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</si>
  <si>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</si>
  <si>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</si>
  <si>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</si>
  <si>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</si>
  <si>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</si>
  <si>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</si>
  <si>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</si>
  <si>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</si>
  <si>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</si>
  <si>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</si>
  <si>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</si>
  <si>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</si>
  <si>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</si>
  <si>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</si>
  <si>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</si>
  <si>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</si>
  <si>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</si>
  <si>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</si>
  <si>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</si>
  <si>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</si>
  <si>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</si>
  <si>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</si>
  <si>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</si>
  <si>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</si>
  <si>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</si>
  <si>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wk 35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</si>
  <si>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</si>
  <si>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</si>
  <si>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</si>
  <si>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</si>
  <si>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</si>
  <si>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</si>
  <si>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</si>
  <si>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</si>
  <si>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</si>
  <si>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</si>
  <si>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</si>
  <si>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</si>
  <si>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</si>
  <si>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</si>
  <si>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</si>
  <si>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</si>
  <si>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wk 36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</si>
  <si>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</si>
  <si>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</si>
  <si>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</si>
  <si>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</si>
  <si>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</si>
  <si>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</si>
  <si>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</si>
  <si>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</si>
  <si>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</si>
  <si>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</si>
  <si>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</si>
  <si>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</si>
  <si>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</si>
  <si>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</si>
  <si>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</si>
  <si>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</si>
  <si>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</si>
  <si>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</si>
  <si>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</si>
  <si>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</si>
  <si>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wk 37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</si>
  <si>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</si>
  <si>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</si>
  <si>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</si>
  <si>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</si>
  <si>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</si>
  <si>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</si>
  <si>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</si>
  <si>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</si>
  <si>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</si>
  <si>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</si>
  <si>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</si>
  <si>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</si>
  <si>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</si>
  <si>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</si>
  <si>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</si>
  <si>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ข้อมูล  ณ  วันที่  26  กันยายน  2564   (จากรายงาน 506)</t>
  </si>
  <si>
    <t>ข้อมูล  ณ  วันที่ 26 กันยายน  2564   (จากรายงาน 506)</t>
  </si>
  <si>
    <t>ข้อมูล  ณ  วันที่ 26 กันยายน 2564   (จากรายงาน 506)</t>
  </si>
  <si>
    <t>wk 1 - 34</t>
  </si>
  <si>
    <t>wk 35-38</t>
  </si>
  <si>
    <t>wk 38</t>
  </si>
  <si>
    <t xml:space="preserve"> พื้นที่การระบาดไข้เลือดออก  รายตำบล   ในช่วง 4  สัปดาห์ล่าสุด   ระหว่างวันที่  29 สิงหาคม - 26 กันยายน  2564</t>
  </si>
  <si>
    <t>รวมผู้ป่วยสะสม  wk 1 - 38  (ราย)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</si>
  <si>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</si>
  <si>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</si>
  <si>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</si>
  <si>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</si>
  <si>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</si>
  <si>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</si>
  <si>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</si>
  <si>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ข้อมูล ณ วันที่  26  กันยายน  2564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</si>
</sst>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54" fillId="20" borderId="9" xfId="14" applyFont="1" applyFill="1" applyBorder="1"/>
    <xf numFmtId="0" fontId="69" fillId="0" borderId="0" xfId="0" applyFont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21" borderId="27" xfId="0" applyFont="1" applyFill="1" applyBorder="1"/>
    <xf numFmtId="0" fontId="70" fillId="21" borderId="28" xfId="0" applyFont="1" applyFill="1" applyBorder="1"/>
    <xf numFmtId="0" fontId="70" fillId="21" borderId="27" xfId="0" applyNumberFormat="1" applyFont="1" applyFill="1" applyBorder="1"/>
    <xf numFmtId="0" fontId="70" fillId="21" borderId="36" xfId="0" applyNumberFormat="1" applyFont="1" applyFill="1" applyBorder="1"/>
    <xf numFmtId="0" fontId="70" fillId="21" borderId="35" xfId="0" applyNumberFormat="1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70" fillId="12" borderId="24" xfId="0" applyNumberFormat="1" applyFont="1" applyFill="1" applyBorder="1"/>
    <xf numFmtId="0" fontId="70" fillId="12" borderId="30" xfId="0" applyNumberFormat="1" applyFont="1" applyFill="1" applyBorder="1"/>
    <xf numFmtId="0" fontId="70" fillId="12" borderId="31" xfId="0" applyNumberFormat="1" applyFont="1" applyFill="1" applyBorder="1"/>
    <xf numFmtId="0" fontId="69" fillId="22" borderId="24" xfId="0" applyFont="1" applyFill="1" applyBorder="1"/>
    <xf numFmtId="0" fontId="69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  <xf numFmtId="0" fontId="70" fillId="12" borderId="24" xfId="0" applyFont="1" applyFill="1" applyBorder="1"/>
    <xf numFmtId="0" fontId="70" fillId="12" borderId="25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6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FF99"/>
      <color rgb="FFFF00FF"/>
      <color rgb="FFC0C0C0"/>
      <color rgb="FF0000CC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Sheet1!$C$3:$C$18</c:f>
              <c:strCache>
                <c:ptCount val="16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ทุ่งเขาหลวง</c:v>
                </c:pt>
                <c:pt idx="5">
                  <c:v>เมือง</c:v>
                </c:pt>
                <c:pt idx="6">
                  <c:v>โพนทราย</c:v>
                </c:pt>
                <c:pt idx="7">
                  <c:v>ธวัชบุรี</c:v>
                </c:pt>
                <c:pt idx="8">
                  <c:v>หนองฮี</c:v>
                </c:pt>
                <c:pt idx="9">
                  <c:v>พนมไพร</c:v>
                </c:pt>
                <c:pt idx="10">
                  <c:v>ศรีสมเด็จ</c:v>
                </c:pt>
                <c:pt idx="11">
                  <c:v>โพธิ์ชัย</c:v>
                </c:pt>
                <c:pt idx="12">
                  <c:v>เสลภูมิ</c:v>
                </c:pt>
                <c:pt idx="13">
                  <c:v>โพนทอง</c:v>
                </c:pt>
                <c:pt idx="14">
                  <c:v>หนองพอก</c:v>
                </c:pt>
                <c:pt idx="15">
                  <c:v>เมืองสรวง</c:v>
                </c:pt>
              </c:strCache>
            </c:strRef>
          </c:cat>
          <c:val>
            <c:numRef>
              <c:f>Sheet1!$D$3:$D$18</c:f>
              <c:numCache>
                <c:formatCode>0.00</c:formatCode>
                <c:ptCount val="16"/>
                <c:pt idx="0">
                  <c:v>78.239973174866336</c:v>
                </c:pt>
                <c:pt idx="1">
                  <c:v>58.285175723604254</c:v>
                </c:pt>
                <c:pt idx="2">
                  <c:v>30.504855356144187</c:v>
                </c:pt>
                <c:pt idx="3">
                  <c:v>21.473051320592656</c:v>
                </c:pt>
                <c:pt idx="4">
                  <c:v>12.68874508311128</c:v>
                </c:pt>
                <c:pt idx="5">
                  <c:v>11.528632640120923</c:v>
                </c:pt>
                <c:pt idx="6">
                  <c:v>10.712372790573111</c:v>
                </c:pt>
                <c:pt idx="7">
                  <c:v>10.237959428429351</c:v>
                </c:pt>
                <c:pt idx="8">
                  <c:v>8.0305159606504724</c:v>
                </c:pt>
                <c:pt idx="9">
                  <c:v>6.8125459846853964</c:v>
                </c:pt>
                <c:pt idx="10">
                  <c:v>5.4246114622040196</c:v>
                </c:pt>
                <c:pt idx="11">
                  <c:v>5.1903114186851207</c:v>
                </c:pt>
                <c:pt idx="12">
                  <c:v>3.2917746780232893</c:v>
                </c:pt>
                <c:pt idx="13">
                  <c:v>1.8541008074609016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gapWidth val="28"/>
        <c:axId val="156580480"/>
        <c:axId val="156594560"/>
      </c:barChart>
      <c:catAx>
        <c:axId val="156580480"/>
        <c:scaling>
          <c:orientation val="minMax"/>
        </c:scaling>
        <c:axPos val="b"/>
        <c:tickLblPos val="nextTo"/>
        <c:crossAx val="156594560"/>
        <c:crosses val="autoZero"/>
        <c:auto val="1"/>
        <c:lblAlgn val="ctr"/>
        <c:lblOffset val="100"/>
      </c:catAx>
      <c:valAx>
        <c:axId val="1565945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6580480"/>
        <c:crosses val="autoZero"/>
        <c:crossBetween val="between"/>
      </c:valAx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18</xdr:col>
      <xdr:colOff>600075</xdr:colOff>
      <xdr:row>33</xdr:row>
      <xdr:rowOff>190500</xdr:rowOff>
    </xdr:to>
    <xdr:pic>
      <xdr:nvPicPr>
        <xdr:cNvPr id="4" name="รูปภาพ 3" descr="163271157407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877050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66.422700347219" createdVersion="1" refreshedVersion="3" recordCount="193">
  <cacheSource type="worksheet">
    <worksheetSource ref="A1:T194" sheet="Sheet2" r:id="rId2"/>
  </cacheSource>
  <cacheFields count="20">
    <cacheField name="E0" numFmtId="0">
      <sharedItems containsSemiMixedTypes="0" containsString="0" containsNumber="1" containsInteger="1" minValue="181" maxValue="2570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6"/>
        <s v="04"/>
        <s v="08"/>
        <s v="09"/>
        <s v="05"/>
        <s v="01"/>
        <s v="03"/>
        <s v="07"/>
        <s v="15"/>
        <s v="11"/>
        <s v="10"/>
        <s v="13"/>
        <s v="21"/>
        <s v="18"/>
        <s v="19"/>
        <s v="20"/>
        <s v="16"/>
        <s v="12"/>
        <s v="14"/>
      </sharedItems>
    </cacheField>
    <cacheField name="ชื่อหมู่บ้าน" numFmtId="0">
      <sharedItems count="110">
        <s v="เที่ยมแข้"/>
        <s v="ชนวน"/>
        <s v="ฮ่องแฮ่"/>
        <s v="โนนสว่าง"/>
        <s v="หนองแวง"/>
        <s v="คุ้มใต้"/>
        <s v="สระโพนทอง"/>
        <s v="อ้น"/>
        <s v="สิงห์โคก"/>
        <s v="เขวาน้อย"/>
        <s v="ศรีโพนทอง"/>
        <s v="ดอนดู่"/>
        <s v="เล้า"/>
        <s v="เทวาประสิทธิ์"/>
        <s v="คำแวง"/>
        <s v="คุ้มหลังศาล"/>
        <s v="โพนพอุง"/>
        <s v="ตำแย"/>
        <s v="พานลุย"/>
        <s v="พระจันทร์"/>
        <s v="หนองซำ"/>
        <s v="นาแค"/>
        <s v="หนองสิม"/>
        <s v="คุ้มขี้เหล็กเหนือ"/>
        <s v="สวนปอ"/>
        <s v="ยางกู่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ยางกลาง"/>
        <s v="โพธิ์น้อยเหนือ"/>
        <s v="สามขา"/>
        <s v="ยางสวรรค์"/>
        <s v="บัวขาว"/>
        <s v="โรงพยาบาล"/>
        <s v="วัดบึง"/>
        <s v="ดู่ใหญ่"/>
        <s v="หนองทุ่งมน"/>
        <s v="หนองม่วง"/>
        <s v="กลางเมืองใหม่"/>
        <s v="สะแบง"/>
        <s v="กอก"/>
        <s v="โนนสวรรค์"/>
        <s v="หนองส้าว"/>
        <s v="ดอนพิมาน"/>
        <s v="ดงแดง"/>
        <s v="งูเหลือม"/>
        <s v="โนนใหม่"/>
        <s v="กู่กาสิงห์"/>
        <s v="ป่ายาง"/>
        <s v="นางงาม"/>
        <s v="แคน"/>
        <s v="หนองหน่องพัฒนา"/>
        <s v="โคกมอญ"/>
        <s v="หนองกลาง"/>
        <s v="โคกเพ็ก"/>
        <s v="หนองพอก"/>
        <s v="หนองหลุบ"/>
        <s v="ข่าน้อย"/>
        <s v="หนองผึ้ง"/>
        <s v="พระอารามหลวง"/>
        <s v="หนองทัพไทย"/>
        <s v="โพนทัน"/>
        <s v="ดงช้าง"/>
        <s v="เป็ดก่า"/>
        <s v="โพนงอย"/>
        <s v="มะเหลื่อม"/>
        <s v="ยางจ้อง"/>
        <s v="เก่าน้อย"/>
        <s v="โพนดวน"/>
        <s v="น้ำคำ"/>
        <s v="หนองหญ้าหวาย"/>
        <s v="ท่านคร"/>
        <s v="คำแดง"/>
        <s v="หัวช้าง"/>
        <s v="หนองขาม"/>
        <s v="คุ้มกลางเมืองใหม่"/>
        <s v="ไคร่นุ่น"/>
        <s v="หนองกุง"/>
        <s v="บักตู้"/>
        <s v="หัวนาคำ"/>
        <s v="โนน"/>
        <s v="ดูน"/>
        <s v="คัดเค้า"/>
        <s v="โคกคำเจริญ"/>
        <s v="หนองบัวห้าว"/>
        <s v="บัวหลวง"/>
        <s v="ฝางดง"/>
        <s v="หนองแคน"/>
        <s v="โพนตูม"/>
        <s v="หนองแต้"/>
        <s v="โนนสวาง"/>
        <s v="โนนตาแสง"/>
        <s v="โนนสะอาด"/>
        <s v="หวายหลึม"/>
        <s v="โนนทัน"/>
        <s v="น้ำใส"/>
        <s v="หนองเพียงขันธ์"/>
        <s v="เมืองหงส์"/>
        <s v="พยอม"/>
        <s v="ดงครั่งใหญ่"/>
      </sharedItems>
    </cacheField>
    <cacheField name="ตำบล" numFmtId="0">
      <sharedItems count="59">
        <s v="น้ำใส"/>
        <s v="โนนสง่า"/>
        <s v="โนนสวรรค์"/>
        <s v="นาโพธิ์"/>
        <s v="เกษตรวิสัย"/>
        <s v="สระคู"/>
        <s v="ทุ่งหลวง"/>
        <s v="หัวช้า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หินกอง"/>
        <s v="จำปาขัน"/>
        <s v="บ้านฝาง"/>
        <s v="โพนทราย"/>
        <s v="ขี้เหล็ก"/>
        <s v="กู่กาสิงห์"/>
        <s v="ห้วยหินลาด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หล่า"/>
        <s v="แสนสุข"/>
        <s v="สามขา"/>
        <s v="เมืองทุ่ง"/>
        <s v="สระบัว"/>
        <s v="ในเมือง"/>
        <s v="รอบเมือง"/>
        <s v="ดงแดง"/>
        <s v="ดงกลาง"/>
        <s v="แคนใหญ่"/>
        <s v="อีง่อง"/>
        <s v="ป่าสังข์"/>
        <s v="ดอกล้ำ"/>
        <s v="หนองพอก"/>
        <s v="หนองผือ"/>
        <s v="หนองแวง"/>
        <s v="หนองทัพไทย"/>
        <s v="ดูกอึ่ง"/>
        <s v="ไพศาล"/>
        <s v="อุ่มเม้า"/>
        <s v="โคกสว่าง"/>
        <s v="นาแซง"/>
        <s v="ภูเงิน"/>
        <s v="สีแก้ว"/>
        <s v="ขวัญเมือง"/>
        <s v="ทุ่งทอง"/>
        <s v="พนมไพร"/>
        <s v="มะบ้า"/>
      </sharedItems>
    </cacheField>
    <cacheField name="อำเภอ" numFmtId="0">
      <sharedItems count="14">
        <s v="จตุรพักตรพิมาน"/>
        <s v="ปทุมรัตต์"/>
        <s v="เมือง"/>
        <s v="เกษตรวิสัย"/>
        <s v="สุวรรณภูมิ"/>
        <s v="ศรีสมเด็จ"/>
        <s v="โพนทราย"/>
        <s v="โพธิ์ชัย"/>
        <s v="โพนทอง"/>
        <s v="ธวัชบุรี"/>
        <s v="เสลภูมิ"/>
        <s v="ทุ่งเขาหลวง"/>
        <s v="พนมไพร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9-21T00:00:00"/>
    </cacheField>
    <cacheField name="วันพบผป" numFmtId="14">
      <sharedItems containsSemiMixedTypes="0" containsNonDate="0" containsDate="1" containsString="0" minDate="2021-01-02T00:00:00" maxDate="2021-09-2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38" count="33">
        <n v="22"/>
        <n v="37"/>
        <n v="28"/>
        <n v="33"/>
        <n v="38"/>
        <n v="35"/>
        <n v="9"/>
        <n v="32"/>
        <n v="25"/>
        <n v="30"/>
        <n v="34"/>
        <n v="11"/>
        <n v="12"/>
        <n v="29"/>
        <n v="31"/>
        <n v="21"/>
        <n v="24"/>
        <n v="23"/>
        <n v="19"/>
        <n v="26"/>
        <n v="7"/>
        <n v="4"/>
        <n v="18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3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24853"/>
    <s v="26.D.H.F."/>
    <s v="กาญจน์เกล้า  อินทรศิลา"/>
    <s v="5402267"/>
    <s v="หญิง"/>
    <n v="10"/>
    <n v="0"/>
    <s v="นักเรียน"/>
    <s v="46"/>
    <x v="1"/>
    <x v="1"/>
    <x v="1"/>
    <x v="1"/>
    <s v="ปทุมรัตต์"/>
    <d v="2021-09-10T00:00:00"/>
    <d v="2021-09-14T00:00:00"/>
    <m/>
    <d v="2021-01-03T00:00:00"/>
    <x v="1"/>
    <n v="36"/>
  </r>
  <r>
    <n v="16811"/>
    <s v="26.D.H.F."/>
    <s v="กาญจนา  จารุกขมูล"/>
    <s v="4452423"/>
    <s v="หญิง"/>
    <n v="19"/>
    <n v="0"/>
    <s v="นักเรียน"/>
    <s v="5"/>
    <x v="2"/>
    <x v="2"/>
    <x v="2"/>
    <x v="1"/>
    <s v="ปทุมรัตต์"/>
    <d v="2021-06-02T00:00:00"/>
    <d v="2021-06-05T00:00:00"/>
    <m/>
    <d v="2021-01-03T00:00:00"/>
    <x v="0"/>
    <n v="22"/>
  </r>
  <r>
    <n v="24156"/>
    <s v="26.D.H.F."/>
    <s v="กิตติพงษ์ น้อยวิบล"/>
    <s v="986023"/>
    <s v="ชาย"/>
    <n v="6"/>
    <n v="0"/>
    <s v="นักเรียน"/>
    <s v="7"/>
    <x v="3"/>
    <x v="3"/>
    <x v="3"/>
    <x v="2"/>
    <s v="ร้อยเอ็ด"/>
    <d v="2021-07-10T00:00:00"/>
    <d v="2021-07-13T00:00:00"/>
    <m/>
    <d v="2021-01-03T00:00:00"/>
    <x v="2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4"/>
    <x v="4"/>
    <x v="4"/>
    <x v="3"/>
    <s v="ร้อยเอ็ด"/>
    <d v="2021-08-12T00:00:00"/>
    <d v="2021-08-17T00:00:00"/>
    <m/>
    <d v="2021-01-03T00:00:00"/>
    <x v="3"/>
    <n v="32"/>
  </r>
  <r>
    <n v="24157"/>
    <s v="26.D.H.F."/>
    <s v="กิตติศักดิ์ โลนุช"/>
    <s v="772925"/>
    <s v="ชาย"/>
    <n v="11"/>
    <n v="0"/>
    <s v="นักเรียน"/>
    <s v="71"/>
    <x v="5"/>
    <x v="5"/>
    <x v="5"/>
    <x v="4"/>
    <s v="ร้อยเอ็ด"/>
    <d v="2021-07-10T00:00:00"/>
    <d v="2021-07-13T00:00:00"/>
    <m/>
    <d v="2021-01-03T00:00:00"/>
    <x v="2"/>
    <n v="27"/>
  </r>
  <r>
    <n v="23943"/>
    <s v="26.D.H.F."/>
    <s v="จักรกฤษ ดิษฐ์สุนนท์"/>
    <s v="430041243"/>
    <s v="ชาย"/>
    <n v="42"/>
    <n v="2"/>
    <s v="เกษตร"/>
    <s v="146"/>
    <x v="3"/>
    <x v="6"/>
    <x v="6"/>
    <x v="4"/>
    <s v="สุวรรณภูมิ"/>
    <d v="2021-08-17T00:00:00"/>
    <d v="2021-08-20T00:00:00"/>
    <m/>
    <d v="2021-01-03T00:00:00"/>
    <x v="3"/>
    <n v="33"/>
  </r>
  <r>
    <n v="25700"/>
    <s v="26.D.H.F."/>
    <s v="จักรินทร์ อาระลา"/>
    <s v="5400077"/>
    <s v="ชาย"/>
    <n v="15"/>
    <n v="3"/>
    <s v="นักเรียน"/>
    <s v="32/1"/>
    <x v="5"/>
    <x v="7"/>
    <x v="7"/>
    <x v="0"/>
    <s v="จตุรพักตรพิมาน"/>
    <d v="2021-09-20T00:00:00"/>
    <d v="2021-09-20T00:00:00"/>
    <m/>
    <d v="2021-01-03T00:00:00"/>
    <x v="4"/>
    <n v="38"/>
  </r>
  <r>
    <n v="24541"/>
    <s v="26.D.H.F."/>
    <s v="จันทรเกษม ศรีมาน"/>
    <s v="134135"/>
    <s v="ชาย"/>
    <n v="23"/>
    <n v="0"/>
    <s v="รับจ้าง,กรรมกร"/>
    <s v="100"/>
    <x v="6"/>
    <x v="8"/>
    <x v="8"/>
    <x v="3"/>
    <s v="เกษตรวิสัย"/>
    <d v="2021-08-30T00:00:00"/>
    <d v="2021-09-03T00:00:00"/>
    <m/>
    <d v="2021-01-03T00:00:00"/>
    <x v="5"/>
    <n v="35"/>
  </r>
  <r>
    <n v="7570"/>
    <s v="26.D.H.F."/>
    <s v="จันสี ภูสังข์"/>
    <m/>
    <s v="หญิง"/>
    <n v="86"/>
    <n v="0"/>
    <s v="เกษตร"/>
    <s v="8"/>
    <x v="0"/>
    <x v="9"/>
    <x v="9"/>
    <x v="5"/>
    <s v="ร้อยเอ็ดธนบุรี"/>
    <d v="2021-02-28T00:00:00"/>
    <d v="2021-03-03T00:00:00"/>
    <m/>
    <d v="2021-01-03T00:00:00"/>
    <x v="6"/>
    <n v="9"/>
  </r>
  <r>
    <n v="22128"/>
    <s v="26.D.H.F."/>
    <s v="จำปี หนองหว้า"/>
    <s v="000031042"/>
    <s v="หญิง"/>
    <n v="44"/>
    <n v="1"/>
    <s v="เกษตร"/>
    <s v="33"/>
    <x v="2"/>
    <x v="10"/>
    <x v="10"/>
    <x v="6"/>
    <s v="โพนทราย"/>
    <d v="2021-08-12T00:00:00"/>
    <d v="2021-08-13T00:00:00"/>
    <m/>
    <d v="2021-01-03T00:00:00"/>
    <x v="7"/>
    <n v="32"/>
  </r>
  <r>
    <n v="24684"/>
    <s v="26.D.H.F."/>
    <s v="จิราพร  อุปแก้ว"/>
    <s v="4429403"/>
    <s v="หญิง"/>
    <n v="19"/>
    <n v="0"/>
    <s v="นักเรียน"/>
    <s v="120"/>
    <x v="3"/>
    <x v="11"/>
    <x v="11"/>
    <x v="1"/>
    <s v="ปทุมรัตต์"/>
    <d v="2021-09-08T00:00:00"/>
    <d v="2021-09-12T00:00:00"/>
    <m/>
    <d v="2021-01-03T00:00:00"/>
    <x v="1"/>
    <n v="36"/>
  </r>
  <r>
    <n v="24539"/>
    <s v="26.D.H.F."/>
    <s v="จิราภรณ์ สาระคำ"/>
    <s v="130459"/>
    <s v="หญิง"/>
    <n v="17"/>
    <n v="0"/>
    <s v="นักเรียน"/>
    <s v="354"/>
    <x v="7"/>
    <x v="4"/>
    <x v="4"/>
    <x v="3"/>
    <s v="เกษตรวิสัย"/>
    <d v="2021-06-18T00:00:00"/>
    <d v="2021-06-22T00:00:00"/>
    <m/>
    <d v="2021-01-03T00:00:00"/>
    <x v="8"/>
    <n v="24"/>
  </r>
  <r>
    <n v="24137"/>
    <s v="26.D.H.F."/>
    <s v="จิรายุ วินทะไชย"/>
    <s v="726287"/>
    <s v="ชาย"/>
    <n v="12"/>
    <n v="0"/>
    <s v="นักเรียน"/>
    <s v="60"/>
    <x v="7"/>
    <x v="12"/>
    <x v="12"/>
    <x v="2"/>
    <s v="ร้อยเอ็ด"/>
    <d v="2021-07-23T00:00:00"/>
    <d v="2021-07-26T00:00:00"/>
    <m/>
    <d v="2021-01-03T00:00:00"/>
    <x v="9"/>
    <n v="29"/>
  </r>
  <r>
    <n v="25227"/>
    <s v="26.D.H.F."/>
    <s v="จุฑามาศ อ่านเขียน"/>
    <s v="5001462"/>
    <s v="หญิง"/>
    <n v="26"/>
    <n v="7"/>
    <s v="เกษตร"/>
    <s v="149"/>
    <x v="1"/>
    <x v="13"/>
    <x v="13"/>
    <x v="7"/>
    <s v="โพธิ์ชัย"/>
    <d v="2021-09-14T00:00:00"/>
    <d v="2021-09-14T00:00:00"/>
    <m/>
    <d v="2021-01-03T00:00:00"/>
    <x v="1"/>
    <n v="37"/>
  </r>
  <r>
    <n v="23960"/>
    <s v="26.D.H.F."/>
    <s v="เฉลิม กุสุมาร"/>
    <s v="000128188"/>
    <s v="ชาย"/>
    <n v="16"/>
    <n v="0"/>
    <s v="นักเรียน"/>
    <s v="145"/>
    <x v="8"/>
    <x v="14"/>
    <x v="14"/>
    <x v="8"/>
    <s v="โพนทอง"/>
    <d v="2021-08-31T00:00:00"/>
    <d v="2021-09-04T00:00:00"/>
    <m/>
    <d v="2021-01-03T00:00:00"/>
    <x v="5"/>
    <n v="35"/>
  </r>
  <r>
    <n v="23944"/>
    <s v="26.D.H.F."/>
    <s v="ชนาวุธ สายเชื้อ"/>
    <s v="490132069"/>
    <s v="ชาย"/>
    <n v="33"/>
    <n v="5"/>
    <s v="เกษตร"/>
    <s v="48-49"/>
    <x v="0"/>
    <x v="15"/>
    <x v="5"/>
    <x v="4"/>
    <s v="สุวรรณภูมิ"/>
    <d v="2021-08-23T00:00:00"/>
    <d v="2021-08-26T00:00:00"/>
    <m/>
    <d v="2021-01-03T00:00:00"/>
    <x v="10"/>
    <n v="34"/>
  </r>
  <r>
    <n v="24109"/>
    <s v="26.D.H.F."/>
    <s v="ณรงค์ งอยสูงเนิน"/>
    <s v="129329"/>
    <s v="ชาย"/>
    <n v="17"/>
    <n v="0"/>
    <s v="นักเรียน"/>
    <s v="436"/>
    <x v="7"/>
    <x v="4"/>
    <x v="4"/>
    <x v="3"/>
    <s v="เกษตรวิสัย"/>
    <d v="2021-03-10T00:00:00"/>
    <d v="2021-03-15T00:00:00"/>
    <m/>
    <d v="2021-01-03T00:00:00"/>
    <x v="11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9"/>
    <x v="16"/>
    <x v="15"/>
    <x v="4"/>
    <s v="ร้อยเอ็ดธนบุรี"/>
    <d v="2021-03-22T00:00:00"/>
    <d v="2021-03-25T00:00:00"/>
    <m/>
    <d v="2021-01-03T00:00:00"/>
    <x v="12"/>
    <n v="12"/>
  </r>
  <r>
    <n v="23163"/>
    <s v="26.D.H.F."/>
    <s v="ณัฐชยา สอนสระคู"/>
    <s v="510143472"/>
    <s v="หญิง"/>
    <n v="13"/>
    <n v="4"/>
    <s v="นักเรียน"/>
    <s v="45"/>
    <x v="5"/>
    <x v="17"/>
    <x v="16"/>
    <x v="4"/>
    <s v="สุวรรณภูมิ"/>
    <d v="2021-07-20T00:00:00"/>
    <d v="2021-07-22T00:00:00"/>
    <m/>
    <d v="2021-01-03T00:00:00"/>
    <x v="13"/>
    <n v="29"/>
  </r>
  <r>
    <n v="21290"/>
    <s v="26.D.H.F."/>
    <s v="ณัฐพล ผลเหิม"/>
    <s v="262181"/>
    <s v="ชาย"/>
    <n v="14"/>
    <n v="0"/>
    <s v="นักเรียน"/>
    <s v="21"/>
    <x v="7"/>
    <x v="18"/>
    <x v="13"/>
    <x v="7"/>
    <s v="โพนทอง"/>
    <d v="2021-07-30T00:00:00"/>
    <d v="2021-08-02T00:00:00"/>
    <m/>
    <d v="2021-01-03T00:00:00"/>
    <x v="14"/>
    <n v="30"/>
  </r>
  <r>
    <n v="24111"/>
    <s v="26.D.H.F."/>
    <s v="ณัฐวดี เรียกสิริ"/>
    <s v="6401716"/>
    <s v="หญิง"/>
    <n v="13"/>
    <n v="0"/>
    <s v="นักเรียน"/>
    <s v="62"/>
    <x v="10"/>
    <x v="19"/>
    <x v="17"/>
    <x v="3"/>
    <s v="เกษตรวิสัย"/>
    <d v="2021-05-24T00:00:00"/>
    <d v="2021-05-26T00:00:00"/>
    <m/>
    <d v="2021-01-03T00:00:00"/>
    <x v="15"/>
    <n v="21"/>
  </r>
  <r>
    <n v="17069"/>
    <s v="26.D.H.F."/>
    <s v="ทรงธรรม บุญหล้า"/>
    <s v="1205745"/>
    <s v="ชาย"/>
    <n v="28"/>
    <n v="4"/>
    <s v="เกษตร"/>
    <s v="4"/>
    <x v="11"/>
    <x v="20"/>
    <x v="18"/>
    <x v="6"/>
    <s v="ร้อยเอ็ด"/>
    <d v="2021-05-28T00:00:00"/>
    <d v="2021-05-31T00:00:00"/>
    <m/>
    <d v="2021-01-03T00:00:00"/>
    <x v="0"/>
    <n v="21"/>
  </r>
  <r>
    <n v="22423"/>
    <s v="26.D.H.F."/>
    <s v="ทองใบ ภูชัย"/>
    <s v="5302935"/>
    <s v="หญิง"/>
    <n v="48"/>
    <n v="0"/>
    <s v="เกษตร"/>
    <s v="13"/>
    <x v="8"/>
    <x v="21"/>
    <x v="19"/>
    <x v="1"/>
    <s v="ปทุมรัตต์"/>
    <d v="2021-08-13T00:00:00"/>
    <d v="2021-08-17T00:00:00"/>
    <m/>
    <d v="2021-01-03T00:00:00"/>
    <x v="3"/>
    <n v="32"/>
  </r>
  <r>
    <n v="24136"/>
    <s v="26.D.H.F."/>
    <s v="ธนภัทร ชินสมบูรณ์"/>
    <s v="770790"/>
    <s v="ชาย"/>
    <n v="17"/>
    <n v="0"/>
    <s v="นักเรียน"/>
    <s v="14"/>
    <x v="4"/>
    <x v="22"/>
    <x v="20"/>
    <x v="3"/>
    <s v="ร้อยเอ็ด"/>
    <d v="2021-07-18T00:00:00"/>
    <d v="2021-07-20T00:00:00"/>
    <m/>
    <d v="2021-01-03T00:00:00"/>
    <x v="13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10"/>
    <x v="23"/>
    <x v="21"/>
    <x v="4"/>
    <s v="สุวรรณภูมิ"/>
    <d v="2021-06-14T00:00:00"/>
    <d v="2021-06-16T00:00:00"/>
    <m/>
    <d v="2021-01-03T00:00:00"/>
    <x v="16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15"/>
    <n v="21"/>
  </r>
  <r>
    <n v="17043"/>
    <s v="26.D.H.F."/>
    <s v="บรรเทิง หลาบคำ"/>
    <s v="5202829"/>
    <s v="ชาย"/>
    <n v="50"/>
    <n v="0"/>
    <s v="เกษตร"/>
    <s v="6"/>
    <x v="1"/>
    <x v="24"/>
    <x v="22"/>
    <x v="1"/>
    <s v="ปทุมรัตต์"/>
    <d v="2021-06-03T00:00:00"/>
    <d v="2021-06-09T00:00:00"/>
    <m/>
    <d v="2021-01-03T00:00:00"/>
    <x v="17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1"/>
    <x v="25"/>
    <x v="23"/>
    <x v="9"/>
    <s v="ร้อยเอ็ด"/>
    <d v="2021-05-07T00:00:00"/>
    <d v="2021-05-12T00:00:00"/>
    <m/>
    <d v="2021-01-03T00:00:00"/>
    <x v="18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9"/>
    <x v="7"/>
    <x v="7"/>
    <x v="0"/>
    <s v="จตุรพักตรพิมาน"/>
    <d v="2021-06-25T00:00:00"/>
    <d v="2021-06-29T00:00:00"/>
    <m/>
    <d v="2021-01-03T00:00:00"/>
    <x v="19"/>
    <n v="25"/>
  </r>
  <r>
    <n v="22870"/>
    <s v="26.D.H.F."/>
    <s v="ปิยะพร ชารีวรรณ"/>
    <m/>
    <s v="หญิง"/>
    <n v="15"/>
    <n v="0"/>
    <s v="นักเรียน"/>
    <s v="49"/>
    <x v="12"/>
    <x v="26"/>
    <x v="24"/>
    <x v="0"/>
    <s v="ร้อยเอ็ดธนบุรี"/>
    <d v="2021-08-03T00:00:00"/>
    <d v="2021-08-05T00:00:00"/>
    <m/>
    <d v="2021-01-03T00:00:00"/>
    <x v="14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6"/>
    <x v="27"/>
    <x v="11"/>
    <x v="1"/>
    <s v="ปทุมรัตต์"/>
    <d v="2021-06-09T00:00:00"/>
    <d v="2021-06-14T00:00:00"/>
    <m/>
    <d v="2021-01-03T00:00:00"/>
    <x v="16"/>
    <n v="23"/>
  </r>
  <r>
    <n v="24609"/>
    <s v="26.D.H.F."/>
    <s v="เปมิกา พลหนองหลวง"/>
    <s v="5701766"/>
    <s v="หญิง"/>
    <n v="8"/>
    <n v="0"/>
    <s v="นักเรียน"/>
    <s v="45"/>
    <x v="2"/>
    <x v="28"/>
    <x v="25"/>
    <x v="3"/>
    <s v="เกษตรวิสัย"/>
    <d v="2021-08-27T00:00:00"/>
    <d v="2021-08-30T00:00:00"/>
    <m/>
    <d v="2021-01-03T00:00:00"/>
    <x v="5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3"/>
    <x v="29"/>
    <x v="5"/>
    <x v="4"/>
    <s v="ร้อยเอ็ดธนบุรี"/>
    <d v="2021-08-16T00:00:00"/>
    <d v="2021-08-21T00:00:00"/>
    <m/>
    <d v="2021-01-03T00:00:00"/>
    <x v="3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2"/>
    <x v="2"/>
    <x v="2"/>
    <x v="1"/>
    <s v="หนองฮี"/>
    <d v="2021-06-07T00:00:00"/>
    <d v="2021-06-07T00:00:00"/>
    <m/>
    <d v="2021-01-03T00:00:00"/>
    <x v="17"/>
    <n v="23"/>
  </r>
  <r>
    <n v="24138"/>
    <s v="26.D.H.F."/>
    <s v="พัชรินทร์ จันทรา"/>
    <s v="562215"/>
    <s v="หญิง"/>
    <n v="15"/>
    <n v="0"/>
    <s v="นักเรียน"/>
    <s v="13"/>
    <x v="7"/>
    <x v="12"/>
    <x v="12"/>
    <x v="2"/>
    <s v="ร้อยเอ็ด"/>
    <d v="2021-08-13T00:00:00"/>
    <d v="2021-08-17T00:00:00"/>
    <m/>
    <d v="2021-01-03T00:00:00"/>
    <x v="3"/>
    <n v="32"/>
  </r>
  <r>
    <n v="24114"/>
    <s v="26.D.H.F."/>
    <s v="พัทธิยะ วงษาโท"/>
    <s v="00751137"/>
    <s v="ชาย"/>
    <n v="15"/>
    <n v="0"/>
    <s v="นักเรียน"/>
    <s v="21"/>
    <x v="0"/>
    <x v="30"/>
    <x v="26"/>
    <x v="3"/>
    <s v="เกษตรวิสัย"/>
    <d v="2021-08-22T00:00:00"/>
    <d v="2021-08-26T00:00:00"/>
    <m/>
    <d v="2021-01-03T00:00:00"/>
    <x v="10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2"/>
    <x v="31"/>
    <x v="27"/>
    <x v="1"/>
    <s v="ปทุมรัตต์"/>
    <d v="2021-09-10T00:00:00"/>
    <d v="2021-09-14T00:00:00"/>
    <m/>
    <d v="2021-01-03T00:00:00"/>
    <x v="1"/>
    <n v="36"/>
  </r>
  <r>
    <n v="22873"/>
    <s v="26.D.H.F."/>
    <s v="พีรพล ชำนิสังข์"/>
    <m/>
    <s v="ชาย"/>
    <n v="9"/>
    <n v="0"/>
    <s v="นักเรียน"/>
    <s v="202"/>
    <x v="6"/>
    <x v="32"/>
    <x v="21"/>
    <x v="4"/>
    <s v="ร้อยเอ็ดธนบุรี"/>
    <d v="2021-08-20T00:00:00"/>
    <d v="2021-08-22T00:00:00"/>
    <m/>
    <d v="2021-01-03T00:00:00"/>
    <x v="10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5"/>
    <x v="33"/>
    <x v="28"/>
    <x v="5"/>
    <s v="ร้อยเอ็ดธนบุรี"/>
    <d v="2021-08-21T00:00:00"/>
    <d v="2021-08-22T00:00:00"/>
    <m/>
    <d v="2021-01-03T00:00:00"/>
    <x v="10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8"/>
    <x v="21"/>
    <x v="19"/>
    <x v="1"/>
    <s v="ร้อยเอ็ด"/>
    <d v="2021-06-26T00:00:00"/>
    <d v="2021-07-01T00:00:00"/>
    <m/>
    <d v="2021-01-03T00:00:00"/>
    <x v="19"/>
    <n v="25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4"/>
    <x v="34"/>
    <x v="29"/>
    <x v="0"/>
    <s v="จตุรพักตรพิมาน"/>
    <d v="2021-08-08T00:00:00"/>
    <d v="2021-08-16T00:00:00"/>
    <m/>
    <d v="2021-01-03T00:00:00"/>
    <x v="3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35"/>
    <x v="21"/>
    <x v="4"/>
    <s v="สุวรรณภูมิ"/>
    <d v="2021-03-22T00:00:00"/>
    <d v="2021-03-26T00:00:00"/>
    <m/>
    <d v="2021-01-03T00:00:00"/>
    <x v="12"/>
    <n v="12"/>
  </r>
  <r>
    <n v="20349"/>
    <s v="26.D.H.F."/>
    <s v="ลลิดา  ถนัดค้า"/>
    <s v="5658000"/>
    <s v="หญิง"/>
    <n v="7"/>
    <n v="0"/>
    <s v="นักเรียน"/>
    <s v="153"/>
    <x v="4"/>
    <x v="36"/>
    <x v="11"/>
    <x v="1"/>
    <s v="ปทุมรัตต์"/>
    <d v="2021-07-13T00:00:00"/>
    <d v="2021-07-16T00:00:00"/>
    <m/>
    <d v="2021-01-03T00:00:00"/>
    <x v="2"/>
    <n v="28"/>
  </r>
  <r>
    <n v="23830"/>
    <s v="26.D.H.F."/>
    <s v="วัชรพล ธนะจินดา"/>
    <m/>
    <s v="ชาย"/>
    <n v="12"/>
    <n v="0"/>
    <s v="นักเรียน"/>
    <s v="110"/>
    <x v="4"/>
    <x v="37"/>
    <x v="30"/>
    <x v="10"/>
    <s v="เสลภูมิ"/>
    <d v="2021-08-29T00:00:00"/>
    <d v="2021-09-02T00:00:00"/>
    <m/>
    <d v="2021-01-03T00:00:00"/>
    <x v="5"/>
    <n v="35"/>
  </r>
  <r>
    <n v="24958"/>
    <s v="26.D.H.F."/>
    <s v="วาสนา สุทธิประภา"/>
    <s v="000032144"/>
    <s v="หญิง"/>
    <n v="36"/>
    <n v="3"/>
    <s v="เกษตร"/>
    <s v="158/1"/>
    <x v="1"/>
    <x v="38"/>
    <x v="31"/>
    <x v="11"/>
    <s v="ทุ่งเขาหลวง"/>
    <d v="2021-09-13T00:00:00"/>
    <d v="2021-09-16T00:00:00"/>
    <m/>
    <d v="2021-01-03T00:00:00"/>
    <x v="1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10"/>
    <x v="23"/>
    <x v="21"/>
    <x v="4"/>
    <s v="สุวรรณภูมิ"/>
    <d v="2021-06-11T00:00:00"/>
    <d v="2021-06-12T00:00:00"/>
    <m/>
    <d v="2021-01-03T00:00:00"/>
    <x v="17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39"/>
    <x v="32"/>
    <x v="12"/>
    <s v="พนมไพร"/>
    <d v="2021-08-29T00:00:00"/>
    <d v="2021-08-31T00:00:00"/>
    <m/>
    <d v="2021-01-03T00:00:00"/>
    <x v="5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6"/>
    <x v="40"/>
    <x v="33"/>
    <x v="6"/>
    <s v="โพนทราย"/>
    <d v="2021-09-19T00:00:00"/>
    <d v="2021-09-20T00:00:00"/>
    <m/>
    <d v="2021-01-03T00:00:00"/>
    <x v="4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3"/>
    <x v="41"/>
    <x v="34"/>
    <x v="4"/>
    <s v="สุวรรณภูมิ"/>
    <d v="2021-08-04T00:00:00"/>
    <d v="2021-08-07T00:00:00"/>
    <m/>
    <d v="2021-01-03T00:00:00"/>
    <x v="14"/>
    <n v="31"/>
  </r>
  <r>
    <n v="20924"/>
    <s v="26.D.H.F."/>
    <s v="ศิรินภา แก้วสอาด"/>
    <s v="640004199"/>
    <s v="หญิง"/>
    <n v="21"/>
    <n v="3"/>
    <s v="นักเรียน"/>
    <s v="41"/>
    <x v="7"/>
    <x v="12"/>
    <x v="12"/>
    <x v="2"/>
    <s v="จุรีเวช"/>
    <d v="2021-07-19T00:00:00"/>
    <d v="2021-07-23T00:00:00"/>
    <m/>
    <d v="2021-01-03T00:00:00"/>
    <x v="13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1"/>
    <x v="42"/>
    <x v="35"/>
    <x v="1"/>
    <s v="ปทุมรัตต์"/>
    <d v="2021-07-25T00:00:00"/>
    <d v="2021-07-31T00:00:00"/>
    <m/>
    <d v="2021-01-03T00:00:00"/>
    <x v="9"/>
    <n v="30"/>
  </r>
  <r>
    <n v="16457"/>
    <s v="26.D.H.F."/>
    <s v="ศิลปกร สีลา"/>
    <s v="4412697"/>
    <s v="ชาย"/>
    <n v="28"/>
    <n v="0"/>
    <s v="เกษตร"/>
    <s v="28"/>
    <x v="2"/>
    <x v="2"/>
    <x v="2"/>
    <x v="1"/>
    <s v="ปทุมรัตต์"/>
    <d v="2021-05-28T00:00:00"/>
    <d v="2021-06-02T00:00:00"/>
    <m/>
    <d v="2021-01-03T00:00:00"/>
    <x v="0"/>
    <n v="21"/>
  </r>
  <r>
    <n v="24115"/>
    <s v="26.D.H.F."/>
    <s v="ศุภวิชญ์ เกล็ดพลี"/>
    <s v="0160843"/>
    <s v="ชาย"/>
    <n v="13"/>
    <n v="0"/>
    <s v="นักเรียน"/>
    <s v="13"/>
    <x v="0"/>
    <x v="30"/>
    <x v="26"/>
    <x v="3"/>
    <s v="เกษตรวิสัย"/>
    <d v="2021-08-22T00:00:00"/>
    <d v="2021-08-26T00:00:00"/>
    <m/>
    <d v="2021-01-03T00:00:00"/>
    <x v="10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8"/>
    <x v="43"/>
    <x v="36"/>
    <x v="2"/>
    <s v="ร้อยเอ็ด"/>
    <d v="2021-02-14T00:00:00"/>
    <d v="2021-02-18T00:00:00"/>
    <m/>
    <d v="2021-01-03T00:00:00"/>
    <x v="20"/>
    <n v="7"/>
  </r>
  <r>
    <n v="4978"/>
    <s v="26.D.H.F."/>
    <s v="สมคิด อเนกศักดิ์"/>
    <s v="746098"/>
    <s v="ชาย"/>
    <n v="42"/>
    <n v="2"/>
    <s v="ค้าขาย"/>
    <s v="27/14"/>
    <x v="1"/>
    <x v="44"/>
    <x v="36"/>
    <x v="2"/>
    <s v="ร้อยเอ็ด"/>
    <d v="2021-01-27T00:00:00"/>
    <d v="2021-01-29T00:00:00"/>
    <m/>
    <d v="2021-01-03T00:00:00"/>
    <x v="21"/>
    <n v="4"/>
  </r>
  <r>
    <n v="24140"/>
    <s v="26.D.H.F."/>
    <s v="สมหมาย บุญศร"/>
    <s v="668067"/>
    <s v="หญิง"/>
    <n v="34"/>
    <n v="0"/>
    <s v="รับจ้าง,กรรมกร"/>
    <s v="257"/>
    <x v="7"/>
    <x v="45"/>
    <x v="22"/>
    <x v="1"/>
    <s v="ร้อยเอ็ด"/>
    <d v="2021-08-19T00:00:00"/>
    <d v="2021-08-23T00:00:00"/>
    <m/>
    <d v="2021-01-03T00:00:00"/>
    <x v="10"/>
    <n v="33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46"/>
    <x v="37"/>
    <x v="2"/>
    <s v="ร้อยเอ็ด"/>
    <d v="2021-04-25T00:00:00"/>
    <d v="2021-05-02T00:00:00"/>
    <m/>
    <d v="2021-01-03T00:00:00"/>
    <x v="22"/>
    <n v="17"/>
  </r>
  <r>
    <n v="24852"/>
    <s v="26.D.H.F."/>
    <s v="สุตาภัทร  นานคำ"/>
    <s v="5901778"/>
    <s v="หญิง"/>
    <n v="7"/>
    <n v="0"/>
    <s v="นักเรียน"/>
    <s v="19"/>
    <x v="10"/>
    <x v="47"/>
    <x v="2"/>
    <x v="1"/>
    <s v="ปทุมรัตต์"/>
    <d v="2021-09-10T00:00:00"/>
    <d v="2021-09-14T00:00:00"/>
    <m/>
    <d v="2021-01-03T00:00:00"/>
    <x v="1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48"/>
    <x v="5"/>
    <x v="4"/>
    <s v="สุวรรณภูมิ"/>
    <d v="2021-07-19T00:00:00"/>
    <d v="2021-07-23T00:00:00"/>
    <m/>
    <d v="2021-01-03T00:00:00"/>
    <x v="13"/>
    <n v="29"/>
  </r>
  <r>
    <n v="24112"/>
    <s v="26.D.H.F."/>
    <s v="เสกสันต์ มั่งคั่ง"/>
    <s v="015526"/>
    <s v="ชาย"/>
    <n v="40"/>
    <n v="0"/>
    <s v="ข้าราชการ"/>
    <s v="59"/>
    <x v="1"/>
    <x v="49"/>
    <x v="4"/>
    <x v="3"/>
    <s v="เกษตรวิสัย"/>
    <d v="2021-05-27T00:00:00"/>
    <d v="2021-05-31T00:00:00"/>
    <m/>
    <d v="2021-01-03T00:00:00"/>
    <x v="0"/>
    <n v="21"/>
  </r>
  <r>
    <n v="17532"/>
    <s v="26.D.H.F."/>
    <s v="หฤษติ แท่นอินทร์"/>
    <s v="5712742"/>
    <s v="ชาย"/>
    <n v="13"/>
    <n v="9"/>
    <s v="นักเรียน"/>
    <s v="82"/>
    <x v="9"/>
    <x v="50"/>
    <x v="38"/>
    <x v="0"/>
    <s v="จตุรพักตรพิมาน"/>
    <d v="2021-06-12T00:00:00"/>
    <d v="2021-06-12T00:00:00"/>
    <m/>
    <d v="2021-01-03T00:00:00"/>
    <x v="17"/>
    <n v="23"/>
  </r>
  <r>
    <n v="17420"/>
    <s v="26.D.H.F."/>
    <s v="อรสา ยื่งสุข"/>
    <s v="6003670"/>
    <s v="หญิง"/>
    <n v="28"/>
    <n v="0"/>
    <s v="เกษตร"/>
    <s v="285"/>
    <x v="6"/>
    <x v="27"/>
    <x v="11"/>
    <x v="1"/>
    <s v="ปทุมรัตต์"/>
    <d v="2021-06-06T00:00:00"/>
    <d v="2021-06-13T00:00:00"/>
    <m/>
    <d v="2021-01-03T00:00:00"/>
    <x v="16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35"/>
    <x v="21"/>
    <x v="4"/>
    <s v="ร้อยเอ็ด"/>
    <d v="2021-06-25T00:00:00"/>
    <d v="2021-06-29T00:00:00"/>
    <m/>
    <d v="2021-01-03T00:00:00"/>
    <x v="19"/>
    <n v="25"/>
  </r>
  <r>
    <n v="16289"/>
    <s v="26.D.H.F."/>
    <s v="อริสา ทุ่งลาด"/>
    <s v="5400046"/>
    <s v="หญิง"/>
    <n v="12"/>
    <n v="8"/>
    <s v="นักเรียน"/>
    <s v="13"/>
    <x v="2"/>
    <x v="7"/>
    <x v="7"/>
    <x v="0"/>
    <s v="จตุรพักตรพิมาน"/>
    <d v="2021-05-28T00:00:00"/>
    <d v="2021-05-31T00:00:00"/>
    <m/>
    <d v="2021-01-03T00:00:00"/>
    <x v="0"/>
    <n v="21"/>
  </r>
  <r>
    <n v="24685"/>
    <s v="26.D.H.F."/>
    <s v="อาทิตยา สิงห์โต"/>
    <s v="5402478"/>
    <s v="หญิง"/>
    <n v="10"/>
    <n v="0"/>
    <s v="นักเรียน"/>
    <s v="158"/>
    <x v="6"/>
    <x v="51"/>
    <x v="2"/>
    <x v="1"/>
    <s v="ปทุมรัตต์"/>
    <d v="2021-09-09T00:00:00"/>
    <d v="2021-09-13T00:00:00"/>
    <m/>
    <d v="2021-01-03T00:00:00"/>
    <x v="1"/>
    <n v="36"/>
  </r>
  <r>
    <n v="25184"/>
    <s v="26.D.H.F."/>
    <s v="อาภาศิริ สอนลาด"/>
    <s v="016522"/>
    <s v="หญิง"/>
    <n v="15"/>
    <n v="0"/>
    <s v="นักเรียน"/>
    <s v="273"/>
    <x v="5"/>
    <x v="52"/>
    <x v="4"/>
    <x v="3"/>
    <s v="เกษตรวิสัย"/>
    <d v="2021-09-10T00:00:00"/>
    <d v="2021-09-16T00:00:00"/>
    <m/>
    <d v="2021-01-03T00:00:00"/>
    <x v="1"/>
    <n v="36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53"/>
    <x v="5"/>
    <x v="4"/>
    <s v="สุวรรณภูมิ"/>
    <d v="2021-08-09T00:00:00"/>
    <d v="2021-08-13T00:00:00"/>
    <m/>
    <d v="2021-01-03T00:00:00"/>
    <x v="7"/>
    <n v="32"/>
  </r>
  <r>
    <n v="22240"/>
    <s v="27.D.H.F.shock syndrome"/>
    <s v="ธนพล มูลมณี"/>
    <s v="6402523"/>
    <s v="ชาย"/>
    <n v="22"/>
    <n v="4"/>
    <s v="รับจ้าง,กรรมกร"/>
    <s v="149"/>
    <x v="2"/>
    <x v="50"/>
    <x v="38"/>
    <x v="0"/>
    <s v="จตุรพักตรพิมาน"/>
    <d v="2021-08-13T00:00:00"/>
    <d v="2021-08-16T00:00:00"/>
    <m/>
    <d v="2021-01-03T00:00:00"/>
    <x v="3"/>
    <n v="32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9"/>
    <x v="7"/>
    <x v="7"/>
    <x v="0"/>
    <s v="จตุรพักตรพิมาน"/>
    <d v="2021-07-26T00:00:00"/>
    <d v="2021-07-30T00:00:00"/>
    <m/>
    <d v="2021-01-03T00:00:00"/>
    <x v="9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3"/>
    <x v="54"/>
    <x v="38"/>
    <x v="0"/>
    <s v="จตุรพักตรพิมาน"/>
    <d v="2021-09-03T00:00:00"/>
    <d v="2021-09-07T00:00:00"/>
    <m/>
    <d v="2021-01-03T00:00:00"/>
    <x v="23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55"/>
    <x v="38"/>
    <x v="0"/>
    <s v="จตุรพักตรพิมาน"/>
    <d v="2021-08-28T00:00:00"/>
    <d v="2021-08-28T00:00:00"/>
    <m/>
    <d v="2021-01-03T00:00:00"/>
    <x v="10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56"/>
    <x v="2"/>
    <x v="1"/>
    <s v="ปทุมรัตต์"/>
    <d v="2021-06-04T00:00:00"/>
    <d v="2021-06-09T00:00:00"/>
    <m/>
    <d v="2021-01-03T00:00:00"/>
    <x v="17"/>
    <n v="22"/>
  </r>
  <r>
    <n v="23158"/>
    <s v="66.Dengue fever"/>
    <s v="กฤตกร อุปวงษา"/>
    <s v="580186510"/>
    <s v="ชาย"/>
    <n v="6"/>
    <n v="4"/>
    <s v="นักเรียน"/>
    <s v="42/1"/>
    <x v="6"/>
    <x v="57"/>
    <x v="20"/>
    <x v="3"/>
    <s v="สุวรรณภูมิ"/>
    <d v="2021-06-26T00:00:00"/>
    <d v="2021-06-30T00:00:00"/>
    <m/>
    <d v="2021-01-03T00:00:00"/>
    <x v="19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9"/>
    <x v="7"/>
    <x v="7"/>
    <x v="0"/>
    <s v="จตุรพักตรพิมาน"/>
    <d v="2021-05-22T00:00:00"/>
    <d v="2021-05-25T00:00:00"/>
    <m/>
    <d v="2021-01-03T00:00:00"/>
    <x v="15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2"/>
    <x v="58"/>
    <x v="4"/>
    <x v="3"/>
    <s v="เกษตรวิสัย"/>
    <d v="2021-08-24T00:00:00"/>
    <d v="2021-08-29T00:00:00"/>
    <m/>
    <d v="2021-01-03T00:00:00"/>
    <x v="5"/>
    <n v="34"/>
  </r>
  <r>
    <n v="25683"/>
    <s v="66.Dengue fever"/>
    <s v="กัญญาภรณ์ ใบยา"/>
    <s v="5714792"/>
    <s v="หญิง"/>
    <n v="7"/>
    <n v="0"/>
    <s v="นักเรียน"/>
    <s v="27/1"/>
    <x v="5"/>
    <x v="59"/>
    <x v="39"/>
    <x v="0"/>
    <s v="จตุรพักตรพิมาน"/>
    <d v="2021-09-17T00:00:00"/>
    <d v="2021-09-17T00:00:00"/>
    <m/>
    <d v="2021-01-03T00:00:00"/>
    <x v="1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6"/>
    <x v="60"/>
    <x v="40"/>
    <x v="2"/>
    <s v="ร้อยเอ็ด"/>
    <d v="2021-06-22T00:00:00"/>
    <d v="2021-06-27T00:00:00"/>
    <m/>
    <d v="2021-01-03T00:00:00"/>
    <x v="19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6"/>
    <x v="27"/>
    <x v="11"/>
    <x v="1"/>
    <s v="ปทุมรัตต์"/>
    <d v="2021-06-07T00:00:00"/>
    <d v="2021-06-08T00:00:00"/>
    <m/>
    <d v="2021-01-03T00:00:00"/>
    <x v="17"/>
    <n v="23"/>
  </r>
  <r>
    <n v="19333"/>
    <s v="66.Dengue fever"/>
    <s v="ขัตติยา บุญชม"/>
    <m/>
    <s v="หญิง"/>
    <n v="29"/>
    <n v="0"/>
    <s v="รับจ้าง,กรรมกร"/>
    <s v="212"/>
    <x v="10"/>
    <x v="23"/>
    <x v="21"/>
    <x v="4"/>
    <s v="ร้อยเอ็ดธนบุรี"/>
    <d v="2021-07-03T00:00:00"/>
    <d v="2021-07-05T00:00:00"/>
    <m/>
    <d v="2021-01-03T00:00:00"/>
    <x v="24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2"/>
    <x v="7"/>
    <x v="7"/>
    <x v="0"/>
    <s v="จตุรพักตรพิมาน"/>
    <d v="2021-06-18T00:00:00"/>
    <d v="2021-06-18T00:00:00"/>
    <m/>
    <d v="2021-01-03T00:00:00"/>
    <x v="16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7"/>
    <x v="7"/>
    <x v="0"/>
    <s v="จตุรพักตรพิมาน"/>
    <d v="2021-06-15T00:00:00"/>
    <d v="2021-06-18T00:00:00"/>
    <m/>
    <d v="2021-01-03T00:00:00"/>
    <x v="16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2"/>
    <x v="50"/>
    <x v="38"/>
    <x v="0"/>
    <s v="จตุรพักตรพิมาน"/>
    <d v="2021-07-14T00:00:00"/>
    <d v="2021-07-19T00:00:00"/>
    <m/>
    <d v="2021-01-03T00:00:00"/>
    <x v="13"/>
    <n v="28"/>
  </r>
  <r>
    <n v="17159"/>
    <s v="66.Dengue fever"/>
    <s v="จิรัชญา ยอดดี"/>
    <s v="5602794"/>
    <s v="หญิง"/>
    <n v="19"/>
    <n v="11"/>
    <s v="นักเรียน"/>
    <s v="20"/>
    <x v="4"/>
    <x v="61"/>
    <x v="41"/>
    <x v="0"/>
    <s v="จตุรพักตรพิมาน"/>
    <d v="2021-06-01T00:00:00"/>
    <d v="2021-06-11T00:00:00"/>
    <m/>
    <d v="2021-01-03T00:00:00"/>
    <x v="17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1"/>
    <x v="62"/>
    <x v="42"/>
    <x v="0"/>
    <s v="จตุรพักตรพิมาน"/>
    <d v="2021-09-15T00:00:00"/>
    <d v="2021-09-15T00:00:00"/>
    <m/>
    <d v="2021-01-03T00:00:00"/>
    <x v="1"/>
    <n v="37"/>
  </r>
  <r>
    <n v="24110"/>
    <s v="66.Dengue fever"/>
    <s v="จุฬานนท์ ลามี"/>
    <s v="5404992"/>
    <s v="ชาย"/>
    <n v="11"/>
    <n v="0"/>
    <s v="นักเรียน"/>
    <s v="132"/>
    <x v="12"/>
    <x v="63"/>
    <x v="26"/>
    <x v="3"/>
    <s v="เกษตรวิสัย"/>
    <d v="2021-05-23T00:00:00"/>
    <d v="2021-05-26T00:00:00"/>
    <m/>
    <d v="2021-01-03T00:00:00"/>
    <x v="15"/>
    <n v="21"/>
  </r>
  <r>
    <n v="25180"/>
    <s v="66.Dengue fever"/>
    <s v="ชฎาวรรณ ผันพรม"/>
    <s v="5304165"/>
    <s v="หญิง"/>
    <n v="11"/>
    <n v="0"/>
    <s v="นักเรียน"/>
    <s v="60"/>
    <x v="6"/>
    <x v="8"/>
    <x v="8"/>
    <x v="3"/>
    <s v="เกษตรวิสัย"/>
    <d v="2021-09-12T00:00:00"/>
    <d v="2021-09-14T00:00:00"/>
    <m/>
    <d v="2021-01-03T00:00:00"/>
    <x v="1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6"/>
    <x v="8"/>
    <x v="8"/>
    <x v="3"/>
    <s v="เกษตรวิสัย"/>
    <d v="2021-08-24T00:00:00"/>
    <d v="2021-08-27T00:00:00"/>
    <m/>
    <d v="2021-01-03T00:00:00"/>
    <x v="10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7"/>
    <x v="7"/>
    <x v="0"/>
    <s v="จตุรพักตรพิมาน"/>
    <d v="2021-06-07T00:00:00"/>
    <d v="2021-06-11T00:00:00"/>
    <m/>
    <d v="2021-01-03T00:00:00"/>
    <x v="17"/>
    <n v="23"/>
  </r>
  <r>
    <n v="19591"/>
    <s v="66.Dengue fever"/>
    <s v="ชลนิชา ใจร้าย"/>
    <s v="6104048"/>
    <s v="หญิง"/>
    <n v="13"/>
    <n v="8"/>
    <s v="นักเรียน"/>
    <s v="80"/>
    <x v="9"/>
    <x v="50"/>
    <x v="38"/>
    <x v="0"/>
    <s v="เมืองสรวง"/>
    <d v="2021-06-23T00:00:00"/>
    <d v="2021-06-28T00:00:00"/>
    <m/>
    <d v="2021-01-03T00:00:00"/>
    <x v="19"/>
    <n v="25"/>
  </r>
  <r>
    <n v="22496"/>
    <s v="66.Dengue fever"/>
    <s v="ชวลิต ทัพธานี"/>
    <s v="5900126"/>
    <s v="ชาย"/>
    <n v="15"/>
    <n v="10"/>
    <s v="นักเรียน"/>
    <s v="37"/>
    <x v="2"/>
    <x v="50"/>
    <x v="38"/>
    <x v="0"/>
    <s v="จตุรพักตรพิมาน"/>
    <d v="2021-08-15T00:00:00"/>
    <d v="2021-08-18T00:00:00"/>
    <m/>
    <d v="2021-01-03T00:00:00"/>
    <x v="3"/>
    <n v="33"/>
  </r>
  <r>
    <n v="19647"/>
    <s v="66.Dengue fever"/>
    <s v="ชินภัทร  ถาภูงา"/>
    <s v="5658163"/>
    <s v="ชาย"/>
    <n v="7"/>
    <n v="0"/>
    <s v="นักเรียน"/>
    <s v="108"/>
    <x v="2"/>
    <x v="64"/>
    <x v="43"/>
    <x v="1"/>
    <s v="ปทุมรัตต์"/>
    <d v="2021-07-03T00:00:00"/>
    <d v="2021-07-07T00:00:00"/>
    <m/>
    <d v="2021-01-03T00:00:00"/>
    <x v="24"/>
    <n v="26"/>
  </r>
  <r>
    <n v="24113"/>
    <s v="66.Dengue fever"/>
    <s v="ณรงค์เดช เรืองสนาม"/>
    <s v="6102235"/>
    <s v="ชาย"/>
    <n v="40"/>
    <n v="0"/>
    <s v="เกษตร"/>
    <s v="151"/>
    <x v="7"/>
    <x v="4"/>
    <x v="4"/>
    <x v="3"/>
    <s v="เกษตรวิสัย"/>
    <d v="2021-06-13T00:00:00"/>
    <d v="2021-06-16T00:00:00"/>
    <m/>
    <d v="2021-01-03T00:00:00"/>
    <x v="16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5"/>
    <x v="65"/>
    <x v="44"/>
    <x v="9"/>
    <s v="ร้อยเอ็ดธนบุรี"/>
    <d v="2021-08-14T00:00:00"/>
    <d v="2021-08-17T00:00:00"/>
    <m/>
    <d v="2021-01-03T00:00:00"/>
    <x v="3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0"/>
    <x v="19"/>
    <x v="17"/>
    <x v="3"/>
    <s v="จุรีเวช"/>
    <d v="2021-05-18T00:00:00"/>
    <d v="2021-05-25T00:00:00"/>
    <m/>
    <d v="2021-01-03T00:00:00"/>
    <x v="15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66"/>
    <x v="3"/>
    <x v="2"/>
    <s v="ร้อยเอ็ด"/>
    <d v="2021-06-12T00:00:00"/>
    <d v="2021-06-19T00:00:00"/>
    <m/>
    <d v="2021-01-03T00:00:00"/>
    <x v="16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2"/>
    <x v="67"/>
    <x v="45"/>
    <x v="0"/>
    <s v="จตุรพักตรพิมาน"/>
    <d v="2021-09-14T00:00:00"/>
    <d v="2021-09-14T00:00:00"/>
    <m/>
    <d v="2021-01-03T00:00:00"/>
    <x v="1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8"/>
    <x v="68"/>
    <x v="46"/>
    <x v="3"/>
    <s v="เกษตรวิสัย"/>
    <d v="2021-09-11T00:00:00"/>
    <d v="2021-09-14T00:00:00"/>
    <m/>
    <d v="2021-01-03T00:00:00"/>
    <x v="1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9"/>
    <x v="69"/>
    <x v="36"/>
    <x v="2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70"/>
    <x v="47"/>
    <x v="12"/>
    <s v="สุวรรณภูมิ"/>
    <d v="2021-04-09T00:00:00"/>
    <d v="2021-04-13T00:00:00"/>
    <m/>
    <d v="2021-01-03T00:00:00"/>
    <x v="25"/>
    <n v="14"/>
  </r>
  <r>
    <n v="24607"/>
    <s v="66.Dengue fever"/>
    <s v="ณัฐวรา อินทิบุตร"/>
    <s v="5703768"/>
    <s v="หญิง"/>
    <n v="7"/>
    <n v="0"/>
    <s v="นักเรียน"/>
    <s v="85"/>
    <x v="5"/>
    <x v="71"/>
    <x v="26"/>
    <x v="3"/>
    <s v="เกษตรวิสัย"/>
    <d v="2021-08-24T00:00:00"/>
    <d v="2021-08-29T00:00:00"/>
    <m/>
    <d v="2021-01-03T00:00:00"/>
    <x v="5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3"/>
    <x v="3"/>
    <x v="3"/>
    <x v="2"/>
    <s v="ร้อยเอ็ด"/>
    <d v="2021-06-30T00:00:00"/>
    <d v="2021-07-03T00:00:00"/>
    <m/>
    <d v="2021-01-03T00:00:00"/>
    <x v="19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4"/>
    <x v="72"/>
    <x v="1"/>
    <x v="1"/>
    <s v="ปทุมรัตต์"/>
    <d v="2021-08-03T00:00:00"/>
    <d v="2021-08-06T00:00:00"/>
    <m/>
    <d v="2021-01-03T00:00:00"/>
    <x v="14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1"/>
    <x v="7"/>
    <x v="7"/>
    <x v="0"/>
    <s v="จตุรพักตรพิมาน"/>
    <d v="2021-06-21T00:00:00"/>
    <d v="2021-06-23T00:00:00"/>
    <m/>
    <d v="2021-01-03T00:00:00"/>
    <x v="8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1"/>
    <x v="7"/>
    <x v="7"/>
    <x v="0"/>
    <s v="จตุรพักตรพิมาน"/>
    <d v="2021-06-25T00:00:00"/>
    <d v="2021-06-29T00:00:00"/>
    <m/>
    <d v="2021-01-03T00:00:00"/>
    <x v="19"/>
    <n v="25"/>
  </r>
  <r>
    <n v="23564"/>
    <s v="66.Dengue fever"/>
    <s v="เตโชดม อุดมฉวี"/>
    <m/>
    <s v="ชาย"/>
    <n v="7"/>
    <n v="0"/>
    <s v="นักเรียน"/>
    <s v="150"/>
    <x v="18"/>
    <x v="24"/>
    <x v="22"/>
    <x v="1"/>
    <s v="ร้อยเอ็ดธนบุรี"/>
    <d v="2021-08-26T00:00:00"/>
    <d v="2021-09-02T00:00:00"/>
    <m/>
    <d v="2021-01-03T00:00:00"/>
    <x v="5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73"/>
    <x v="48"/>
    <x v="13"/>
    <s v="หนองฮี"/>
    <d v="2021-09-08T00:00:00"/>
    <d v="2021-09-13T00:00:00"/>
    <m/>
    <d v="2021-01-03T00:00:00"/>
    <x v="1"/>
    <n v="36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7"/>
    <x v="7"/>
    <x v="0"/>
    <s v="จตุรพักตรพิมาน"/>
    <d v="2021-01-04T00:00:00"/>
    <d v="2021-01-04T00:00:00"/>
    <m/>
    <d v="2021-01-03T00:00:00"/>
    <x v="26"/>
    <n v="1"/>
  </r>
  <r>
    <n v="23162"/>
    <s v="66.Dengue fever"/>
    <s v="ธนกร ภาคะ"/>
    <s v="550168865"/>
    <s v="ชาย"/>
    <n v="15"/>
    <n v="7"/>
    <s v="นักเรียน"/>
    <s v="74"/>
    <x v="5"/>
    <x v="17"/>
    <x v="16"/>
    <x v="4"/>
    <s v="สุวรรณภูมิ"/>
    <d v="2021-07-17T00:00:00"/>
    <d v="2021-07-21T00:00:00"/>
    <m/>
    <d v="2021-01-03T00:00:00"/>
    <x v="13"/>
    <n v="28"/>
  </r>
  <r>
    <n v="24175"/>
    <s v="66.Dengue fever"/>
    <s v="ธนัญชนก ดวนพล"/>
    <s v="5703577"/>
    <s v="หญิง"/>
    <n v="12"/>
    <n v="5"/>
    <s v="นักเรียน"/>
    <s v="32"/>
    <x v="5"/>
    <x v="59"/>
    <x v="39"/>
    <x v="0"/>
    <s v="จตุรพักตรพิมาน"/>
    <d v="2021-08-31T00:00:00"/>
    <d v="2021-09-01T00:00:00"/>
    <m/>
    <d v="2021-01-03T00:00:00"/>
    <x v="5"/>
    <n v="35"/>
  </r>
  <r>
    <n v="22869"/>
    <s v="66.Dengue fever"/>
    <s v="ธัญญภัสร์ นนทภา"/>
    <m/>
    <s v="หญิง"/>
    <n v="34"/>
    <n v="0"/>
    <s v="ค้าขาย"/>
    <s v="21"/>
    <x v="7"/>
    <x v="12"/>
    <x v="12"/>
    <x v="2"/>
    <s v="ร้อยเอ็ดธนบุรี"/>
    <d v="2021-07-28T00:00:00"/>
    <d v="2021-08-01T00:00:00"/>
    <m/>
    <d v="2021-01-03T00:00:00"/>
    <x v="14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10"/>
    <x v="74"/>
    <x v="4"/>
    <x v="3"/>
    <s v="จุรีเวช"/>
    <d v="2021-05-11T00:00:00"/>
    <d v="2021-05-15T00:00:00"/>
    <m/>
    <d v="2021-01-03T00:00:00"/>
    <x v="18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75"/>
    <x v="44"/>
    <x v="9"/>
    <s v="ธวัชบุรี"/>
    <d v="2021-06-13T00:00:00"/>
    <d v="2021-06-18T00:00:00"/>
    <m/>
    <d v="2021-01-03T00:00:00"/>
    <x v="16"/>
    <n v="24"/>
  </r>
  <r>
    <n v="25177"/>
    <s v="66.Dengue fever"/>
    <s v="นฤพร ช่างถม"/>
    <s v="5605037"/>
    <s v="หญิง"/>
    <n v="8"/>
    <n v="0"/>
    <s v="นักเรียน"/>
    <s v="23"/>
    <x v="6"/>
    <x v="76"/>
    <x v="25"/>
    <x v="3"/>
    <s v="เกษตรวิสัย"/>
    <d v="2021-09-03T00:00:00"/>
    <d v="2021-09-06T00:00:00"/>
    <m/>
    <d v="2021-01-03T00:00:00"/>
    <x v="23"/>
    <n v="35"/>
  </r>
  <r>
    <n v="19020"/>
    <s v="66.Dengue fever"/>
    <s v="นฤมล หานุสิงห์"/>
    <s v="5410274"/>
    <s v="หญิง"/>
    <n v="9"/>
    <n v="8"/>
    <s v="นักเรียน"/>
    <s v="29"/>
    <x v="5"/>
    <x v="7"/>
    <x v="7"/>
    <x v="0"/>
    <s v="จตุรพักตรพิมาน"/>
    <d v="2021-06-25T00:00:00"/>
    <d v="2021-06-29T00:00:00"/>
    <m/>
    <d v="2021-01-03T00:00:00"/>
    <x v="19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1"/>
    <x v="77"/>
    <x v="49"/>
    <x v="9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3"/>
    <x v="78"/>
    <x v="15"/>
    <x v="4"/>
    <s v="สุวรรณภูมิ"/>
    <d v="2021-05-23T00:00:00"/>
    <d v="2021-05-27T00:00:00"/>
    <m/>
    <d v="2021-01-03T00:00:00"/>
    <x v="15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53"/>
    <x v="5"/>
    <x v="4"/>
    <s v="สุวรรณภูมิ"/>
    <d v="2021-07-16T00:00:00"/>
    <d v="2021-07-18T00:00:00"/>
    <m/>
    <d v="2021-01-03T00:00:00"/>
    <x v="13"/>
    <n v="28"/>
  </r>
  <r>
    <n v="24987"/>
    <s v="66.Dengue fever"/>
    <s v="ประภาส บุญกว้าง"/>
    <s v="5402988"/>
    <s v="ชาย"/>
    <n v="33"/>
    <n v="0"/>
    <s v="เกษตร"/>
    <s v="208"/>
    <x v="7"/>
    <x v="79"/>
    <x v="2"/>
    <x v="1"/>
    <s v="ปทุมรัตต์"/>
    <d v="2021-09-13T00:00:00"/>
    <d v="2021-09-16T00:00:00"/>
    <m/>
    <d v="2021-01-03T00:00:00"/>
    <x v="1"/>
    <n v="37"/>
  </r>
  <r>
    <n v="20428"/>
    <s v="66.Dengue fever"/>
    <s v="ประสิทธิ์  โต่นวุธ"/>
    <s v="6201104"/>
    <s v="ชาย"/>
    <n v="37"/>
    <n v="0"/>
    <s v="เกษตร"/>
    <s v="28"/>
    <x v="10"/>
    <x v="47"/>
    <x v="2"/>
    <x v="1"/>
    <s v="ปทุมรัตต์"/>
    <d v="2021-07-18T00:00:00"/>
    <d v="2021-07-20T00:00:00"/>
    <m/>
    <d v="2021-01-03T00:00:00"/>
    <x v="13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0"/>
    <x v="80"/>
    <x v="50"/>
    <x v="9"/>
    <s v="ร้อยเอ็ด"/>
    <d v="2021-05-28T00:00:00"/>
    <d v="2021-06-03T00:00:00"/>
    <m/>
    <d v="2021-01-03T00:00:00"/>
    <x v="0"/>
    <n v="21"/>
  </r>
  <r>
    <n v="22278"/>
    <s v="66.Dengue fever"/>
    <s v="ปัฐพร นามมูล"/>
    <s v="6402461"/>
    <s v="หญิง"/>
    <n v="17"/>
    <n v="8"/>
    <s v="นักเรียน"/>
    <s v="209"/>
    <x v="9"/>
    <x v="7"/>
    <x v="7"/>
    <x v="0"/>
    <s v="จตุรพักตรพิมาน"/>
    <d v="2021-08-09T00:00:00"/>
    <d v="2021-08-16T00:00:00"/>
    <m/>
    <d v="2021-01-03T00:00:00"/>
    <x v="3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2"/>
    <x v="50"/>
    <x v="38"/>
    <x v="0"/>
    <s v="จตุรพักตรพิมาน"/>
    <d v="2021-08-13T00:00:00"/>
    <d v="2021-08-16T00:00:00"/>
    <m/>
    <d v="2021-01-03T00:00:00"/>
    <x v="3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3"/>
    <x v="81"/>
    <x v="36"/>
    <x v="2"/>
    <s v="ร้อยเอ็ด"/>
    <d v="2021-02-22T00:00:00"/>
    <d v="2021-02-25T00:00:00"/>
    <m/>
    <d v="2021-01-03T00:00:00"/>
    <x v="27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1"/>
    <x v="82"/>
    <x v="51"/>
    <x v="12"/>
    <s v="หนองฮี"/>
    <d v="2021-08-23T00:00:00"/>
    <d v="2021-08-23T00:00:00"/>
    <m/>
    <d v="2021-01-03T00:00:00"/>
    <x v="10"/>
    <n v="34"/>
  </r>
  <r>
    <n v="25183"/>
    <s v="66.Dengue fever"/>
    <s v="พงษ์กวินท์ วีระแสง"/>
    <s v="5400041"/>
    <s v="ชาย"/>
    <n v="10"/>
    <n v="0"/>
    <s v="นักเรียน"/>
    <s v="10"/>
    <x v="8"/>
    <x v="68"/>
    <x v="46"/>
    <x v="3"/>
    <s v="เกษตรวิสัย"/>
    <d v="2021-09-10T00:00:00"/>
    <d v="2021-09-14T00:00:00"/>
    <m/>
    <d v="2021-01-03T00:00:00"/>
    <x v="1"/>
    <n v="36"/>
  </r>
  <r>
    <n v="25179"/>
    <s v="66.Dengue fever"/>
    <s v="พรนัชชา ผันพรม"/>
    <s v="5200610"/>
    <s v="หญิง"/>
    <n v="15"/>
    <n v="0"/>
    <s v="นักเรียน"/>
    <s v="60"/>
    <x v="6"/>
    <x v="8"/>
    <x v="8"/>
    <x v="3"/>
    <s v="เกษตรวิสัย"/>
    <d v="2021-09-07T00:00:00"/>
    <d v="2021-09-14T00:00:00"/>
    <m/>
    <d v="2021-01-03T00:00:00"/>
    <x v="1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5"/>
    <x v="55"/>
    <x v="38"/>
    <x v="0"/>
    <s v="จตุรพักตรพิมาน"/>
    <d v="2021-08-07T00:00:00"/>
    <d v="2021-08-07T00:00:00"/>
    <m/>
    <d v="2021-01-03T00:00:00"/>
    <x v="14"/>
    <n v="31"/>
  </r>
  <r>
    <n v="21162"/>
    <s v="66.Dengue fever"/>
    <s v="พศิกา จามิกรณ์"/>
    <s v="600007390"/>
    <s v="หญิง"/>
    <n v="8"/>
    <n v="6"/>
    <s v="นักเรียน"/>
    <s v="96"/>
    <x v="8"/>
    <x v="21"/>
    <x v="19"/>
    <x v="1"/>
    <s v="จุรีเวช"/>
    <d v="2021-07-27T00:00:00"/>
    <d v="2021-07-30T00:00:00"/>
    <m/>
    <d v="2021-01-03T00:00:00"/>
    <x v="9"/>
    <n v="30"/>
  </r>
  <r>
    <n v="18627"/>
    <s v="66.Dengue fever"/>
    <s v="พัชรา เกตุไทย"/>
    <s v="5703786"/>
    <s v="หญิง"/>
    <n v="38"/>
    <n v="9"/>
    <s v="รับจ้าง,กรรมกร"/>
    <s v="366"/>
    <x v="6"/>
    <x v="83"/>
    <x v="7"/>
    <x v="0"/>
    <s v="จตุรพักตรพิมาน"/>
    <d v="2021-06-24T00:00:00"/>
    <d v="2021-06-25T00:00:00"/>
    <m/>
    <d v="2021-01-03T00:00:00"/>
    <x v="8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8"/>
    <x v="84"/>
    <x v="11"/>
    <x v="1"/>
    <s v="ปทุมรัตต์"/>
    <d v="2021-03-20T00:00:00"/>
    <d v="2021-03-23T00:00:00"/>
    <m/>
    <d v="2021-01-03T00:00:00"/>
    <x v="12"/>
    <n v="11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6"/>
    <x v="85"/>
    <x v="5"/>
    <x v="4"/>
    <s v="สุวรรณภูมิ"/>
    <d v="2021-06-28T00:00:00"/>
    <d v="2021-07-03T00:00:00"/>
    <m/>
    <d v="2021-01-03T00:00:00"/>
    <x v="19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7"/>
    <x v="7"/>
    <x v="0"/>
    <s v="จตุรพักตรพิมาน"/>
    <d v="2021-08-09T00:00:00"/>
    <d v="2021-08-16T00:00:00"/>
    <m/>
    <d v="2021-01-03T00:00:00"/>
    <x v="3"/>
    <n v="32"/>
  </r>
  <r>
    <n v="1200"/>
    <s v="66.Dengue fever"/>
    <s v="พีรดา วันทา"/>
    <s v="5705971"/>
    <s v="หญิง"/>
    <n v="6"/>
    <n v="10"/>
    <s v="นักเรียน"/>
    <s v="39"/>
    <x v="9"/>
    <x v="7"/>
    <x v="7"/>
    <x v="0"/>
    <s v="จตุรพักตรพิมาน"/>
    <d v="2021-01-13T00:00:00"/>
    <d v="2021-01-14T00:00:00"/>
    <m/>
    <d v="2021-01-03T00:00:00"/>
    <x v="28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1"/>
    <x v="24"/>
    <x v="22"/>
    <x v="1"/>
    <s v="ปทุมรัตต์"/>
    <d v="2021-07-25T00:00:00"/>
    <d v="2021-07-30T00:00:00"/>
    <m/>
    <d v="2021-01-03T00:00:00"/>
    <x v="9"/>
    <n v="30"/>
  </r>
  <r>
    <n v="17422"/>
    <s v="66.Dengue fever"/>
    <s v="พีระพัฒน์ บุญยะวุฒิ"/>
    <s v="4803624"/>
    <s v="ชาย"/>
    <n v="16"/>
    <n v="0"/>
    <s v="นักเรียน"/>
    <s v="213"/>
    <x v="6"/>
    <x v="27"/>
    <x v="11"/>
    <x v="1"/>
    <s v="ปทุมรัตต์"/>
    <d v="2021-06-11T00:00:00"/>
    <d v="2021-06-13T00:00:00"/>
    <m/>
    <d v="2021-01-03T00:00:00"/>
    <x v="16"/>
    <n v="23"/>
  </r>
  <r>
    <n v="7935"/>
    <s v="66.Dengue fever"/>
    <s v="พุทธนันท์  ดีแก้ว"/>
    <s v="5656936"/>
    <s v="ชาย"/>
    <n v="9"/>
    <n v="0"/>
    <s v="นักเรียน"/>
    <s v="26"/>
    <x v="8"/>
    <x v="84"/>
    <x v="11"/>
    <x v="1"/>
    <s v="ปทุมรัตต์"/>
    <d v="2021-03-04T00:00:00"/>
    <d v="2021-03-08T00:00:00"/>
    <m/>
    <d v="2021-01-03T00:00:00"/>
    <x v="29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2"/>
    <x v="7"/>
    <x v="7"/>
    <x v="0"/>
    <s v="จตุรพักตรพิมาน"/>
    <d v="2021-08-04T00:00:00"/>
    <d v="2021-08-05T00:00:00"/>
    <m/>
    <d v="2021-01-03T00:00:00"/>
    <x v="14"/>
    <n v="31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8"/>
    <x v="68"/>
    <x v="46"/>
    <x v="3"/>
    <s v="เกษตรวิสัย"/>
    <d v="2021-09-05T00:00:00"/>
    <d v="2021-09-06T00:00:00"/>
    <m/>
    <d v="2021-01-03T00:00:00"/>
    <x v="23"/>
    <n v="36"/>
  </r>
  <r>
    <n v="16810"/>
    <s v="66.Dengue fever"/>
    <s v="ภาสกร ทองวงษ์"/>
    <s v="5503838"/>
    <s v="ชาย"/>
    <n v="8"/>
    <n v="0"/>
    <s v="นักเรียน"/>
    <s v="233"/>
    <x v="4"/>
    <x v="36"/>
    <x v="11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6"/>
    <x v="60"/>
    <x v="40"/>
    <x v="2"/>
    <s v="ร้อยเอ็ด"/>
    <d v="2021-06-20T00:00:00"/>
    <d v="2021-06-23T00:00:00"/>
    <m/>
    <d v="2021-01-03T00:00:00"/>
    <x v="8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7"/>
    <x v="79"/>
    <x v="2"/>
    <x v="1"/>
    <s v="ปทุมรัตต์"/>
    <d v="2021-07-05T00:00:00"/>
    <d v="2021-07-08T00:00:00"/>
    <m/>
    <d v="2021-01-03T00:00:00"/>
    <x v="24"/>
    <n v="27"/>
  </r>
  <r>
    <n v="13681"/>
    <s v="66.Dengue fever"/>
    <s v="มนตรี ไชยนต์"/>
    <m/>
    <s v="ชาย"/>
    <n v="44"/>
    <n v="0"/>
    <s v="เกษตร"/>
    <s v="14"/>
    <x v="5"/>
    <x v="86"/>
    <x v="52"/>
    <x v="10"/>
    <s v="เสลภูมิ"/>
    <d v="2021-04-16T00:00:00"/>
    <d v="2021-04-23T00:00:00"/>
    <m/>
    <d v="2021-01-03T00:00:00"/>
    <x v="30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53"/>
    <x v="5"/>
    <x v="4"/>
    <s v="สุวรรณภูมิ"/>
    <d v="2021-07-17T00:00:00"/>
    <d v="2021-07-20T00:00:00"/>
    <m/>
    <d v="2021-01-03T00:00:00"/>
    <x v="13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2"/>
    <x v="87"/>
    <x v="53"/>
    <x v="10"/>
    <s v="เสลภูมิ"/>
    <d v="2021-04-23T00:00:00"/>
    <d v="2021-04-23T00:00:00"/>
    <m/>
    <d v="2021-01-03T00:00:00"/>
    <x v="30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24"/>
    <x v="22"/>
    <x v="1"/>
    <s v="ปทุมรัตต์"/>
    <d v="2021-09-01T00:00:00"/>
    <d v="2021-09-05T00:00:00"/>
    <m/>
    <d v="2021-01-03T00:00:00"/>
    <x v="23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88"/>
    <x v="2"/>
    <x v="1"/>
    <s v="ปทุมรัตต์"/>
    <d v="2021-06-28T00:00:00"/>
    <d v="2021-07-02T00:00:00"/>
    <m/>
    <d v="2021-01-03T00:00:00"/>
    <x v="19"/>
    <n v="26"/>
  </r>
  <r>
    <n v="24487"/>
    <s v="66.Dengue fever"/>
    <s v="รัชชานนท์ นงนวล"/>
    <s v="5703989"/>
    <s v="ชาย"/>
    <n v="12"/>
    <n v="6"/>
    <s v="นักเรียน"/>
    <s v="66/1"/>
    <x v="11"/>
    <x v="89"/>
    <x v="39"/>
    <x v="0"/>
    <s v="จตุรพักตรพิมาน"/>
    <d v="2021-09-08T00:00:00"/>
    <d v="2021-09-08T00:00:00"/>
    <m/>
    <d v="2021-01-03T00:00:00"/>
    <x v="23"/>
    <n v="36"/>
  </r>
  <r>
    <n v="24296"/>
    <s v="66.Dengue fever"/>
    <s v="รัชชานนท์ รักษา"/>
    <s v="787854"/>
    <s v="ชาย"/>
    <n v="11"/>
    <n v="0"/>
    <s v="นักเรียน"/>
    <s v="132"/>
    <x v="4"/>
    <x v="90"/>
    <x v="54"/>
    <x v="2"/>
    <s v="ร้อยเอ็ด"/>
    <d v="2021-08-19T00:00:00"/>
    <d v="2021-08-25T00:00:00"/>
    <m/>
    <d v="2021-01-03T00:00:00"/>
    <x v="10"/>
    <n v="33"/>
  </r>
  <r>
    <n v="16812"/>
    <s v="66.Dengue fever"/>
    <s v="รัชพล   ตลุ่มมุข"/>
    <s v="5304913"/>
    <s v="ชาย"/>
    <n v="11"/>
    <n v="0"/>
    <s v="นักเรียน"/>
    <s v="5"/>
    <x v="2"/>
    <x v="2"/>
    <x v="2"/>
    <x v="1"/>
    <s v="ปทุมรัตต์"/>
    <d v="2021-06-02T00:00:00"/>
    <d v="2021-06-05T00:00:00"/>
    <m/>
    <d v="2021-01-03T00:00:00"/>
    <x v="0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6"/>
    <x v="85"/>
    <x v="5"/>
    <x v="4"/>
    <s v="สุวรรณภูมิ"/>
    <d v="2021-06-13T00:00:00"/>
    <d v="2021-06-16T00:00:00"/>
    <m/>
    <d v="2021-01-03T00:00:00"/>
    <x v="16"/>
    <n v="24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19"/>
    <n v="26"/>
  </r>
  <r>
    <n v="20904"/>
    <s v="66.Dengue fever"/>
    <s v="วราภรณ์ คำภู"/>
    <s v="5800553"/>
    <s v="หญิง"/>
    <n v="11"/>
    <n v="0"/>
    <s v="นักเรียน"/>
    <s v="93"/>
    <x v="4"/>
    <x v="91"/>
    <x v="2"/>
    <x v="1"/>
    <s v="ปทุมรัตต์"/>
    <d v="2021-07-18T00:00:00"/>
    <d v="2021-07-22T00:00:00"/>
    <m/>
    <d v="2021-01-03T00:00:00"/>
    <x v="13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6"/>
    <x v="92"/>
    <x v="44"/>
    <x v="9"/>
    <s v="ร้อยเอ็ด"/>
    <d v="2021-06-05T00:00:00"/>
    <d v="2021-06-08T00:00:00"/>
    <m/>
    <d v="2021-01-03T00:00:00"/>
    <x v="17"/>
    <n v="22"/>
  </r>
  <r>
    <n v="15791"/>
    <s v="66.Dengue fever"/>
    <s v="วริษฐา โพธิ์สิงห์"/>
    <m/>
    <s v="หญิง"/>
    <n v="7"/>
    <n v="0"/>
    <s v="นักเรียน"/>
    <s v="169"/>
    <x v="1"/>
    <x v="93"/>
    <x v="55"/>
    <x v="10"/>
    <s v="เสลภูมิ"/>
    <d v="2021-05-18T00:00:00"/>
    <d v="2021-05-23T00:00:00"/>
    <m/>
    <d v="2021-01-03T00:00:00"/>
    <x v="15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4"/>
    <x v="61"/>
    <x v="41"/>
    <x v="0"/>
    <s v="จตุรพักตรพิมาน"/>
    <d v="2021-05-25T00:00:00"/>
    <d v="2021-05-28T00:00:00"/>
    <m/>
    <d v="2021-01-03T00:00:00"/>
    <x v="15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8"/>
    <x v="94"/>
    <x v="40"/>
    <x v="2"/>
    <s v="ร้อยเอ็ด"/>
    <d v="2021-06-06T00:00:00"/>
    <d v="2021-07-07T00:00:00"/>
    <m/>
    <d v="2021-01-03T00:00:00"/>
    <x v="24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8"/>
    <x v="14"/>
    <x v="14"/>
    <x v="8"/>
    <s v="โพนทอง"/>
    <d v="2021-09-02T00:00:00"/>
    <d v="2021-09-07T00:00:00"/>
    <m/>
    <d v="2021-01-03T00:00:00"/>
    <x v="23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10"/>
    <x v="23"/>
    <x v="21"/>
    <x v="4"/>
    <s v="สุวรรณภูมิ"/>
    <d v="2021-06-07T00:00:00"/>
    <d v="2021-06-10T00:00:00"/>
    <m/>
    <d v="2021-01-03T00:00:00"/>
    <x v="17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7"/>
    <x v="95"/>
    <x v="31"/>
    <x v="11"/>
    <s v="ทุ่งเขาหลวง"/>
    <d v="2021-09-16T00:00:00"/>
    <d v="2021-09-17T00:00:00"/>
    <m/>
    <d v="2021-01-03T00:00:00"/>
    <x v="1"/>
    <n v="37"/>
  </r>
  <r>
    <n v="24117"/>
    <s v="66.Dengue fever"/>
    <s v="ศศิธร ภูฮง"/>
    <s v="0049083"/>
    <s v="หญิง"/>
    <n v="27"/>
    <n v="0"/>
    <s v="รับจ้าง,กรรมกร"/>
    <s v="50"/>
    <x v="9"/>
    <x v="96"/>
    <x v="17"/>
    <x v="3"/>
    <s v="เกษตรวิสัย"/>
    <d v="2021-08-23T00:00:00"/>
    <d v="2021-08-27T00:00:00"/>
    <m/>
    <d v="2021-01-03T00:00:00"/>
    <x v="10"/>
    <n v="34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1"/>
    <x v="97"/>
    <x v="36"/>
    <x v="2"/>
    <s v="จุรีเวช"/>
    <d v="2021-06-12T00:00:00"/>
    <d v="2021-06-19T00:00:00"/>
    <m/>
    <d v="2021-01-03T00:00:00"/>
    <x v="16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7"/>
    <x v="4"/>
    <x v="4"/>
    <x v="3"/>
    <s v="เกษตรวิสัย"/>
    <d v="2021-01-01T00:00:00"/>
    <d v="2021-01-02T00:00:00"/>
    <m/>
    <d v="2021-01-03T00:00:00"/>
    <x v="31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5"/>
    <x v="17"/>
    <x v="16"/>
    <x v="4"/>
    <s v="สุวรรณภูมิ"/>
    <d v="2021-08-04T00:00:00"/>
    <d v="2021-08-07T00:00:00"/>
    <m/>
    <d v="2021-01-03T00:00:00"/>
    <x v="14"/>
    <n v="31"/>
  </r>
  <r>
    <n v="19379"/>
    <s v="66.Dengue fever"/>
    <s v="สหัสชัย วิชุมา"/>
    <s v="5403930"/>
    <s v="ชาย"/>
    <n v="21"/>
    <n v="4"/>
    <s v="นักเรียน"/>
    <s v="101"/>
    <x v="2"/>
    <x v="50"/>
    <x v="38"/>
    <x v="0"/>
    <s v="จตุรพักตรพิมาน"/>
    <d v="2021-07-02T00:00:00"/>
    <d v="2021-07-05T00:00:00"/>
    <m/>
    <d v="2021-01-03T00:00:00"/>
    <x v="24"/>
    <n v="26"/>
  </r>
  <r>
    <n v="25178"/>
    <s v="66.Dengue fever"/>
    <s v="สิทธิชัย สดับสาร"/>
    <s v="0135231"/>
    <s v="ชาย"/>
    <n v="16"/>
    <n v="0"/>
    <s v="นักเรียน"/>
    <s v="99"/>
    <x v="5"/>
    <x v="98"/>
    <x v="56"/>
    <x v="3"/>
    <s v="เกษตรวิสัย"/>
    <d v="2021-09-05T00:00:00"/>
    <d v="2021-09-10T00:00:00"/>
    <m/>
    <d v="2021-01-03T00:00:00"/>
    <x v="23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1"/>
    <x v="99"/>
    <x v="43"/>
    <x v="1"/>
    <s v="ปทุมรัตต์"/>
    <d v="2021-09-14T00:00:00"/>
    <d v="2021-09-17T00:00:00"/>
    <m/>
    <d v="2021-01-03T00:00:00"/>
    <x v="1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1"/>
    <x v="24"/>
    <x v="22"/>
    <x v="1"/>
    <s v="ปทุมรัตต์"/>
    <d v="2021-09-14T00:00:00"/>
    <d v="2021-09-17T00:00:00"/>
    <m/>
    <d v="2021-01-03T00:00:00"/>
    <x v="1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00"/>
    <x v="13"/>
    <x v="7"/>
    <s v="โพธิ์ชัย"/>
    <d v="2021-09-09T00:00:00"/>
    <d v="2021-09-10T00:00:00"/>
    <m/>
    <d v="2021-01-03T00:00:00"/>
    <x v="23"/>
    <n v="36"/>
  </r>
  <r>
    <n v="21919"/>
    <s v="66.Dengue fever"/>
    <s v="สุดาพร  หลักกอ"/>
    <s v="5504457"/>
    <s v="หญิง"/>
    <n v="29"/>
    <n v="0"/>
    <s v="เกษตร"/>
    <s v="61"/>
    <x v="11"/>
    <x v="101"/>
    <x v="2"/>
    <x v="1"/>
    <s v="ปทุมรัตต์"/>
    <d v="2021-08-05T00:00:00"/>
    <d v="2021-08-09T00:00:00"/>
    <m/>
    <d v="2021-01-03T00:00:00"/>
    <x v="7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6"/>
    <x v="27"/>
    <x v="11"/>
    <x v="1"/>
    <s v="ปทุมรัตต์"/>
    <d v="2021-07-31T00:00:00"/>
    <d v="2021-08-03T00:00:00"/>
    <m/>
    <d v="2021-01-03T00:00:00"/>
    <x v="14"/>
    <n v="30"/>
  </r>
  <r>
    <n v="24347"/>
    <s v="66.Dengue fever"/>
    <s v="สุทธิสม ละอองศรี"/>
    <s v="450030744"/>
    <s v="ชาย"/>
    <n v="65"/>
    <n v="5"/>
    <s v="เกษตร"/>
    <s v="82"/>
    <x v="4"/>
    <x v="102"/>
    <x v="48"/>
    <x v="13"/>
    <s v="หนองฮี"/>
    <d v="2021-08-26T00:00:00"/>
    <d v="2021-08-30T00:00:00"/>
    <m/>
    <d v="2021-01-03T00:00:00"/>
    <x v="5"/>
    <n v="34"/>
  </r>
  <r>
    <n v="22008"/>
    <s v="66.Dengue fever"/>
    <s v="สุพร ทองสกุล"/>
    <s v="450008744"/>
    <s v="ชาย"/>
    <n v="35"/>
    <n v="2"/>
    <s v="ค้าขาย"/>
    <s v="20"/>
    <x v="2"/>
    <x v="5"/>
    <x v="57"/>
    <x v="12"/>
    <s v="พนมไพร"/>
    <d v="2021-08-08T00:00:00"/>
    <d v="2021-08-10T00:00:00"/>
    <m/>
    <d v="2021-01-03T00:00:00"/>
    <x v="7"/>
    <n v="32"/>
  </r>
  <r>
    <n v="10445"/>
    <s v="66.Dengue fever"/>
    <s v="สุรนนท์ แสงภารา"/>
    <s v="6400755"/>
    <s v="ชาย"/>
    <n v="25"/>
    <n v="9"/>
    <s v="ข้าราชการ"/>
    <s v="52/1"/>
    <x v="1"/>
    <x v="7"/>
    <x v="7"/>
    <x v="0"/>
    <s v="จตุรพักตรพิมาน"/>
    <d v="2021-03-25T00:00:00"/>
    <d v="2021-03-29T00:00:00"/>
    <m/>
    <d v="2021-01-03T00:00:00"/>
    <x v="32"/>
    <n v="12"/>
  </r>
  <r>
    <n v="24380"/>
    <s v="66.Dengue fever"/>
    <s v="สุรภา สุ่มสมาตร์"/>
    <s v="4437594"/>
    <s v="หญิง"/>
    <n v="23"/>
    <n v="0"/>
    <s v="เกษตร"/>
    <s v="63"/>
    <x v="6"/>
    <x v="72"/>
    <x v="1"/>
    <x v="1"/>
    <s v="ปทุมรัตต์"/>
    <d v="2021-09-03T00:00:00"/>
    <d v="2021-09-07T00:00:00"/>
    <m/>
    <d v="2021-01-03T00:00:00"/>
    <x v="23"/>
    <n v="35"/>
  </r>
  <r>
    <n v="17070"/>
    <s v="66.Dengue fever"/>
    <s v="สุวนันท์ ตรีกุล"/>
    <s v="886252"/>
    <s v="หญิง"/>
    <n v="8"/>
    <n v="11"/>
    <s v="นักเรียน"/>
    <s v="47"/>
    <x v="1"/>
    <x v="77"/>
    <x v="49"/>
    <x v="9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1"/>
    <x v="103"/>
    <x v="58"/>
    <x v="11"/>
    <s v="ทุ่งเขาหลวง"/>
    <d v="2021-07-12T00:00:00"/>
    <d v="2021-07-16T00:00:00"/>
    <m/>
    <d v="2021-01-03T00:00:00"/>
    <x v="2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2"/>
    <x v="104"/>
    <x v="1"/>
    <x v="1"/>
    <s v="ปทุมรัตต์"/>
    <d v="2021-07-29T00:00:00"/>
    <d v="2021-08-03T00:00:00"/>
    <m/>
    <d v="2021-01-03T00:00:00"/>
    <x v="14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7"/>
    <x v="7"/>
    <x v="0"/>
    <s v="จตุรพักตรพิมาน"/>
    <d v="2021-06-24T00:00:00"/>
    <d v="2021-06-25T00:00:00"/>
    <m/>
    <d v="2021-01-03T00:00:00"/>
    <x v="8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9"/>
    <x v="50"/>
    <x v="38"/>
    <x v="0"/>
    <s v="จตุรพักตรพิมาน"/>
    <d v="2021-06-11T00:00:00"/>
    <d v="2021-06-11T00:00:00"/>
    <m/>
    <d v="2021-01-03T00:00:00"/>
    <x v="17"/>
    <n v="23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5"/>
    <x v="5"/>
    <x v="5"/>
    <x v="4"/>
    <s v="สุวรรณภูมิ"/>
    <d v="2021-08-07T00:00:00"/>
    <d v="2021-08-10T00:00:00"/>
    <m/>
    <d v="2021-01-03T00:00:00"/>
    <x v="7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10"/>
    <x v="19"/>
    <x v="17"/>
    <x v="3"/>
    <s v="เกษตรวิสัย"/>
    <d v="2021-06-20T00:00:00"/>
    <d v="2021-06-23T00:00:00"/>
    <m/>
    <d v="2021-01-03T00:00:00"/>
    <x v="8"/>
    <n v="25"/>
  </r>
  <r>
    <n v="20285"/>
    <s v="66.Dengue fever"/>
    <s v="อรวรรณ จันคติ"/>
    <s v="5404461"/>
    <s v="หญิง"/>
    <n v="27"/>
    <n v="6"/>
    <s v="เกษตร"/>
    <s v="79/1"/>
    <x v="1"/>
    <x v="105"/>
    <x v="0"/>
    <x v="0"/>
    <s v="จตุรพักตรพิมาน"/>
    <d v="2021-07-14T00:00:00"/>
    <d v="2021-07-19T00:00:00"/>
    <m/>
    <d v="2021-01-03T00:00:00"/>
    <x v="13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7"/>
    <x v="12"/>
    <x v="12"/>
    <x v="2"/>
    <s v="ร้อยเอ็ด"/>
    <d v="2021-06-07T00:00:00"/>
    <d v="2021-07-12T00:00:00"/>
    <m/>
    <d v="2021-01-03T00:00:00"/>
    <x v="2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1"/>
    <x v="106"/>
    <x v="38"/>
    <x v="0"/>
    <s v="จตุรพักตรพิมาน"/>
    <d v="2021-09-08T00:00:00"/>
    <d v="2021-09-08T00:00:00"/>
    <m/>
    <d v="2021-01-03T00:00:00"/>
    <x v="23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107"/>
    <x v="24"/>
    <x v="0"/>
    <s v="จตุรพักตรพิมาน"/>
    <d v="2021-06-14T00:00:00"/>
    <d v="2021-06-14T00:00:00"/>
    <m/>
    <d v="2021-01-03T00:00:00"/>
    <x v="16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08"/>
    <x v="2"/>
    <x v="1"/>
    <s v="ปทุมรัตต์"/>
    <d v="2021-06-01T00:00:00"/>
    <d v="2021-06-03T00:00:00"/>
    <m/>
    <d v="2021-01-03T00:00:00"/>
    <x v="0"/>
    <n v="22"/>
  </r>
  <r>
    <n v="24542"/>
    <s v="66.Dengue fever"/>
    <s v="อิทธิพล ศรีแสง"/>
    <s v="163614"/>
    <s v="ชาย"/>
    <n v="14"/>
    <n v="0"/>
    <s v="นักเรียน"/>
    <s v="98"/>
    <x v="6"/>
    <x v="109"/>
    <x v="26"/>
    <x v="3"/>
    <s v="เกษตรวิสัย"/>
    <d v="2021-09-06T00:00:00"/>
    <d v="2021-09-06T00:00:00"/>
    <m/>
    <d v="2021-01-03T00:00:00"/>
    <x v="23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7"/>
    <x v="7"/>
    <x v="0"/>
    <s v="จตุรพักตรพิมาน"/>
    <d v="2021-06-17T00:00:00"/>
    <d v="2021-06-18T00:00:00"/>
    <m/>
    <d v="2021-01-03T00:00:00"/>
    <x v="16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53"/>
    <x v="5"/>
    <x v="4"/>
    <s v="สุวรรณภูมิ"/>
    <d v="2021-07-25T00:00:00"/>
    <d v="2021-07-27T00:00:00"/>
    <m/>
    <d v="2021-01-03T00:00:00"/>
    <x v="9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2"/>
    <x v="5"/>
    <x v="57"/>
    <x v="12"/>
    <s v="พนมไพร"/>
    <d v="2021-08-06T00:00:00"/>
    <d v="2021-08-06T00:00:00"/>
    <m/>
    <d v="2021-01-03T00:00:00"/>
    <x v="14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8"/>
    <x v="84"/>
    <x v="11"/>
    <x v="1"/>
    <s v="ปทุมรัตต์"/>
    <d v="2021-01-10T00:00:00"/>
    <d v="2021-01-13T00:00:00"/>
    <m/>
    <d v="2021-01-03T00:00:00"/>
    <x v="28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K19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6"/>
        <item sd="0" x="0"/>
        <item x="7"/>
        <item x="2"/>
        <item x="5"/>
        <item sd="0" x="1"/>
        <item x="8"/>
        <item x="3"/>
        <item x="4"/>
        <item x="11"/>
        <item x="10"/>
        <item x="18"/>
        <item x="12"/>
        <item x="19"/>
        <item x="9"/>
        <item x="17"/>
        <item x="14"/>
        <item x="15"/>
        <item x="16"/>
        <item x="13"/>
        <item t="default"/>
      </items>
    </pivotField>
    <pivotField axis="axisRow" compact="0" outline="0" subtotalTop="0" showAll="0" includeNewItemsInFilter="1" sortType="ascending">
      <items count="111">
        <item x="48"/>
        <item x="50"/>
        <item x="29"/>
        <item x="57"/>
        <item x="77"/>
        <item x="67"/>
        <item x="35"/>
        <item x="9"/>
        <item x="92"/>
        <item x="82"/>
        <item x="14"/>
        <item x="85"/>
        <item x="23"/>
        <item x="5"/>
        <item x="15"/>
        <item x="60"/>
        <item x="93"/>
        <item x="64"/>
        <item x="62"/>
        <item x="86"/>
        <item x="55"/>
        <item x="31"/>
        <item x="1"/>
        <item x="109"/>
        <item x="72"/>
        <item x="54"/>
        <item x="33"/>
        <item x="11"/>
        <item x="53"/>
        <item x="91"/>
        <item x="45"/>
        <item x="36"/>
        <item x="17"/>
        <item x="81"/>
        <item x="37"/>
        <item x="13"/>
        <item x="0"/>
        <item x="21"/>
        <item x="59"/>
        <item x="79"/>
        <item x="105"/>
        <item x="28"/>
        <item x="90"/>
        <item x="101"/>
        <item x="104"/>
        <item x="51"/>
        <item x="100"/>
        <item x="3"/>
        <item x="102"/>
        <item x="56"/>
        <item x="88"/>
        <item x="42"/>
        <item x="27"/>
        <item x="95"/>
        <item x="30"/>
        <item x="58"/>
        <item x="73"/>
        <item x="96"/>
        <item x="108"/>
        <item x="19"/>
        <item x="69"/>
        <item x="18"/>
        <item x="39"/>
        <item x="74"/>
        <item x="78"/>
        <item x="98"/>
        <item x="71"/>
        <item x="16"/>
        <item x="75"/>
        <item x="107"/>
        <item x="38"/>
        <item x="25"/>
        <item x="76"/>
        <item x="41"/>
        <item x="43"/>
        <item x="12"/>
        <item x="26"/>
        <item x="44"/>
        <item x="10"/>
        <item x="6"/>
        <item x="24"/>
        <item x="49"/>
        <item x="40"/>
        <item x="8"/>
        <item x="63"/>
        <item x="87"/>
        <item x="34"/>
        <item x="84"/>
        <item x="97"/>
        <item x="20"/>
        <item x="99"/>
        <item x="70"/>
        <item x="46"/>
        <item x="94"/>
        <item x="68"/>
        <item x="65"/>
        <item x="106"/>
        <item x="47"/>
        <item x="32"/>
        <item x="4"/>
        <item x="52"/>
        <item x="22"/>
        <item x="80"/>
        <item x="61"/>
        <item x="66"/>
        <item x="103"/>
        <item x="83"/>
        <item x="89"/>
        <item x="7"/>
        <item x="2"/>
        <item t="default"/>
      </items>
    </pivotField>
    <pivotField axis="axisRow" compact="0" outline="0" subtotalTop="0" showAll="0" includeNewItemsInFilter="1" sortType="descending">
      <items count="60">
        <item x="7"/>
        <item x="38"/>
        <item x="0"/>
        <item x="39"/>
        <item x="24"/>
        <item x="41"/>
        <item x="42"/>
        <item x="29"/>
        <item x="45"/>
        <item x="36"/>
        <item x="12"/>
        <item x="40"/>
        <item x="3"/>
        <item x="37"/>
        <item x="54"/>
        <item x="1"/>
        <item x="2"/>
        <item x="4"/>
        <item x="5"/>
        <item x="6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30"/>
        <item x="31"/>
        <item x="32"/>
        <item x="33"/>
        <item x="34"/>
        <item x="35"/>
        <item x="43"/>
        <item x="44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5">
        <item x="3"/>
        <item x="0"/>
        <item x="11"/>
        <item x="9"/>
        <item x="1"/>
        <item x="12"/>
        <item x="7"/>
        <item x="6"/>
        <item x="8"/>
        <item x="2"/>
        <item x="5"/>
        <item x="4"/>
        <item x="10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4">
        <item x="31"/>
        <item x="26"/>
        <item x="28"/>
        <item x="21"/>
        <item x="20"/>
        <item x="27"/>
        <item x="6"/>
        <item x="29"/>
        <item x="11"/>
        <item x="12"/>
        <item x="32"/>
        <item x="25"/>
        <item x="30"/>
        <item x="22"/>
        <item x="18"/>
        <item x="15"/>
        <item x="0"/>
        <item x="17"/>
        <item x="16"/>
        <item x="8"/>
        <item x="19"/>
        <item x="24"/>
        <item x="2"/>
        <item x="13"/>
        <item x="9"/>
        <item x="14"/>
        <item x="7"/>
        <item x="3"/>
        <item x="10"/>
        <item x="5"/>
        <item x="23"/>
        <item x="1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85">
    <i>
      <x/>
      <x v="17"/>
      <x v="55"/>
    </i>
    <i r="2">
      <x v="63"/>
    </i>
    <i r="2">
      <x v="81"/>
    </i>
    <i r="2">
      <x v="99"/>
    </i>
    <i r="2">
      <x v="100"/>
    </i>
    <i t="default" r="1">
      <x v="17"/>
    </i>
    <i r="1">
      <x v="36"/>
      <x v="23"/>
    </i>
    <i r="2">
      <x v="54"/>
    </i>
    <i r="2">
      <x v="66"/>
    </i>
    <i r="2">
      <x v="84"/>
    </i>
    <i t="default" r="1">
      <x v="36"/>
    </i>
    <i r="1">
      <x v="20"/>
      <x v="83"/>
    </i>
    <i t="default" r="1">
      <x v="20"/>
    </i>
    <i r="1">
      <x v="28"/>
      <x v="57"/>
    </i>
    <i r="2">
      <x v="59"/>
    </i>
    <i t="default" r="1">
      <x v="28"/>
    </i>
    <i r="1">
      <x v="47"/>
      <x v="94"/>
    </i>
    <i t="default" r="1">
      <x v="47"/>
    </i>
    <i r="1">
      <x v="35"/>
      <x v="41"/>
    </i>
    <i r="2">
      <x v="72"/>
    </i>
    <i t="default" r="1">
      <x v="35"/>
    </i>
    <i r="1">
      <x v="31"/>
      <x v="3"/>
    </i>
    <i r="2">
      <x v="101"/>
    </i>
    <i t="default" r="1">
      <x v="31"/>
    </i>
    <i r="1">
      <x v="56"/>
      <x v="65"/>
    </i>
    <i t="default" r="1">
      <x v="56"/>
    </i>
    <i t="default">
      <x/>
    </i>
    <i>
      <x v="1"/>
      <x/>
      <x v="106"/>
    </i>
    <i r="2">
      <x v="108"/>
    </i>
    <i t="default" r="1">
      <x/>
    </i>
    <i r="1">
      <x v="1"/>
      <x v="1"/>
    </i>
    <i r="2">
      <x v="20"/>
    </i>
    <i r="2">
      <x v="25"/>
    </i>
    <i r="2">
      <x v="96"/>
    </i>
    <i t="default" r="1">
      <x v="1"/>
    </i>
    <i r="1">
      <x v="2"/>
      <x v="36"/>
    </i>
    <i r="2">
      <x v="40"/>
    </i>
    <i t="default" r="1">
      <x v="2"/>
    </i>
    <i r="1">
      <x v="3"/>
      <x v="38"/>
    </i>
    <i r="2">
      <x v="107"/>
    </i>
    <i t="default" r="1">
      <x v="3"/>
    </i>
    <i r="1">
      <x v="5"/>
      <x v="103"/>
    </i>
    <i t="default" r="1">
      <x v="5"/>
    </i>
    <i r="1">
      <x v="4"/>
      <x v="69"/>
    </i>
    <i r="2">
      <x v="76"/>
    </i>
    <i t="default" r="1">
      <x v="4"/>
    </i>
    <i r="1">
      <x v="6"/>
      <x v="18"/>
    </i>
    <i t="default" r="1">
      <x v="6"/>
    </i>
    <i r="1">
      <x v="8"/>
      <x v="5"/>
    </i>
    <i t="default" r="1">
      <x v="8"/>
    </i>
    <i r="1">
      <x v="7"/>
      <x v="86"/>
    </i>
    <i t="default" r="1">
      <x v="7"/>
    </i>
    <i t="default">
      <x v="1"/>
    </i>
    <i>
      <x v="2"/>
      <x v="40"/>
      <x v="53"/>
    </i>
    <i r="2">
      <x v="70"/>
    </i>
    <i t="default" r="1">
      <x v="40"/>
    </i>
    <i r="1">
      <x v="58"/>
      <x v="105"/>
    </i>
    <i t="default" r="1">
      <x v="58"/>
    </i>
    <i t="default">
      <x v="2"/>
    </i>
    <i>
      <x v="3"/>
      <x v="46"/>
      <x v="8"/>
    </i>
    <i r="2">
      <x v="68"/>
    </i>
    <i r="2">
      <x v="95"/>
    </i>
    <i t="default" r="1">
      <x v="46"/>
    </i>
    <i r="1">
      <x v="50"/>
      <x v="4"/>
    </i>
    <i t="default" r="1">
      <x v="50"/>
    </i>
    <i r="1">
      <x v="51"/>
      <x v="102"/>
    </i>
    <i t="default" r="1">
      <x v="51"/>
    </i>
    <i r="1">
      <x v="34"/>
      <x v="71"/>
    </i>
    <i t="default" r="1">
      <x v="34"/>
    </i>
    <i t="default">
      <x v="3"/>
    </i>
    <i>
      <x v="4"/>
      <x v="16"/>
      <x v="29"/>
    </i>
    <i r="2">
      <x v="39"/>
    </i>
    <i r="2">
      <x v="43"/>
    </i>
    <i r="2">
      <x v="45"/>
    </i>
    <i r="2">
      <x v="49"/>
    </i>
    <i r="2">
      <x v="50"/>
    </i>
    <i r="2">
      <x v="58"/>
    </i>
    <i r="2">
      <x v="97"/>
    </i>
    <i r="2">
      <x v="109"/>
    </i>
    <i t="default" r="1">
      <x v="16"/>
    </i>
    <i r="1">
      <x v="23"/>
      <x v="27"/>
    </i>
    <i r="2">
      <x v="31"/>
    </i>
    <i r="2">
      <x v="52"/>
    </i>
    <i r="2">
      <x v="87"/>
    </i>
    <i t="default" r="1">
      <x v="23"/>
    </i>
    <i r="1">
      <x v="33"/>
      <x v="30"/>
    </i>
    <i r="2">
      <x v="80"/>
    </i>
    <i t="default" r="1">
      <x v="33"/>
    </i>
    <i r="1">
      <x v="15"/>
      <x v="22"/>
    </i>
    <i r="2">
      <x v="24"/>
    </i>
    <i r="2">
      <x v="44"/>
    </i>
    <i t="default" r="1">
      <x v="15"/>
    </i>
    <i r="1">
      <x v="30"/>
      <x v="37"/>
    </i>
    <i t="default" r="1">
      <x v="30"/>
    </i>
    <i r="1">
      <x v="45"/>
      <x v="17"/>
    </i>
    <i r="2">
      <x v="90"/>
    </i>
    <i t="default" r="1">
      <x v="45"/>
    </i>
    <i r="1">
      <x v="37"/>
      <x v="21"/>
    </i>
    <i t="default" r="1">
      <x v="37"/>
    </i>
    <i r="1">
      <x v="44"/>
      <x v="51"/>
    </i>
    <i t="default" r="1">
      <x v="44"/>
    </i>
    <i t="default">
      <x v="4"/>
    </i>
    <i>
      <x v="5"/>
      <x v="57"/>
      <x v="13"/>
    </i>
    <i t="default" r="1">
      <x v="57"/>
    </i>
    <i r="1">
      <x v="52"/>
      <x v="9"/>
    </i>
    <i t="default" r="1">
      <x v="52"/>
    </i>
    <i r="1">
      <x v="41"/>
      <x v="62"/>
    </i>
    <i t="default" r="1">
      <x v="41"/>
    </i>
    <i r="1">
      <x v="48"/>
      <x v="91"/>
    </i>
    <i t="default" r="1">
      <x v="48"/>
    </i>
    <i t="default">
      <x v="5"/>
    </i>
    <i>
      <x v="6"/>
      <x v="24"/>
      <x v="35"/>
    </i>
    <i r="2">
      <x v="46"/>
    </i>
    <i r="2">
      <x v="61"/>
    </i>
    <i t="default" r="1">
      <x v="24"/>
    </i>
    <i t="default">
      <x v="6"/>
    </i>
    <i>
      <x v="7"/>
      <x v="22"/>
      <x v="78"/>
    </i>
    <i t="default" r="1">
      <x v="22"/>
    </i>
    <i r="1">
      <x v="42"/>
      <x v="82"/>
    </i>
    <i t="default" r="1">
      <x v="42"/>
    </i>
    <i r="1">
      <x v="29"/>
      <x v="89"/>
    </i>
    <i t="default" r="1">
      <x v="29"/>
    </i>
    <i t="default">
      <x v="7"/>
    </i>
    <i>
      <x v="8"/>
      <x v="25"/>
      <x v="10"/>
    </i>
    <i t="default" r="1">
      <x v="25"/>
    </i>
    <i t="default">
      <x v="8"/>
    </i>
    <i>
      <x v="9"/>
      <x v="9"/>
      <x v="33"/>
    </i>
    <i r="2">
      <x v="60"/>
    </i>
    <i r="2">
      <x v="74"/>
    </i>
    <i r="2">
      <x v="77"/>
    </i>
    <i r="2">
      <x v="88"/>
    </i>
    <i t="default" r="1">
      <x v="9"/>
    </i>
    <i r="1">
      <x v="10"/>
      <x v="75"/>
    </i>
    <i t="default" r="1">
      <x v="10"/>
    </i>
    <i r="1">
      <x v="12"/>
      <x v="47"/>
    </i>
    <i r="2">
      <x v="104"/>
    </i>
    <i t="default" r="1">
      <x v="12"/>
    </i>
    <i r="1">
      <x v="11"/>
      <x v="15"/>
    </i>
    <i r="2">
      <x v="93"/>
    </i>
    <i t="default" r="1">
      <x v="11"/>
    </i>
    <i r="1">
      <x v="14"/>
      <x v="42"/>
    </i>
    <i t="default" r="1">
      <x v="14"/>
    </i>
    <i r="1">
      <x v="13"/>
      <x v="92"/>
    </i>
    <i t="default" r="1">
      <x v="13"/>
    </i>
    <i t="default">
      <x v="9"/>
    </i>
    <i>
      <x v="10"/>
      <x v="38"/>
      <x v="26"/>
    </i>
    <i t="default" r="1">
      <x v="38"/>
    </i>
    <i r="1">
      <x v="21"/>
      <x v="7"/>
    </i>
    <i t="default" r="1">
      <x v="21"/>
    </i>
    <i t="default">
      <x v="10"/>
    </i>
    <i>
      <x v="11"/>
      <x v="18"/>
      <x/>
    </i>
    <i r="2">
      <x v="2"/>
    </i>
    <i r="2">
      <x v="11"/>
    </i>
    <i r="2">
      <x v="13"/>
    </i>
    <i r="2">
      <x v="14"/>
    </i>
    <i r="2">
      <x v="28"/>
    </i>
    <i t="default" r="1">
      <x v="18"/>
    </i>
    <i r="1">
      <x v="32"/>
      <x v="6"/>
    </i>
    <i r="2">
      <x v="12"/>
    </i>
    <i r="2">
      <x v="98"/>
    </i>
    <i t="default" r="1">
      <x v="32"/>
    </i>
    <i r="1">
      <x v="27"/>
      <x v="32"/>
    </i>
    <i t="default" r="1">
      <x v="27"/>
    </i>
    <i r="1">
      <x v="26"/>
      <x v="64"/>
    </i>
    <i r="2">
      <x v="67"/>
    </i>
    <i t="default" r="1">
      <x v="26"/>
    </i>
    <i r="1">
      <x v="43"/>
      <x v="73"/>
    </i>
    <i t="default" r="1">
      <x v="43"/>
    </i>
    <i r="1">
      <x v="19"/>
      <x v="79"/>
    </i>
    <i t="default" r="1">
      <x v="19"/>
    </i>
    <i t="default">
      <x v="11"/>
    </i>
    <i>
      <x v="12"/>
      <x v="55"/>
      <x v="16"/>
    </i>
    <i t="default" r="1">
      <x v="55"/>
    </i>
    <i r="1">
      <x v="54"/>
      <x v="85"/>
    </i>
    <i t="default" r="1">
      <x v="54"/>
    </i>
    <i r="1">
      <x v="39"/>
      <x v="34"/>
    </i>
    <i t="default" r="1">
      <x v="39"/>
    </i>
    <i r="1">
      <x v="53"/>
      <x v="19"/>
    </i>
    <i t="default" r="1">
      <x v="53"/>
    </i>
    <i t="default">
      <x v="12"/>
    </i>
    <i>
      <x v="13"/>
      <x v="49"/>
      <x v="48"/>
    </i>
    <i r="2">
      <x v="56"/>
    </i>
    <i t="default" r="1">
      <x v="49"/>
    </i>
    <i t="default">
      <x v="13"/>
    </i>
    <i t="grand">
      <x/>
    </i>
  </rowItems>
  <colFields count="1">
    <field x="18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ราย" fld="15" subtotal="count" baseField="0" baseItem="0"/>
  </dataFields>
  <formats count="25">
    <format dxfId="24">
      <pivotArea type="all" outline="0" fieldPosition="0"/>
    </format>
    <format dxfId="23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18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Row="1" outline="0" fieldPosition="0"/>
    </format>
    <format dxfId="1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P34" sqref="P34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5" t="s">
        <v>336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62"/>
    </row>
    <row r="2" spans="1:30" ht="23.25">
      <c r="A2" s="164"/>
      <c r="B2" s="164"/>
      <c r="C2" s="82" t="s">
        <v>508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45</v>
      </c>
      <c r="J13" s="269">
        <v>33</v>
      </c>
      <c r="K13" s="269"/>
      <c r="L13" s="269"/>
      <c r="M13" s="269"/>
      <c r="N13" s="135">
        <f t="shared" si="0"/>
        <v>193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160</v>
      </c>
      <c r="J14" s="136">
        <f>SUM(B13:J13)</f>
        <v>193</v>
      </c>
      <c r="K14" s="136">
        <f>SUM(B13:K13)</f>
        <v>193</v>
      </c>
      <c r="L14" s="136">
        <f>SUM(B13:L13)</f>
        <v>193</v>
      </c>
      <c r="M14" s="136">
        <f>SUM(B13:M13)</f>
        <v>193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6"/>
      <c r="E31" s="366"/>
      <c r="F31" s="366"/>
      <c r="G31" s="366"/>
      <c r="H31" s="366"/>
      <c r="I31" s="366"/>
      <c r="J31" s="366"/>
      <c r="K31" s="366"/>
    </row>
    <row r="32" spans="1:19">
      <c r="D32" s="366"/>
      <c r="E32" s="366"/>
      <c r="F32" s="366"/>
      <c r="G32" s="366"/>
      <c r="H32" s="366"/>
      <c r="I32" s="366"/>
      <c r="J32" s="366"/>
      <c r="K32" s="36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0" t="s">
        <v>340</v>
      </c>
      <c r="S1" s="370"/>
      <c r="T1" s="370"/>
      <c r="U1" s="370"/>
      <c r="V1" s="370"/>
      <c r="W1" s="370"/>
    </row>
    <row r="2" spans="1:26" ht="24">
      <c r="B2" s="82" t="s">
        <v>509</v>
      </c>
      <c r="R2" s="43"/>
      <c r="S2" s="43"/>
      <c r="T2" s="371" t="s">
        <v>359</v>
      </c>
      <c r="U2" s="372"/>
      <c r="V2" s="372"/>
      <c r="W2" s="373"/>
    </row>
    <row r="3" spans="1:26" ht="24">
      <c r="A3" s="19" t="s">
        <v>9</v>
      </c>
      <c r="B3" s="367" t="s">
        <v>43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4</v>
      </c>
      <c r="I5" s="148">
        <f t="shared" si="0"/>
        <v>2</v>
      </c>
      <c r="J5" s="148"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18</v>
      </c>
      <c r="O5" s="150">
        <f t="shared" ref="O5:O27" si="2">V5</f>
        <v>11.528632640120923</v>
      </c>
      <c r="R5" s="26" t="s">
        <v>21</v>
      </c>
      <c r="S5" s="5">
        <f>S6+S7</f>
        <v>156133</v>
      </c>
      <c r="T5" s="119">
        <f>T6+T7</f>
        <v>18</v>
      </c>
      <c r="U5" s="47">
        <v>0</v>
      </c>
      <c r="V5" s="48">
        <f>T5*100000/S5</f>
        <v>11.528632640120923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0</v>
      </c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0</v>
      </c>
      <c r="K7" s="152"/>
      <c r="L7" s="152"/>
      <c r="M7" s="152"/>
      <c r="N7" s="153">
        <f t="shared" si="1"/>
        <v>13</v>
      </c>
      <c r="O7" s="154">
        <f t="shared" si="2"/>
        <v>10.692636063793913</v>
      </c>
      <c r="R7" s="28" t="s">
        <v>22</v>
      </c>
      <c r="S7" s="7">
        <v>121579</v>
      </c>
      <c r="T7" s="27">
        <f t="shared" ref="T7:T26" si="3">N7</f>
        <v>13</v>
      </c>
      <c r="U7" s="50">
        <v>0</v>
      </c>
      <c r="V7" s="51">
        <f t="shared" ref="V7:V26" si="4">T7*100000/S7</f>
        <v>10.692636063793913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9</v>
      </c>
      <c r="K8" s="152"/>
      <c r="L8" s="152"/>
      <c r="M8" s="152"/>
      <c r="N8" s="153">
        <f t="shared" si="1"/>
        <v>30</v>
      </c>
      <c r="O8" s="154">
        <f t="shared" si="2"/>
        <v>30.504855356144187</v>
      </c>
      <c r="R8" s="29" t="s">
        <v>23</v>
      </c>
      <c r="S8" s="12">
        <v>98345</v>
      </c>
      <c r="T8" s="27">
        <f t="shared" si="3"/>
        <v>30</v>
      </c>
      <c r="U8" s="52">
        <v>0</v>
      </c>
      <c r="V8" s="51">
        <f t="shared" si="4"/>
        <v>30.504855356144187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5</v>
      </c>
      <c r="J9" s="152">
        <v>10</v>
      </c>
      <c r="K9" s="152"/>
      <c r="L9" s="152"/>
      <c r="M9" s="152"/>
      <c r="N9" s="153">
        <f t="shared" si="1"/>
        <v>42</v>
      </c>
      <c r="O9" s="154">
        <f t="shared" si="2"/>
        <v>78.239973174866336</v>
      </c>
      <c r="R9" s="29" t="s">
        <v>31</v>
      </c>
      <c r="S9" s="12">
        <v>53681</v>
      </c>
      <c r="T9" s="27">
        <f t="shared" si="3"/>
        <v>42</v>
      </c>
      <c r="U9" s="52">
        <v>0</v>
      </c>
      <c r="V9" s="51">
        <f t="shared" si="4"/>
        <v>78.239973174866336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7</v>
      </c>
      <c r="K10" s="152"/>
      <c r="L10" s="152"/>
      <c r="M10" s="152"/>
      <c r="N10" s="153">
        <f t="shared" si="1"/>
        <v>47</v>
      </c>
      <c r="O10" s="154">
        <f t="shared" si="2"/>
        <v>58.285175723604254</v>
      </c>
      <c r="R10" s="29" t="s">
        <v>24</v>
      </c>
      <c r="S10" s="12">
        <v>80638</v>
      </c>
      <c r="T10" s="27">
        <f t="shared" si="3"/>
        <v>47</v>
      </c>
      <c r="U10" s="52">
        <v>0</v>
      </c>
      <c r="V10" s="51">
        <f t="shared" si="4"/>
        <v>58.285175723604254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0</v>
      </c>
      <c r="K11" s="152"/>
      <c r="L11" s="152"/>
      <c r="M11" s="152"/>
      <c r="N11" s="153">
        <f t="shared" si="1"/>
        <v>7</v>
      </c>
      <c r="O11" s="154">
        <f t="shared" si="2"/>
        <v>10.237959428429351</v>
      </c>
      <c r="R11" s="29" t="s">
        <v>25</v>
      </c>
      <c r="S11" s="12">
        <v>68373</v>
      </c>
      <c r="T11" s="27">
        <f t="shared" si="3"/>
        <v>7</v>
      </c>
      <c r="U11" s="52">
        <v>0</v>
      </c>
      <c r="V11" s="51">
        <f t="shared" si="4"/>
        <v>10.237959428429351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0</v>
      </c>
      <c r="K12" s="152"/>
      <c r="L12" s="152"/>
      <c r="M12" s="152"/>
      <c r="N12" s="153">
        <f t="shared" si="1"/>
        <v>5</v>
      </c>
      <c r="O12" s="154">
        <f t="shared" si="2"/>
        <v>6.8125459846853964</v>
      </c>
      <c r="R12" s="29" t="s">
        <v>26</v>
      </c>
      <c r="S12" s="12">
        <v>73394</v>
      </c>
      <c r="T12" s="27">
        <f t="shared" si="3"/>
        <v>5</v>
      </c>
      <c r="U12" s="52">
        <v>0</v>
      </c>
      <c r="V12" s="51">
        <f t="shared" si="4"/>
        <v>6.8125459846853964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1</v>
      </c>
      <c r="K13" s="152"/>
      <c r="L13" s="152"/>
      <c r="M13" s="152"/>
      <c r="N13" s="153">
        <f t="shared" si="1"/>
        <v>2</v>
      </c>
      <c r="O13" s="154">
        <f t="shared" si="2"/>
        <v>1.8541008074609016</v>
      </c>
      <c r="R13" s="29" t="s">
        <v>27</v>
      </c>
      <c r="S13" s="12">
        <v>107869</v>
      </c>
      <c r="T13" s="27">
        <f t="shared" si="3"/>
        <v>2</v>
      </c>
      <c r="U13" s="52">
        <v>0</v>
      </c>
      <c r="V13" s="51">
        <f t="shared" si="4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2</v>
      </c>
      <c r="K14" s="152"/>
      <c r="L14" s="152"/>
      <c r="M14" s="152"/>
      <c r="N14" s="153">
        <f t="shared" si="1"/>
        <v>3</v>
      </c>
      <c r="O14" s="154">
        <f t="shared" si="2"/>
        <v>5.1903114186851207</v>
      </c>
      <c r="R14" s="29" t="s">
        <v>34</v>
      </c>
      <c r="S14" s="12">
        <v>57800</v>
      </c>
      <c r="T14" s="27">
        <f t="shared" si="3"/>
        <v>3</v>
      </c>
      <c r="U14" s="52">
        <v>0</v>
      </c>
      <c r="V14" s="51">
        <f t="shared" si="4"/>
        <v>5.1903114186851207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0</v>
      </c>
      <c r="K16" s="152"/>
      <c r="L16" s="152"/>
      <c r="M16" s="152"/>
      <c r="N16" s="153">
        <f t="shared" si="1"/>
        <v>4</v>
      </c>
      <c r="O16" s="154">
        <f t="shared" si="2"/>
        <v>3.2917746780232893</v>
      </c>
      <c r="R16" s="29" t="s">
        <v>28</v>
      </c>
      <c r="S16" s="12">
        <v>121515</v>
      </c>
      <c r="T16" s="27">
        <f t="shared" si="3"/>
        <v>4</v>
      </c>
      <c r="U16" s="52">
        <v>0</v>
      </c>
      <c r="V16" s="51">
        <f t="shared" si="4"/>
        <v>3.2917746780232893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8</v>
      </c>
      <c r="J17" s="152">
        <v>0</v>
      </c>
      <c r="K17" s="152"/>
      <c r="L17" s="152"/>
      <c r="M17" s="152"/>
      <c r="N17" s="153">
        <f t="shared" si="1"/>
        <v>25</v>
      </c>
      <c r="O17" s="154">
        <f t="shared" si="2"/>
        <v>21.473051320592656</v>
      </c>
      <c r="R17" s="29" t="s">
        <v>29</v>
      </c>
      <c r="S17" s="12">
        <v>116425</v>
      </c>
      <c r="T17" s="27">
        <f t="shared" si="3"/>
        <v>25</v>
      </c>
      <c r="U17" s="52">
        <v>0</v>
      </c>
      <c r="V17" s="51">
        <f t="shared" si="4"/>
        <v>21.473051320592656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/>
      <c r="L19" s="152"/>
      <c r="M19" s="152"/>
      <c r="N19" s="153">
        <f t="shared" si="1"/>
        <v>3</v>
      </c>
      <c r="O19" s="154">
        <f t="shared" si="2"/>
        <v>10.712372790573111</v>
      </c>
      <c r="R19" s="29" t="s">
        <v>58</v>
      </c>
      <c r="S19" s="12">
        <v>28005</v>
      </c>
      <c r="T19" s="27">
        <f t="shared" si="3"/>
        <v>3</v>
      </c>
      <c r="U19" s="52">
        <v>0</v>
      </c>
      <c r="V19" s="51">
        <f t="shared" si="4"/>
        <v>10.712372790573111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0</v>
      </c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0</v>
      </c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/>
      <c r="L22" s="152"/>
      <c r="M22" s="152"/>
      <c r="N22" s="153">
        <f t="shared" si="1"/>
        <v>2</v>
      </c>
      <c r="O22" s="154">
        <f t="shared" si="2"/>
        <v>5.4246114622040196</v>
      </c>
      <c r="R22" s="11" t="s">
        <v>59</v>
      </c>
      <c r="S22" s="12">
        <v>36869</v>
      </c>
      <c r="T22" s="27">
        <f t="shared" si="3"/>
        <v>2</v>
      </c>
      <c r="U22" s="52">
        <v>0</v>
      </c>
      <c r="V22" s="51">
        <f t="shared" si="4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0</v>
      </c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/>
      <c r="L25" s="152"/>
      <c r="M25" s="152"/>
      <c r="N25" s="153">
        <f t="shared" si="1"/>
        <v>2</v>
      </c>
      <c r="O25" s="154">
        <f t="shared" si="2"/>
        <v>8.0305159606504724</v>
      </c>
      <c r="R25" s="11" t="s">
        <v>62</v>
      </c>
      <c r="S25" s="12">
        <v>24905</v>
      </c>
      <c r="T25" s="27">
        <f t="shared" si="3"/>
        <v>2</v>
      </c>
      <c r="U25" s="52">
        <v>0</v>
      </c>
      <c r="V25" s="51">
        <f t="shared" si="4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/>
      <c r="L26" s="156"/>
      <c r="M26" s="156"/>
      <c r="N26" s="153">
        <f t="shared" si="1"/>
        <v>3</v>
      </c>
      <c r="O26" s="157">
        <f t="shared" si="2"/>
        <v>12.68874508311128</v>
      </c>
      <c r="R26" s="14" t="s">
        <v>63</v>
      </c>
      <c r="S26" s="12">
        <v>23643</v>
      </c>
      <c r="T26" s="27">
        <f t="shared" si="3"/>
        <v>3</v>
      </c>
      <c r="U26" s="53">
        <v>0</v>
      </c>
      <c r="V26" s="51">
        <f t="shared" si="4"/>
        <v>12.68874508311128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6</v>
      </c>
      <c r="E27" s="95">
        <f t="shared" si="5"/>
        <v>4</v>
      </c>
      <c r="F27" s="95">
        <f t="shared" si="5"/>
        <v>19</v>
      </c>
      <c r="G27" s="95">
        <f t="shared" si="5"/>
        <v>49</v>
      </c>
      <c r="H27" s="95">
        <f t="shared" si="5"/>
        <v>29</v>
      </c>
      <c r="I27" s="95">
        <f t="shared" si="5"/>
        <v>45</v>
      </c>
      <c r="J27" s="95">
        <f t="shared" si="5"/>
        <v>33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193</v>
      </c>
      <c r="O27" s="96">
        <f t="shared" si="2"/>
        <v>14.748924398389081</v>
      </c>
      <c r="R27" s="94" t="s">
        <v>64</v>
      </c>
      <c r="S27" s="98">
        <f>SUM(S6:S26)</f>
        <v>1308570</v>
      </c>
      <c r="T27" s="98">
        <f>SUM(T6:T26)</f>
        <v>193</v>
      </c>
      <c r="U27" s="98">
        <f>SUM(U6:U26)</f>
        <v>0</v>
      </c>
      <c r="V27" s="99">
        <f>T27*100000/S27</f>
        <v>14.748924398389081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509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12</v>
      </c>
      <c r="P4" s="36">
        <f t="shared" ref="P4:P10" si="0">O4*100000/N4</f>
        <v>17.044878739546935</v>
      </c>
      <c r="Q4" s="2"/>
      <c r="R4" s="70">
        <f>O4*100/O10</f>
        <v>6.2176165803108807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33</v>
      </c>
      <c r="P5" s="36">
        <f t="shared" si="0"/>
        <v>43.975115740585657</v>
      </c>
      <c r="R5" s="70">
        <f>O5*100/O10</f>
        <v>17.098445595854923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7</v>
      </c>
      <c r="D6" s="6">
        <f>D7+D8</f>
        <v>0</v>
      </c>
      <c r="E6" s="58">
        <f>C6+D6</f>
        <v>7</v>
      </c>
      <c r="F6" s="59">
        <f>E6*100000/B6</f>
        <v>4.4833571378248029</v>
      </c>
      <c r="G6" s="6">
        <f>G7+G8</f>
        <v>11</v>
      </c>
      <c r="H6" s="60">
        <f>C6+D6+G6</f>
        <v>18</v>
      </c>
      <c r="I6" s="61">
        <f>H6*100000/B6</f>
        <v>11.528632640120923</v>
      </c>
      <c r="L6" s="107"/>
      <c r="M6" s="17" t="s">
        <v>36</v>
      </c>
      <c r="N6" s="35">
        <v>84248.338076132117</v>
      </c>
      <c r="O6" s="17">
        <v>51</v>
      </c>
      <c r="P6" s="36">
        <f t="shared" si="0"/>
        <v>60.535318754790367</v>
      </c>
      <c r="R6" s="70">
        <f>O6*100/O10</f>
        <v>26.424870466321245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51</v>
      </c>
      <c r="P7" s="36">
        <f t="shared" si="0"/>
        <v>25.500135728484054</v>
      </c>
      <c r="R7" s="70">
        <f>O7*100/O10</f>
        <v>26.424870466321245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5</v>
      </c>
      <c r="D8" s="9">
        <v>0</v>
      </c>
      <c r="E8" s="62">
        <f t="shared" ref="E8:E27" si="1">C8+D8</f>
        <v>5</v>
      </c>
      <c r="F8" s="63">
        <f t="shared" ref="F8:F27" si="2">E8*100000/B8</f>
        <v>4.1125523322284279</v>
      </c>
      <c r="G8" s="10">
        <v>8</v>
      </c>
      <c r="H8" s="64">
        <f t="shared" ref="H8:H27" si="3">C8+D8+G8</f>
        <v>13</v>
      </c>
      <c r="I8" s="65">
        <f t="shared" ref="I8:I27" si="4">H8*100000/B8</f>
        <v>10.692636063793913</v>
      </c>
      <c r="M8" s="17" t="s">
        <v>38</v>
      </c>
      <c r="N8" s="35">
        <v>444932</v>
      </c>
      <c r="O8" s="17">
        <v>34</v>
      </c>
      <c r="P8" s="36">
        <f t="shared" si="0"/>
        <v>7.641617145990848</v>
      </c>
      <c r="R8" s="70">
        <f>O8*100/O10</f>
        <v>17.616580310880828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11</v>
      </c>
      <c r="D9" s="9">
        <v>0</v>
      </c>
      <c r="E9" s="62">
        <f t="shared" si="1"/>
        <v>11</v>
      </c>
      <c r="F9" s="63">
        <f t="shared" si="2"/>
        <v>11.185113630586201</v>
      </c>
      <c r="G9" s="10">
        <v>19</v>
      </c>
      <c r="H9" s="64">
        <f t="shared" si="3"/>
        <v>30</v>
      </c>
      <c r="I9" s="65">
        <f t="shared" si="4"/>
        <v>30.504855356144187</v>
      </c>
      <c r="M9" s="17" t="s">
        <v>39</v>
      </c>
      <c r="N9" s="35">
        <v>433946</v>
      </c>
      <c r="O9" s="17">
        <v>12</v>
      </c>
      <c r="P9" s="36">
        <f t="shared" si="0"/>
        <v>2.7653210307273257</v>
      </c>
      <c r="R9" s="70">
        <f>O9*100/O10</f>
        <v>6.2176165803108807</v>
      </c>
      <c r="T9" s="72"/>
      <c r="V9" s="255"/>
    </row>
    <row r="10" spans="1:24">
      <c r="A10" s="29" t="s">
        <v>31</v>
      </c>
      <c r="B10" s="12">
        <v>53681</v>
      </c>
      <c r="C10" s="8">
        <v>16</v>
      </c>
      <c r="D10" s="9">
        <v>0</v>
      </c>
      <c r="E10" s="62">
        <f t="shared" si="1"/>
        <v>16</v>
      </c>
      <c r="F10" s="63">
        <f t="shared" si="2"/>
        <v>29.80570406661575</v>
      </c>
      <c r="G10" s="10">
        <v>26</v>
      </c>
      <c r="H10" s="64">
        <f t="shared" si="3"/>
        <v>42</v>
      </c>
      <c r="I10" s="65">
        <f t="shared" si="4"/>
        <v>78.239973174866336</v>
      </c>
      <c r="M10" s="31" t="s">
        <v>41</v>
      </c>
      <c r="N10" s="32">
        <f>SUM(N4:N9)</f>
        <v>1308570.0921336529</v>
      </c>
      <c r="O10" s="32">
        <f>SUM(O4:O9)</f>
        <v>193</v>
      </c>
      <c r="P10" s="33">
        <f t="shared" si="0"/>
        <v>14.748923359948504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8</v>
      </c>
      <c r="D11" s="9">
        <v>3</v>
      </c>
      <c r="E11" s="62">
        <f t="shared" si="1"/>
        <v>11</v>
      </c>
      <c r="F11" s="63">
        <f t="shared" si="2"/>
        <v>13.641211339566954</v>
      </c>
      <c r="G11" s="10">
        <v>36</v>
      </c>
      <c r="H11" s="64">
        <f t="shared" si="3"/>
        <v>47</v>
      </c>
      <c r="I11" s="65">
        <f t="shared" si="4"/>
        <v>58.285175723604254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6</v>
      </c>
      <c r="H12" s="64">
        <f t="shared" si="3"/>
        <v>7</v>
      </c>
      <c r="I12" s="65">
        <f t="shared" si="4"/>
        <v>10.237959428429351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4</v>
      </c>
      <c r="H13" s="64">
        <f t="shared" si="3"/>
        <v>5</v>
      </c>
      <c r="I13" s="65">
        <f t="shared" si="4"/>
        <v>6.8125459846853964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1</v>
      </c>
      <c r="D14" s="9">
        <v>0</v>
      </c>
      <c r="E14" s="62">
        <f t="shared" si="1"/>
        <v>1</v>
      </c>
      <c r="F14" s="63">
        <f t="shared" si="2"/>
        <v>0.92705040373045078</v>
      </c>
      <c r="G14" s="10">
        <v>1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94</v>
      </c>
      <c r="P14" s="36">
        <f>O14*100000/N14</f>
        <v>14.40617442505571</v>
      </c>
      <c r="R14" s="79"/>
    </row>
    <row r="15" spans="1:24">
      <c r="A15" s="29" t="s">
        <v>34</v>
      </c>
      <c r="B15" s="12">
        <v>57800</v>
      </c>
      <c r="C15" s="8">
        <v>2</v>
      </c>
      <c r="D15" s="9">
        <v>0</v>
      </c>
      <c r="E15" s="62">
        <f t="shared" si="1"/>
        <v>2</v>
      </c>
      <c r="F15" s="63">
        <f t="shared" si="2"/>
        <v>3.4602076124567476</v>
      </c>
      <c r="G15" s="10">
        <v>1</v>
      </c>
      <c r="H15" s="64">
        <f t="shared" si="3"/>
        <v>3</v>
      </c>
      <c r="I15" s="65">
        <f t="shared" si="4"/>
        <v>5.1903114186851207</v>
      </c>
      <c r="M15" s="77" t="s">
        <v>71</v>
      </c>
      <c r="N15" s="78">
        <v>656072</v>
      </c>
      <c r="O15" s="78">
        <f>O10-O14</f>
        <v>99</v>
      </c>
      <c r="P15" s="36">
        <f>O15*100000/N15</f>
        <v>15.089807216281139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193</v>
      </c>
      <c r="P16" s="69">
        <f>O16*100000/N16</f>
        <v>14.748924398389081</v>
      </c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</row>
    <row r="18" spans="1:22">
      <c r="A18" s="29" t="s">
        <v>29</v>
      </c>
      <c r="B18" s="12">
        <v>116425</v>
      </c>
      <c r="C18" s="8">
        <v>14</v>
      </c>
      <c r="D18" s="9">
        <v>0</v>
      </c>
      <c r="E18" s="62">
        <f t="shared" si="1"/>
        <v>14</v>
      </c>
      <c r="F18" s="63">
        <f t="shared" si="2"/>
        <v>12.024908739531888</v>
      </c>
      <c r="G18" s="10">
        <v>11</v>
      </c>
      <c r="H18" s="64">
        <f t="shared" si="3"/>
        <v>25</v>
      </c>
      <c r="I18" s="65">
        <f t="shared" si="4"/>
        <v>21.473051320592656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3</v>
      </c>
      <c r="D20" s="9">
        <v>0</v>
      </c>
      <c r="E20" s="62">
        <f t="shared" si="1"/>
        <v>3</v>
      </c>
      <c r="F20" s="63">
        <f t="shared" si="2"/>
        <v>10.712372790573111</v>
      </c>
      <c r="G20" s="10">
        <v>0</v>
      </c>
      <c r="H20" s="64">
        <f t="shared" si="3"/>
        <v>3</v>
      </c>
      <c r="I20" s="65">
        <f t="shared" si="4"/>
        <v>10.712372790573111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1</v>
      </c>
      <c r="D27" s="10">
        <v>0</v>
      </c>
      <c r="E27" s="62">
        <f t="shared" si="1"/>
        <v>1</v>
      </c>
      <c r="F27" s="63">
        <f t="shared" si="2"/>
        <v>4.2295816943704265</v>
      </c>
      <c r="G27" s="10">
        <v>2</v>
      </c>
      <c r="H27" s="64">
        <f t="shared" si="3"/>
        <v>3</v>
      </c>
      <c r="I27" s="65">
        <f t="shared" si="4"/>
        <v>12.68874508311128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68</v>
      </c>
      <c r="D28" s="103">
        <f>SUM(D7:D27)</f>
        <v>3</v>
      </c>
      <c r="E28" s="103">
        <f>SUM(E7:E27)</f>
        <v>71</v>
      </c>
      <c r="F28" s="104">
        <f>E28*100000/B28</f>
        <v>5.4257701154695583</v>
      </c>
      <c r="G28" s="103">
        <f>SUM(G7:G27)</f>
        <v>122</v>
      </c>
      <c r="H28" s="103">
        <f>C28+D28+G28</f>
        <v>193</v>
      </c>
      <c r="I28" s="104">
        <f>H28*100000/B28</f>
        <v>14.748924398389081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27" sqref="C27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509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18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>
        <v>0</v>
      </c>
      <c r="AN5" s="66">
        <v>0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30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2</v>
      </c>
      <c r="AL6" s="66">
        <v>7</v>
      </c>
      <c r="AM6" s="66">
        <v>1</v>
      </c>
      <c r="AN6" s="66">
        <v>0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42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1</v>
      </c>
      <c r="AK7" s="66">
        <v>2</v>
      </c>
      <c r="AL7" s="66">
        <v>5</v>
      </c>
      <c r="AM7" s="66">
        <v>3</v>
      </c>
      <c r="AN7" s="66">
        <v>0</v>
      </c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47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>
        <v>3</v>
      </c>
      <c r="AN8" s="66">
        <v>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7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5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0</v>
      </c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>
        <v>0</v>
      </c>
      <c r="AN11" s="66">
        <v>0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3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0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25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3</v>
      </c>
      <c r="AH15" s="66">
        <v>1</v>
      </c>
      <c r="AI15" s="66">
        <v>3</v>
      </c>
      <c r="AJ15" s="66">
        <v>1</v>
      </c>
      <c r="AK15" s="66">
        <v>0</v>
      </c>
      <c r="AL15" s="66">
        <v>0</v>
      </c>
      <c r="AM15" s="66">
        <v>0</v>
      </c>
      <c r="AN15" s="66">
        <v>0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3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1</v>
      </c>
      <c r="AM23" s="66">
        <v>0</v>
      </c>
      <c r="AN23" s="66">
        <v>0</v>
      </c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3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193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9</v>
      </c>
      <c r="AH25" s="144">
        <f t="shared" si="2"/>
        <v>12</v>
      </c>
      <c r="AI25" s="144">
        <f t="shared" si="2"/>
        <v>7</v>
      </c>
      <c r="AJ25" s="144">
        <f t="shared" si="2"/>
        <v>12</v>
      </c>
      <c r="AK25" s="144">
        <f t="shared" si="2"/>
        <v>10</v>
      </c>
      <c r="AL25" s="144">
        <f t="shared" si="2"/>
        <v>16</v>
      </c>
      <c r="AM25" s="144">
        <f t="shared" si="2"/>
        <v>10</v>
      </c>
      <c r="AN25" s="144">
        <f t="shared" si="2"/>
        <v>2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510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193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9</v>
      </c>
      <c r="AH31" s="304">
        <f t="shared" si="3"/>
        <v>12</v>
      </c>
      <c r="AI31" s="304">
        <f t="shared" si="3"/>
        <v>7</v>
      </c>
      <c r="AJ31" s="304">
        <f t="shared" si="3"/>
        <v>12</v>
      </c>
      <c r="AK31" s="304">
        <f t="shared" si="3"/>
        <v>10</v>
      </c>
      <c r="AL31" s="304">
        <f t="shared" si="3"/>
        <v>16</v>
      </c>
      <c r="AM31" s="304">
        <f t="shared" si="3"/>
        <v>10</v>
      </c>
      <c r="AN31" s="304">
        <f t="shared" si="3"/>
        <v>2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topLeftCell="A19" workbookViewId="0">
      <selection activeCell="M35" sqref="M35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514</v>
      </c>
    </row>
    <row r="2" spans="1:17">
      <c r="A2" s="225" t="s">
        <v>195</v>
      </c>
      <c r="B2" s="225" t="s">
        <v>196</v>
      </c>
      <c r="C2" s="226" t="s">
        <v>511</v>
      </c>
      <c r="D2" s="227" t="s">
        <v>512</v>
      </c>
      <c r="E2" s="227" t="s">
        <v>454</v>
      </c>
      <c r="F2" s="227" t="s">
        <v>471</v>
      </c>
      <c r="G2" s="227" t="s">
        <v>492</v>
      </c>
      <c r="H2" s="227" t="s">
        <v>513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4" t="s">
        <v>199</v>
      </c>
      <c r="L4" s="374"/>
      <c r="M4" s="374"/>
      <c r="N4" s="374"/>
      <c r="O4" s="374"/>
      <c r="P4" s="374"/>
      <c r="Q4" s="374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8</v>
      </c>
      <c r="D18" s="264">
        <v>1</v>
      </c>
      <c r="E18" s="262">
        <v>0</v>
      </c>
      <c r="F18" s="262">
        <v>1</v>
      </c>
      <c r="G18" s="262">
        <v>0</v>
      </c>
      <c r="H18" s="262">
        <v>0</v>
      </c>
      <c r="I18" s="334">
        <v>2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1</v>
      </c>
      <c r="D21" s="264">
        <v>3</v>
      </c>
      <c r="E21" s="262">
        <v>1</v>
      </c>
      <c r="F21" s="262">
        <v>1</v>
      </c>
      <c r="G21" s="262">
        <v>1</v>
      </c>
      <c r="H21" s="262">
        <v>0</v>
      </c>
      <c r="I21" s="331">
        <v>3</v>
      </c>
      <c r="J21" s="250"/>
    </row>
    <row r="22" spans="1:10">
      <c r="A22" s="265" t="s">
        <v>23</v>
      </c>
      <c r="B22" s="265" t="s">
        <v>213</v>
      </c>
      <c r="C22" s="263">
        <v>4</v>
      </c>
      <c r="D22" s="264">
        <v>1</v>
      </c>
      <c r="E22" s="262">
        <v>0</v>
      </c>
      <c r="F22" s="262">
        <v>1</v>
      </c>
      <c r="G22" s="262">
        <v>0</v>
      </c>
      <c r="H22" s="262">
        <v>0</v>
      </c>
      <c r="I22" s="334">
        <v>2</v>
      </c>
      <c r="J22" s="250"/>
    </row>
    <row r="23" spans="1:10">
      <c r="A23" s="265" t="s">
        <v>23</v>
      </c>
      <c r="B23" s="265" t="s">
        <v>214</v>
      </c>
      <c r="C23" s="263">
        <v>4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3</v>
      </c>
      <c r="E24" s="262">
        <v>0</v>
      </c>
      <c r="F24" s="262">
        <v>3</v>
      </c>
      <c r="G24" s="262">
        <v>0</v>
      </c>
      <c r="H24" s="262">
        <v>0</v>
      </c>
      <c r="I24" s="334">
        <v>2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217</v>
      </c>
      <c r="C27" s="263">
        <v>1</v>
      </c>
      <c r="D27" s="264">
        <v>1</v>
      </c>
      <c r="E27" s="262">
        <v>1</v>
      </c>
      <c r="F27" s="262">
        <v>0</v>
      </c>
      <c r="G27" s="262">
        <v>0</v>
      </c>
      <c r="H27" s="262">
        <v>0</v>
      </c>
      <c r="I27" s="334">
        <v>2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1</v>
      </c>
      <c r="E29" s="262">
        <v>0</v>
      </c>
      <c r="F29" s="262">
        <v>1</v>
      </c>
      <c r="G29" s="262">
        <v>0</v>
      </c>
      <c r="H29" s="262">
        <v>0</v>
      </c>
      <c r="I29" s="334">
        <v>2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10</v>
      </c>
      <c r="D31" s="264">
        <v>1</v>
      </c>
      <c r="E31" s="262">
        <v>0</v>
      </c>
      <c r="F31" s="262">
        <v>1</v>
      </c>
      <c r="G31" s="262">
        <v>0</v>
      </c>
      <c r="H31" s="262">
        <v>0</v>
      </c>
      <c r="I31" s="334">
        <v>2</v>
      </c>
      <c r="J31" s="250"/>
    </row>
    <row r="32" spans="1:10">
      <c r="A32" s="265" t="s">
        <v>31</v>
      </c>
      <c r="B32" s="265" t="s">
        <v>221</v>
      </c>
      <c r="C32" s="263">
        <v>1</v>
      </c>
      <c r="D32" s="264">
        <v>1</v>
      </c>
      <c r="E32" s="262">
        <v>0</v>
      </c>
      <c r="F32" s="262">
        <v>0</v>
      </c>
      <c r="G32" s="262">
        <v>1</v>
      </c>
      <c r="H32" s="262">
        <v>0</v>
      </c>
      <c r="I32" s="331">
        <v>3</v>
      </c>
      <c r="J32" s="250"/>
    </row>
    <row r="33" spans="1:10">
      <c r="A33" s="265" t="s">
        <v>31</v>
      </c>
      <c r="B33" s="265" t="s">
        <v>192</v>
      </c>
      <c r="C33" s="263">
        <v>4</v>
      </c>
      <c r="D33" s="264">
        <v>2</v>
      </c>
      <c r="E33" s="262">
        <v>1</v>
      </c>
      <c r="F33" s="262">
        <v>0</v>
      </c>
      <c r="G33" s="262">
        <v>1</v>
      </c>
      <c r="H33" s="262">
        <v>0</v>
      </c>
      <c r="I33" s="331">
        <v>3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1</v>
      </c>
      <c r="E34" s="262">
        <v>0</v>
      </c>
      <c r="F34" s="262">
        <v>1</v>
      </c>
      <c r="G34" s="262">
        <v>0</v>
      </c>
      <c r="H34" s="262">
        <v>0</v>
      </c>
      <c r="I34" s="334">
        <v>2</v>
      </c>
      <c r="J34" s="250"/>
    </row>
    <row r="35" spans="1:10">
      <c r="A35" s="265" t="s">
        <v>31</v>
      </c>
      <c r="B35" s="265" t="s">
        <v>223</v>
      </c>
      <c r="C35" s="263">
        <v>11</v>
      </c>
      <c r="D35" s="264">
        <v>3</v>
      </c>
      <c r="E35" s="262">
        <v>0</v>
      </c>
      <c r="F35" s="262">
        <v>2</v>
      </c>
      <c r="G35" s="262">
        <v>1</v>
      </c>
      <c r="H35" s="262">
        <v>0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224</v>
      </c>
      <c r="C37" s="263">
        <v>2</v>
      </c>
      <c r="D37" s="264">
        <v>2</v>
      </c>
      <c r="E37" s="262">
        <v>1</v>
      </c>
      <c r="F37" s="262">
        <v>1</v>
      </c>
      <c r="G37" s="262">
        <v>0</v>
      </c>
      <c r="H37" s="262">
        <v>0</v>
      </c>
      <c r="I37" s="334">
        <v>2</v>
      </c>
      <c r="J37" s="250"/>
    </row>
    <row r="38" spans="1:10">
      <c r="A38" s="265" t="s">
        <v>31</v>
      </c>
      <c r="B38" s="265" t="s">
        <v>225</v>
      </c>
      <c r="C38" s="263">
        <v>3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226</v>
      </c>
      <c r="C39" s="263">
        <v>19</v>
      </c>
      <c r="D39" s="264">
        <v>1</v>
      </c>
      <c r="E39" s="262">
        <v>0</v>
      </c>
      <c r="F39" s="262">
        <v>0</v>
      </c>
      <c r="G39" s="262">
        <v>0</v>
      </c>
      <c r="H39" s="262">
        <v>1</v>
      </c>
      <c r="I39" s="331">
        <v>3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1</v>
      </c>
      <c r="E40" s="262">
        <v>0</v>
      </c>
      <c r="F40" s="262">
        <v>0</v>
      </c>
      <c r="G40" s="262">
        <v>1</v>
      </c>
      <c r="H40" s="262">
        <v>0</v>
      </c>
      <c r="I40" s="331">
        <v>3</v>
      </c>
      <c r="J40" s="250"/>
    </row>
    <row r="41" spans="1:10">
      <c r="A41" s="265" t="s">
        <v>24</v>
      </c>
      <c r="B41" s="265" t="s">
        <v>161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168</v>
      </c>
      <c r="C44" s="263">
        <v>10</v>
      </c>
      <c r="D44" s="264">
        <v>2</v>
      </c>
      <c r="E44" s="262">
        <v>1</v>
      </c>
      <c r="F44" s="262">
        <v>1</v>
      </c>
      <c r="G44" s="262">
        <v>0</v>
      </c>
      <c r="H44" s="262">
        <v>0</v>
      </c>
      <c r="I44" s="334">
        <v>2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3</v>
      </c>
      <c r="E45" s="262">
        <v>1</v>
      </c>
      <c r="F45" s="262">
        <v>1</v>
      </c>
      <c r="G45" s="262">
        <v>1</v>
      </c>
      <c r="H45" s="262">
        <v>0</v>
      </c>
      <c r="I45" s="331">
        <v>3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1</v>
      </c>
      <c r="E46" s="262">
        <v>0</v>
      </c>
      <c r="F46" s="262">
        <v>0</v>
      </c>
      <c r="G46" s="262">
        <v>1</v>
      </c>
      <c r="H46" s="262">
        <v>0</v>
      </c>
      <c r="I46" s="331">
        <v>3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3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1</v>
      </c>
      <c r="E64" s="262">
        <v>1</v>
      </c>
      <c r="F64" s="262">
        <v>0</v>
      </c>
      <c r="G64" s="262">
        <v>0</v>
      </c>
      <c r="H64" s="262">
        <v>0</v>
      </c>
      <c r="I64" s="334">
        <v>2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70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2</v>
      </c>
      <c r="E76" s="262">
        <v>2</v>
      </c>
      <c r="F76" s="262">
        <v>0</v>
      </c>
      <c r="G76" s="262">
        <v>0</v>
      </c>
      <c r="H76" s="262">
        <v>0</v>
      </c>
      <c r="I76" s="334">
        <v>2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1</v>
      </c>
      <c r="D91" s="264">
        <v>2</v>
      </c>
      <c r="E91" s="262">
        <v>0</v>
      </c>
      <c r="F91" s="262">
        <v>1</v>
      </c>
      <c r="G91" s="262">
        <v>1</v>
      </c>
      <c r="H91" s="262">
        <v>0</v>
      </c>
      <c r="I91" s="331">
        <v>3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1</v>
      </c>
      <c r="E122" s="262">
        <v>1</v>
      </c>
      <c r="F122" s="262">
        <v>0</v>
      </c>
      <c r="G122" s="262">
        <v>0</v>
      </c>
      <c r="H122" s="262">
        <v>0</v>
      </c>
      <c r="I122" s="334">
        <v>2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11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70">
        <v>1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1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3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1</v>
      </c>
      <c r="E147" s="262">
        <v>0</v>
      </c>
      <c r="F147" s="262">
        <v>0</v>
      </c>
      <c r="G147" s="262">
        <v>0</v>
      </c>
      <c r="H147" s="262">
        <v>1</v>
      </c>
      <c r="I147" s="331">
        <v>3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1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70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1</v>
      </c>
      <c r="D189" s="264">
        <v>1</v>
      </c>
      <c r="E189" s="262">
        <v>0</v>
      </c>
      <c r="F189" s="262">
        <v>1</v>
      </c>
      <c r="G189" s="262">
        <v>0</v>
      </c>
      <c r="H189" s="262">
        <v>0</v>
      </c>
      <c r="I189" s="334">
        <v>2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2</v>
      </c>
      <c r="E195" s="262">
        <v>0</v>
      </c>
      <c r="F195" s="262">
        <v>0</v>
      </c>
      <c r="G195" s="262">
        <v>2</v>
      </c>
      <c r="H195" s="262">
        <v>0</v>
      </c>
      <c r="I195" s="331">
        <v>3</v>
      </c>
      <c r="J195" s="250"/>
    </row>
    <row r="196" spans="1:10" ht="22.5">
      <c r="A196" s="230" t="s">
        <v>327</v>
      </c>
      <c r="B196" s="231"/>
      <c r="C196" s="232">
        <f>SUM(C3:C195)</f>
        <v>155</v>
      </c>
      <c r="D196" s="261">
        <f>E196+F196+G196+H196</f>
        <v>38</v>
      </c>
      <c r="E196" s="233">
        <f>SUM(E3:E195)</f>
        <v>10</v>
      </c>
      <c r="F196" s="233">
        <f>SUM(F3:F195)</f>
        <v>16</v>
      </c>
      <c r="G196" s="233">
        <f>SUM(G3:G195)</f>
        <v>10</v>
      </c>
      <c r="H196" s="233">
        <f>SUM(H3:H195)</f>
        <v>2</v>
      </c>
      <c r="I196" s="332"/>
      <c r="J196" s="234"/>
    </row>
    <row r="197" spans="1:10">
      <c r="A197" s="235" t="s">
        <v>515</v>
      </c>
      <c r="B197" s="236"/>
      <c r="C197" s="375">
        <f>C196+D196</f>
        <v>193</v>
      </c>
      <c r="D197" s="37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K190"/>
  <sheetViews>
    <sheetView workbookViewId="0">
      <selection activeCell="B3" sqref="B3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36" width="4.28515625" style="330" customWidth="1"/>
    <col min="37" max="37" width="12.7109375" style="330" bestFit="1" customWidth="1"/>
    <col min="38" max="16384" width="9.140625" style="330"/>
  </cols>
  <sheetData>
    <row r="1" spans="1:37">
      <c r="A1" s="267" t="s">
        <v>365</v>
      </c>
      <c r="B1" s="267"/>
    </row>
    <row r="2" spans="1:37" ht="25.5">
      <c r="A2"/>
      <c r="B2" s="268" t="s">
        <v>523</v>
      </c>
    </row>
    <row r="4" spans="1:37" s="335" customFormat="1" ht="21">
      <c r="A4" s="350" t="s">
        <v>330</v>
      </c>
      <c r="B4" s="351"/>
      <c r="C4" s="351"/>
      <c r="D4" s="350" t="s">
        <v>331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2"/>
    </row>
    <row r="5" spans="1:37" s="335" customFormat="1" ht="21">
      <c r="A5" s="350" t="s">
        <v>9</v>
      </c>
      <c r="B5" s="350" t="s">
        <v>42</v>
      </c>
      <c r="C5" s="350" t="s">
        <v>328</v>
      </c>
      <c r="D5" s="350">
        <v>0</v>
      </c>
      <c r="E5" s="353">
        <v>1</v>
      </c>
      <c r="F5" s="353">
        <v>2</v>
      </c>
      <c r="G5" s="353">
        <v>4</v>
      </c>
      <c r="H5" s="353">
        <v>7</v>
      </c>
      <c r="I5" s="353">
        <v>8</v>
      </c>
      <c r="J5" s="353">
        <v>9</v>
      </c>
      <c r="K5" s="353">
        <v>10</v>
      </c>
      <c r="L5" s="353">
        <v>11</v>
      </c>
      <c r="M5" s="353">
        <v>12</v>
      </c>
      <c r="N5" s="353">
        <v>13</v>
      </c>
      <c r="O5" s="353">
        <v>15</v>
      </c>
      <c r="P5" s="353">
        <v>16</v>
      </c>
      <c r="Q5" s="353">
        <v>18</v>
      </c>
      <c r="R5" s="353">
        <v>19</v>
      </c>
      <c r="S5" s="353">
        <v>21</v>
      </c>
      <c r="T5" s="353">
        <v>22</v>
      </c>
      <c r="U5" s="353">
        <v>23</v>
      </c>
      <c r="V5" s="353">
        <v>24</v>
      </c>
      <c r="W5" s="353">
        <v>25</v>
      </c>
      <c r="X5" s="353">
        <v>26</v>
      </c>
      <c r="Y5" s="353">
        <v>27</v>
      </c>
      <c r="Z5" s="353">
        <v>28</v>
      </c>
      <c r="AA5" s="353">
        <v>29</v>
      </c>
      <c r="AB5" s="353">
        <v>30</v>
      </c>
      <c r="AC5" s="353">
        <v>31</v>
      </c>
      <c r="AD5" s="353">
        <v>32</v>
      </c>
      <c r="AE5" s="353">
        <v>33</v>
      </c>
      <c r="AF5" s="353">
        <v>34</v>
      </c>
      <c r="AG5" s="353">
        <v>35</v>
      </c>
      <c r="AH5" s="353">
        <v>36</v>
      </c>
      <c r="AI5" s="353">
        <v>37</v>
      </c>
      <c r="AJ5" s="353">
        <v>38</v>
      </c>
      <c r="AK5" s="354" t="s">
        <v>332</v>
      </c>
    </row>
    <row r="6" spans="1:37" s="335" customFormat="1" ht="21">
      <c r="A6" s="336" t="s">
        <v>23</v>
      </c>
      <c r="B6" s="336" t="s">
        <v>23</v>
      </c>
      <c r="C6" s="336" t="s">
        <v>472</v>
      </c>
      <c r="D6" s="337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>
        <v>1</v>
      </c>
      <c r="AH6" s="338"/>
      <c r="AI6" s="338"/>
      <c r="AJ6" s="338"/>
      <c r="AK6" s="339">
        <v>1</v>
      </c>
    </row>
    <row r="7" spans="1:37" s="335" customFormat="1" ht="21">
      <c r="A7" s="340"/>
      <c r="B7" s="340"/>
      <c r="C7" s="341" t="s">
        <v>367</v>
      </c>
      <c r="D7" s="342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>
        <v>1</v>
      </c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4">
        <v>1</v>
      </c>
    </row>
    <row r="8" spans="1:37" s="335" customFormat="1" ht="21">
      <c r="A8" s="340"/>
      <c r="B8" s="340"/>
      <c r="C8" s="341" t="s">
        <v>473</v>
      </c>
      <c r="D8" s="342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>
        <v>1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4">
        <v>1</v>
      </c>
    </row>
    <row r="9" spans="1:37" s="335" customFormat="1" ht="21">
      <c r="A9" s="340"/>
      <c r="B9" s="340"/>
      <c r="C9" s="341" t="s">
        <v>173</v>
      </c>
      <c r="D9" s="342">
        <v>1</v>
      </c>
      <c r="E9" s="343"/>
      <c r="F9" s="343"/>
      <c r="G9" s="343"/>
      <c r="H9" s="343"/>
      <c r="I9" s="343"/>
      <c r="J9" s="343"/>
      <c r="K9" s="343"/>
      <c r="L9" s="343">
        <v>1</v>
      </c>
      <c r="M9" s="343"/>
      <c r="N9" s="343"/>
      <c r="O9" s="343"/>
      <c r="P9" s="343"/>
      <c r="Q9" s="343"/>
      <c r="R9" s="343"/>
      <c r="S9" s="343"/>
      <c r="T9" s="343"/>
      <c r="U9" s="343"/>
      <c r="V9" s="343">
        <v>1</v>
      </c>
      <c r="W9" s="343">
        <v>1</v>
      </c>
      <c r="X9" s="343"/>
      <c r="Y9" s="343"/>
      <c r="Z9" s="343"/>
      <c r="AA9" s="343"/>
      <c r="AB9" s="343"/>
      <c r="AC9" s="343"/>
      <c r="AD9" s="343"/>
      <c r="AE9" s="343">
        <v>1</v>
      </c>
      <c r="AF9" s="343"/>
      <c r="AG9" s="343"/>
      <c r="AH9" s="343"/>
      <c r="AI9" s="343"/>
      <c r="AJ9" s="343"/>
      <c r="AK9" s="344">
        <v>5</v>
      </c>
    </row>
    <row r="10" spans="1:37" s="335" customFormat="1" ht="21">
      <c r="A10" s="340"/>
      <c r="B10" s="340"/>
      <c r="C10" s="341" t="s">
        <v>493</v>
      </c>
      <c r="D10" s="342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>
        <v>1</v>
      </c>
      <c r="AJ10" s="343"/>
      <c r="AK10" s="344">
        <v>1</v>
      </c>
    </row>
    <row r="11" spans="1:37" s="335" customFormat="1" ht="21">
      <c r="A11" s="340"/>
      <c r="B11" s="358" t="s">
        <v>333</v>
      </c>
      <c r="C11" s="359"/>
      <c r="D11" s="360">
        <v>1</v>
      </c>
      <c r="E11" s="361"/>
      <c r="F11" s="361"/>
      <c r="G11" s="361"/>
      <c r="H11" s="361"/>
      <c r="I11" s="361"/>
      <c r="J11" s="361"/>
      <c r="K11" s="361"/>
      <c r="L11" s="361">
        <v>1</v>
      </c>
      <c r="M11" s="361"/>
      <c r="N11" s="361"/>
      <c r="O11" s="361"/>
      <c r="P11" s="361"/>
      <c r="Q11" s="361"/>
      <c r="R11" s="361">
        <v>1</v>
      </c>
      <c r="S11" s="361"/>
      <c r="T11" s="361">
        <v>1</v>
      </c>
      <c r="U11" s="361"/>
      <c r="V11" s="361">
        <v>1</v>
      </c>
      <c r="W11" s="361">
        <v>1</v>
      </c>
      <c r="X11" s="361"/>
      <c r="Y11" s="361"/>
      <c r="Z11" s="361"/>
      <c r="AA11" s="361"/>
      <c r="AB11" s="361"/>
      <c r="AC11" s="361"/>
      <c r="AD11" s="361"/>
      <c r="AE11" s="361">
        <v>1</v>
      </c>
      <c r="AF11" s="361"/>
      <c r="AG11" s="361">
        <v>1</v>
      </c>
      <c r="AH11" s="361"/>
      <c r="AI11" s="361">
        <v>1</v>
      </c>
      <c r="AJ11" s="361"/>
      <c r="AK11" s="362">
        <v>9</v>
      </c>
    </row>
    <row r="12" spans="1:37" s="335" customFormat="1" ht="21">
      <c r="A12" s="340"/>
      <c r="B12" s="336" t="s">
        <v>213</v>
      </c>
      <c r="C12" s="336" t="s">
        <v>213</v>
      </c>
      <c r="D12" s="33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>
        <v>1</v>
      </c>
      <c r="AI12" s="338"/>
      <c r="AJ12" s="338"/>
      <c r="AK12" s="339">
        <v>1</v>
      </c>
    </row>
    <row r="13" spans="1:37" s="335" customFormat="1" ht="21">
      <c r="A13" s="340"/>
      <c r="B13" s="340"/>
      <c r="C13" s="341" t="s">
        <v>474</v>
      </c>
      <c r="D13" s="342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>
        <v>2</v>
      </c>
      <c r="AG13" s="343"/>
      <c r="AH13" s="343"/>
      <c r="AI13" s="343"/>
      <c r="AJ13" s="343"/>
      <c r="AK13" s="344">
        <v>2</v>
      </c>
    </row>
    <row r="14" spans="1:37" s="335" customFormat="1" ht="21">
      <c r="A14" s="340"/>
      <c r="B14" s="340"/>
      <c r="C14" s="341" t="s">
        <v>475</v>
      </c>
      <c r="D14" s="342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>
        <v>1</v>
      </c>
      <c r="AH14" s="343"/>
      <c r="AI14" s="343"/>
      <c r="AJ14" s="343"/>
      <c r="AK14" s="344">
        <v>1</v>
      </c>
    </row>
    <row r="15" spans="1:37" s="335" customFormat="1" ht="21">
      <c r="A15" s="340"/>
      <c r="B15" s="340"/>
      <c r="C15" s="341" t="s">
        <v>476</v>
      </c>
      <c r="D15" s="342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>
        <v>1</v>
      </c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4">
        <v>1</v>
      </c>
    </row>
    <row r="16" spans="1:37" s="335" customFormat="1" ht="21">
      <c r="A16" s="340"/>
      <c r="B16" s="358" t="s">
        <v>477</v>
      </c>
      <c r="C16" s="359"/>
      <c r="D16" s="360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>
        <v>1</v>
      </c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>
        <v>2</v>
      </c>
      <c r="AG16" s="361">
        <v>1</v>
      </c>
      <c r="AH16" s="361">
        <v>1</v>
      </c>
      <c r="AI16" s="361"/>
      <c r="AJ16" s="361"/>
      <c r="AK16" s="362">
        <v>5</v>
      </c>
    </row>
    <row r="17" spans="1:37" s="335" customFormat="1" ht="21">
      <c r="A17" s="340"/>
      <c r="B17" s="336" t="s">
        <v>212</v>
      </c>
      <c r="C17" s="336" t="s">
        <v>212</v>
      </c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>
        <v>1</v>
      </c>
      <c r="AG17" s="338">
        <v>1</v>
      </c>
      <c r="AH17" s="338"/>
      <c r="AI17" s="338">
        <v>2</v>
      </c>
      <c r="AJ17" s="338"/>
      <c r="AK17" s="339">
        <v>4</v>
      </c>
    </row>
    <row r="18" spans="1:37" s="335" customFormat="1" ht="21">
      <c r="A18" s="340"/>
      <c r="B18" s="358" t="s">
        <v>480</v>
      </c>
      <c r="C18" s="359"/>
      <c r="D18" s="360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>
        <v>1</v>
      </c>
      <c r="AG18" s="361">
        <v>1</v>
      </c>
      <c r="AH18" s="361"/>
      <c r="AI18" s="361">
        <v>2</v>
      </c>
      <c r="AJ18" s="361"/>
      <c r="AK18" s="362">
        <v>4</v>
      </c>
    </row>
    <row r="19" spans="1:37" s="335" customFormat="1" ht="21">
      <c r="A19" s="340"/>
      <c r="B19" s="336" t="s">
        <v>214</v>
      </c>
      <c r="C19" s="336" t="s">
        <v>478</v>
      </c>
      <c r="D19" s="337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>
        <v>1</v>
      </c>
      <c r="AG19" s="338"/>
      <c r="AH19" s="338"/>
      <c r="AI19" s="338"/>
      <c r="AJ19" s="338"/>
      <c r="AK19" s="339">
        <v>1</v>
      </c>
    </row>
    <row r="20" spans="1:37" s="335" customFormat="1" ht="21">
      <c r="A20" s="340"/>
      <c r="B20" s="340"/>
      <c r="C20" s="341" t="s">
        <v>380</v>
      </c>
      <c r="D20" s="342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>
        <v>2</v>
      </c>
      <c r="T20" s="343"/>
      <c r="U20" s="343"/>
      <c r="V20" s="343"/>
      <c r="W20" s="343">
        <v>1</v>
      </c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4">
        <v>3</v>
      </c>
    </row>
    <row r="21" spans="1:37" s="335" customFormat="1" ht="21">
      <c r="A21" s="340"/>
      <c r="B21" s="358" t="s">
        <v>381</v>
      </c>
      <c r="C21" s="359"/>
      <c r="D21" s="360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>
        <v>2</v>
      </c>
      <c r="T21" s="361"/>
      <c r="U21" s="361"/>
      <c r="V21" s="361"/>
      <c r="W21" s="361">
        <v>1</v>
      </c>
      <c r="X21" s="361"/>
      <c r="Y21" s="361"/>
      <c r="Z21" s="361"/>
      <c r="AA21" s="361"/>
      <c r="AB21" s="361"/>
      <c r="AC21" s="361"/>
      <c r="AD21" s="361"/>
      <c r="AE21" s="361"/>
      <c r="AF21" s="361">
        <v>1</v>
      </c>
      <c r="AG21" s="361"/>
      <c r="AH21" s="361"/>
      <c r="AI21" s="361"/>
      <c r="AJ21" s="361"/>
      <c r="AK21" s="362">
        <v>4</v>
      </c>
    </row>
    <row r="22" spans="1:37" s="335" customFormat="1" ht="21">
      <c r="A22" s="340"/>
      <c r="B22" s="336" t="s">
        <v>173</v>
      </c>
      <c r="C22" s="336" t="s">
        <v>494</v>
      </c>
      <c r="D22" s="337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>
        <v>1</v>
      </c>
      <c r="AI22" s="338">
        <v>2</v>
      </c>
      <c r="AJ22" s="338"/>
      <c r="AK22" s="339">
        <v>3</v>
      </c>
    </row>
    <row r="23" spans="1:37" s="335" customFormat="1" ht="21">
      <c r="A23" s="340"/>
      <c r="B23" s="358" t="s">
        <v>495</v>
      </c>
      <c r="C23" s="359"/>
      <c r="D23" s="360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>
        <v>1</v>
      </c>
      <c r="AI23" s="361">
        <v>2</v>
      </c>
      <c r="AJ23" s="361"/>
      <c r="AK23" s="362">
        <v>3</v>
      </c>
    </row>
    <row r="24" spans="1:37" s="335" customFormat="1" ht="21">
      <c r="A24" s="340"/>
      <c r="B24" s="336" t="s">
        <v>217</v>
      </c>
      <c r="C24" s="336" t="s">
        <v>217</v>
      </c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>
        <v>1</v>
      </c>
      <c r="AH24" s="338"/>
      <c r="AI24" s="338"/>
      <c r="AJ24" s="338"/>
      <c r="AK24" s="339">
        <v>1</v>
      </c>
    </row>
    <row r="25" spans="1:37" s="335" customFormat="1" ht="21">
      <c r="A25" s="340"/>
      <c r="B25" s="340"/>
      <c r="C25" s="341" t="s">
        <v>496</v>
      </c>
      <c r="D25" s="342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>
        <v>1</v>
      </c>
      <c r="AI25" s="343"/>
      <c r="AJ25" s="343"/>
      <c r="AK25" s="344">
        <v>1</v>
      </c>
    </row>
    <row r="26" spans="1:37" s="335" customFormat="1" ht="21">
      <c r="A26" s="340"/>
      <c r="B26" s="358" t="s">
        <v>481</v>
      </c>
      <c r="C26" s="359"/>
      <c r="D26" s="360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>
        <v>1</v>
      </c>
      <c r="AH26" s="361">
        <v>1</v>
      </c>
      <c r="AI26" s="361"/>
      <c r="AJ26" s="361"/>
      <c r="AK26" s="362">
        <v>2</v>
      </c>
    </row>
    <row r="27" spans="1:37" s="335" customFormat="1" ht="21">
      <c r="A27" s="340"/>
      <c r="B27" s="336" t="s">
        <v>216</v>
      </c>
      <c r="C27" s="336" t="s">
        <v>216</v>
      </c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>
        <v>1</v>
      </c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9">
        <v>1</v>
      </c>
    </row>
    <row r="28" spans="1:37" s="335" customFormat="1" ht="21">
      <c r="A28" s="340"/>
      <c r="B28" s="340"/>
      <c r="C28" s="341" t="s">
        <v>479</v>
      </c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>
        <v>1</v>
      </c>
      <c r="AB28" s="343"/>
      <c r="AC28" s="343"/>
      <c r="AD28" s="343"/>
      <c r="AE28" s="343"/>
      <c r="AF28" s="343"/>
      <c r="AG28" s="343"/>
      <c r="AH28" s="343"/>
      <c r="AI28" s="343"/>
      <c r="AJ28" s="343"/>
      <c r="AK28" s="344">
        <v>1</v>
      </c>
    </row>
    <row r="29" spans="1:37" s="335" customFormat="1" ht="21">
      <c r="A29" s="340"/>
      <c r="B29" s="358" t="s">
        <v>428</v>
      </c>
      <c r="C29" s="359"/>
      <c r="D29" s="360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>
        <v>1</v>
      </c>
      <c r="Y29" s="361"/>
      <c r="Z29" s="361"/>
      <c r="AA29" s="361">
        <v>1</v>
      </c>
      <c r="AB29" s="361"/>
      <c r="AC29" s="361"/>
      <c r="AD29" s="361"/>
      <c r="AE29" s="361"/>
      <c r="AF29" s="361"/>
      <c r="AG29" s="361"/>
      <c r="AH29" s="361"/>
      <c r="AI29" s="361"/>
      <c r="AJ29" s="361"/>
      <c r="AK29" s="362">
        <v>2</v>
      </c>
    </row>
    <row r="30" spans="1:37" s="335" customFormat="1" ht="21">
      <c r="A30" s="340"/>
      <c r="B30" s="336" t="s">
        <v>218</v>
      </c>
      <c r="C30" s="336" t="s">
        <v>497</v>
      </c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>
        <v>1</v>
      </c>
      <c r="AI30" s="338"/>
      <c r="AJ30" s="338"/>
      <c r="AK30" s="339">
        <v>1</v>
      </c>
    </row>
    <row r="31" spans="1:37" s="335" customFormat="1" ht="21">
      <c r="A31" s="340"/>
      <c r="B31" s="358" t="s">
        <v>498</v>
      </c>
      <c r="C31" s="359"/>
      <c r="D31" s="360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>
        <v>1</v>
      </c>
      <c r="AI31" s="361"/>
      <c r="AJ31" s="361"/>
      <c r="AK31" s="362">
        <v>1</v>
      </c>
    </row>
    <row r="32" spans="1:37" s="335" customFormat="1" ht="21">
      <c r="A32" s="363" t="s">
        <v>333</v>
      </c>
      <c r="B32" s="364"/>
      <c r="C32" s="364"/>
      <c r="D32" s="355">
        <v>1</v>
      </c>
      <c r="E32" s="356"/>
      <c r="F32" s="356"/>
      <c r="G32" s="356"/>
      <c r="H32" s="356"/>
      <c r="I32" s="356"/>
      <c r="J32" s="356"/>
      <c r="K32" s="356"/>
      <c r="L32" s="356">
        <v>1</v>
      </c>
      <c r="M32" s="356"/>
      <c r="N32" s="356"/>
      <c r="O32" s="356"/>
      <c r="P32" s="356"/>
      <c r="Q32" s="356"/>
      <c r="R32" s="356">
        <v>1</v>
      </c>
      <c r="S32" s="356">
        <v>3</v>
      </c>
      <c r="T32" s="356">
        <v>1</v>
      </c>
      <c r="U32" s="356"/>
      <c r="V32" s="356">
        <v>1</v>
      </c>
      <c r="W32" s="356">
        <v>2</v>
      </c>
      <c r="X32" s="356">
        <v>1</v>
      </c>
      <c r="Y32" s="356"/>
      <c r="Z32" s="356"/>
      <c r="AA32" s="356">
        <v>1</v>
      </c>
      <c r="AB32" s="356"/>
      <c r="AC32" s="356"/>
      <c r="AD32" s="356"/>
      <c r="AE32" s="356">
        <v>1</v>
      </c>
      <c r="AF32" s="356">
        <v>4</v>
      </c>
      <c r="AG32" s="356">
        <v>4</v>
      </c>
      <c r="AH32" s="356">
        <v>4</v>
      </c>
      <c r="AI32" s="356">
        <v>5</v>
      </c>
      <c r="AJ32" s="356"/>
      <c r="AK32" s="357">
        <v>30</v>
      </c>
    </row>
    <row r="33" spans="1:37" s="335" customFormat="1" ht="21">
      <c r="A33" s="336" t="s">
        <v>24</v>
      </c>
      <c r="B33" s="336" t="s">
        <v>226</v>
      </c>
      <c r="C33" s="336" t="s">
        <v>226</v>
      </c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>
        <v>1</v>
      </c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9">
        <v>1</v>
      </c>
    </row>
    <row r="34" spans="1:37" s="335" customFormat="1" ht="21">
      <c r="A34" s="340"/>
      <c r="B34" s="340"/>
      <c r="C34" s="341" t="s">
        <v>329</v>
      </c>
      <c r="D34" s="342"/>
      <c r="E34" s="343">
        <v>1</v>
      </c>
      <c r="F34" s="343">
        <v>1</v>
      </c>
      <c r="G34" s="343"/>
      <c r="H34" s="343"/>
      <c r="I34" s="343"/>
      <c r="J34" s="343"/>
      <c r="K34" s="343"/>
      <c r="L34" s="343"/>
      <c r="M34" s="343"/>
      <c r="N34" s="343">
        <v>1</v>
      </c>
      <c r="O34" s="343"/>
      <c r="P34" s="343"/>
      <c r="Q34" s="343"/>
      <c r="R34" s="343"/>
      <c r="S34" s="343">
        <v>1</v>
      </c>
      <c r="T34" s="343">
        <v>1</v>
      </c>
      <c r="U34" s="343">
        <v>1</v>
      </c>
      <c r="V34" s="343">
        <v>3</v>
      </c>
      <c r="W34" s="343">
        <v>2</v>
      </c>
      <c r="X34" s="343">
        <v>3</v>
      </c>
      <c r="Y34" s="343"/>
      <c r="Z34" s="343"/>
      <c r="AA34" s="343"/>
      <c r="AB34" s="343">
        <v>1</v>
      </c>
      <c r="AC34" s="343">
        <v>1</v>
      </c>
      <c r="AD34" s="343"/>
      <c r="AE34" s="343">
        <v>2</v>
      </c>
      <c r="AF34" s="343"/>
      <c r="AG34" s="343"/>
      <c r="AH34" s="343"/>
      <c r="AI34" s="343"/>
      <c r="AJ34" s="343">
        <v>1</v>
      </c>
      <c r="AK34" s="344">
        <v>19</v>
      </c>
    </row>
    <row r="35" spans="1:37" s="335" customFormat="1" ht="21">
      <c r="A35" s="340"/>
      <c r="B35" s="358" t="s">
        <v>355</v>
      </c>
      <c r="C35" s="359"/>
      <c r="D35" s="360"/>
      <c r="E35" s="361">
        <v>1</v>
      </c>
      <c r="F35" s="361">
        <v>1</v>
      </c>
      <c r="G35" s="361"/>
      <c r="H35" s="361"/>
      <c r="I35" s="361"/>
      <c r="J35" s="361"/>
      <c r="K35" s="361"/>
      <c r="L35" s="361"/>
      <c r="M35" s="361"/>
      <c r="N35" s="361">
        <v>1</v>
      </c>
      <c r="O35" s="361"/>
      <c r="P35" s="361"/>
      <c r="Q35" s="361"/>
      <c r="R35" s="361"/>
      <c r="S35" s="361">
        <v>1</v>
      </c>
      <c r="T35" s="361">
        <v>1</v>
      </c>
      <c r="U35" s="361">
        <v>1</v>
      </c>
      <c r="V35" s="361">
        <v>3</v>
      </c>
      <c r="W35" s="361">
        <v>3</v>
      </c>
      <c r="X35" s="361">
        <v>3</v>
      </c>
      <c r="Y35" s="361"/>
      <c r="Z35" s="361"/>
      <c r="AA35" s="361"/>
      <c r="AB35" s="361">
        <v>1</v>
      </c>
      <c r="AC35" s="361">
        <v>1</v>
      </c>
      <c r="AD35" s="361"/>
      <c r="AE35" s="361">
        <v>2</v>
      </c>
      <c r="AF35" s="361"/>
      <c r="AG35" s="361"/>
      <c r="AH35" s="361"/>
      <c r="AI35" s="361"/>
      <c r="AJ35" s="361">
        <v>1</v>
      </c>
      <c r="AK35" s="362">
        <v>20</v>
      </c>
    </row>
    <row r="36" spans="1:37" s="335" customFormat="1" ht="21">
      <c r="A36" s="340"/>
      <c r="B36" s="336" t="s">
        <v>168</v>
      </c>
      <c r="C36" s="336" t="s">
        <v>403</v>
      </c>
      <c r="D36" s="337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>
        <v>2</v>
      </c>
      <c r="V36" s="338"/>
      <c r="W36" s="338"/>
      <c r="X36" s="338">
        <v>1</v>
      </c>
      <c r="Y36" s="338">
        <v>1</v>
      </c>
      <c r="Z36" s="338"/>
      <c r="AA36" s="338">
        <v>1</v>
      </c>
      <c r="AB36" s="338"/>
      <c r="AC36" s="338"/>
      <c r="AD36" s="338"/>
      <c r="AE36" s="338">
        <v>3</v>
      </c>
      <c r="AF36" s="338"/>
      <c r="AG36" s="338"/>
      <c r="AH36" s="338"/>
      <c r="AI36" s="338"/>
      <c r="AJ36" s="338"/>
      <c r="AK36" s="339">
        <v>8</v>
      </c>
    </row>
    <row r="37" spans="1:37" s="335" customFormat="1" ht="21">
      <c r="A37" s="340"/>
      <c r="B37" s="340"/>
      <c r="C37" s="341" t="s">
        <v>429</v>
      </c>
      <c r="D37" s="34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>
        <v>1</v>
      </c>
      <c r="AD37" s="343"/>
      <c r="AE37" s="343"/>
      <c r="AF37" s="343">
        <v>1</v>
      </c>
      <c r="AG37" s="343"/>
      <c r="AH37" s="343"/>
      <c r="AI37" s="343"/>
      <c r="AJ37" s="343"/>
      <c r="AK37" s="344">
        <v>2</v>
      </c>
    </row>
    <row r="38" spans="1:37" s="335" customFormat="1" ht="21">
      <c r="A38" s="340"/>
      <c r="B38" s="340"/>
      <c r="C38" s="341" t="s">
        <v>168</v>
      </c>
      <c r="D38" s="34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>
        <v>1</v>
      </c>
      <c r="AI38" s="343"/>
      <c r="AJ38" s="343"/>
      <c r="AK38" s="344">
        <v>1</v>
      </c>
    </row>
    <row r="39" spans="1:37" s="335" customFormat="1" ht="21">
      <c r="A39" s="340"/>
      <c r="B39" s="340"/>
      <c r="C39" s="341" t="s">
        <v>482</v>
      </c>
      <c r="D39" s="34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>
        <v>1</v>
      </c>
      <c r="AI39" s="343"/>
      <c r="AJ39" s="343"/>
      <c r="AK39" s="344">
        <v>1</v>
      </c>
    </row>
    <row r="40" spans="1:37" s="335" customFormat="1" ht="21">
      <c r="A40" s="340"/>
      <c r="B40" s="358" t="s">
        <v>404</v>
      </c>
      <c r="C40" s="359"/>
      <c r="D40" s="360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>
        <v>2</v>
      </c>
      <c r="V40" s="361"/>
      <c r="W40" s="361"/>
      <c r="X40" s="361">
        <v>1</v>
      </c>
      <c r="Y40" s="361">
        <v>1</v>
      </c>
      <c r="Z40" s="361"/>
      <c r="AA40" s="361">
        <v>1</v>
      </c>
      <c r="AB40" s="361"/>
      <c r="AC40" s="361">
        <v>1</v>
      </c>
      <c r="AD40" s="361"/>
      <c r="AE40" s="361">
        <v>3</v>
      </c>
      <c r="AF40" s="361">
        <v>1</v>
      </c>
      <c r="AG40" s="361"/>
      <c r="AH40" s="361">
        <v>2</v>
      </c>
      <c r="AI40" s="361"/>
      <c r="AJ40" s="361"/>
      <c r="AK40" s="362">
        <v>12</v>
      </c>
    </row>
    <row r="41" spans="1:37" s="335" customFormat="1" ht="21">
      <c r="A41" s="340"/>
      <c r="B41" s="336" t="s">
        <v>227</v>
      </c>
      <c r="C41" s="336" t="s">
        <v>379</v>
      </c>
      <c r="D41" s="33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>
        <v>1</v>
      </c>
      <c r="T41" s="338">
        <v>2</v>
      </c>
      <c r="U41" s="338"/>
      <c r="V41" s="338"/>
      <c r="W41" s="338"/>
      <c r="X41" s="338">
        <v>1</v>
      </c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9">
        <v>4</v>
      </c>
    </row>
    <row r="42" spans="1:37" s="335" customFormat="1" ht="21">
      <c r="A42" s="340"/>
      <c r="B42" s="340"/>
      <c r="C42" s="341" t="s">
        <v>227</v>
      </c>
      <c r="D42" s="34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>
        <v>1</v>
      </c>
      <c r="AB42" s="343"/>
      <c r="AC42" s="343"/>
      <c r="AD42" s="343"/>
      <c r="AE42" s="343"/>
      <c r="AF42" s="343"/>
      <c r="AG42" s="343"/>
      <c r="AH42" s="343"/>
      <c r="AI42" s="343"/>
      <c r="AJ42" s="343"/>
      <c r="AK42" s="344">
        <v>1</v>
      </c>
    </row>
    <row r="43" spans="1:37" s="335" customFormat="1" ht="21">
      <c r="A43" s="340"/>
      <c r="B43" s="358" t="s">
        <v>383</v>
      </c>
      <c r="C43" s="359"/>
      <c r="D43" s="360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>
        <v>1</v>
      </c>
      <c r="T43" s="361">
        <v>2</v>
      </c>
      <c r="U43" s="361"/>
      <c r="V43" s="361"/>
      <c r="W43" s="361"/>
      <c r="X43" s="361">
        <v>1</v>
      </c>
      <c r="Y43" s="361"/>
      <c r="Z43" s="361"/>
      <c r="AA43" s="361">
        <v>1</v>
      </c>
      <c r="AB43" s="361"/>
      <c r="AC43" s="361"/>
      <c r="AD43" s="361"/>
      <c r="AE43" s="361"/>
      <c r="AF43" s="361"/>
      <c r="AG43" s="361"/>
      <c r="AH43" s="361"/>
      <c r="AI43" s="361"/>
      <c r="AJ43" s="361"/>
      <c r="AK43" s="362">
        <v>5</v>
      </c>
    </row>
    <row r="44" spans="1:37" s="335" customFormat="1" ht="21">
      <c r="A44" s="340"/>
      <c r="B44" s="336" t="s">
        <v>228</v>
      </c>
      <c r="C44" s="336" t="s">
        <v>483</v>
      </c>
      <c r="D44" s="337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>
        <v>1</v>
      </c>
      <c r="AH44" s="338"/>
      <c r="AI44" s="338">
        <v>1</v>
      </c>
      <c r="AJ44" s="338"/>
      <c r="AK44" s="339">
        <v>2</v>
      </c>
    </row>
    <row r="45" spans="1:37" s="335" customFormat="1" ht="21">
      <c r="A45" s="340"/>
      <c r="B45" s="340"/>
      <c r="C45" s="341" t="s">
        <v>484</v>
      </c>
      <c r="D45" s="342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>
        <v>1</v>
      </c>
      <c r="AI45" s="343"/>
      <c r="AJ45" s="343"/>
      <c r="AK45" s="344">
        <v>1</v>
      </c>
    </row>
    <row r="46" spans="1:37" s="335" customFormat="1" ht="21">
      <c r="A46" s="340"/>
      <c r="B46" s="358" t="s">
        <v>485</v>
      </c>
      <c r="C46" s="359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>
        <v>1</v>
      </c>
      <c r="AH46" s="361">
        <v>1</v>
      </c>
      <c r="AI46" s="361">
        <v>1</v>
      </c>
      <c r="AJ46" s="361"/>
      <c r="AK46" s="362">
        <v>3</v>
      </c>
    </row>
    <row r="47" spans="1:37" s="335" customFormat="1" ht="21">
      <c r="A47" s="340"/>
      <c r="B47" s="336" t="s">
        <v>229</v>
      </c>
      <c r="C47" s="336" t="s">
        <v>378</v>
      </c>
      <c r="D47" s="337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>
        <v>1</v>
      </c>
      <c r="T47" s="338"/>
      <c r="U47" s="338">
        <v>1</v>
      </c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9">
        <v>2</v>
      </c>
    </row>
    <row r="48" spans="1:37" s="335" customFormat="1" ht="21">
      <c r="A48" s="340"/>
      <c r="B48" s="358" t="s">
        <v>382</v>
      </c>
      <c r="C48" s="359"/>
      <c r="D48" s="360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>
        <v>1</v>
      </c>
      <c r="T48" s="361"/>
      <c r="U48" s="361">
        <v>1</v>
      </c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2">
        <v>2</v>
      </c>
    </row>
    <row r="49" spans="1:37" s="335" customFormat="1" ht="21">
      <c r="A49" s="340"/>
      <c r="B49" s="336" t="s">
        <v>161</v>
      </c>
      <c r="C49" s="336" t="s">
        <v>161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>
        <v>1</v>
      </c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9">
        <v>1</v>
      </c>
    </row>
    <row r="50" spans="1:37" s="335" customFormat="1" ht="21">
      <c r="A50" s="340"/>
      <c r="B50" s="340"/>
      <c r="C50" s="341" t="s">
        <v>430</v>
      </c>
      <c r="D50" s="342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>
        <v>1</v>
      </c>
      <c r="AD50" s="343"/>
      <c r="AE50" s="343"/>
      <c r="AF50" s="343"/>
      <c r="AG50" s="343"/>
      <c r="AH50" s="343"/>
      <c r="AI50" s="343"/>
      <c r="AJ50" s="343"/>
      <c r="AK50" s="344">
        <v>1</v>
      </c>
    </row>
    <row r="51" spans="1:37" s="335" customFormat="1" ht="21">
      <c r="A51" s="340"/>
      <c r="B51" s="358" t="s">
        <v>405</v>
      </c>
      <c r="C51" s="359"/>
      <c r="D51" s="360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>
        <v>1</v>
      </c>
      <c r="W51" s="361"/>
      <c r="X51" s="361"/>
      <c r="Y51" s="361"/>
      <c r="Z51" s="361"/>
      <c r="AA51" s="361"/>
      <c r="AB51" s="361"/>
      <c r="AC51" s="361">
        <v>1</v>
      </c>
      <c r="AD51" s="361"/>
      <c r="AE51" s="361"/>
      <c r="AF51" s="361"/>
      <c r="AG51" s="361"/>
      <c r="AH51" s="361"/>
      <c r="AI51" s="361"/>
      <c r="AJ51" s="361"/>
      <c r="AK51" s="362">
        <v>2</v>
      </c>
    </row>
    <row r="52" spans="1:37" s="335" customFormat="1" ht="21">
      <c r="A52" s="340"/>
      <c r="B52" s="336" t="s">
        <v>149</v>
      </c>
      <c r="C52" s="336" t="s">
        <v>516</v>
      </c>
      <c r="D52" s="337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>
        <v>1</v>
      </c>
      <c r="AJ52" s="338"/>
      <c r="AK52" s="339">
        <v>1</v>
      </c>
    </row>
    <row r="53" spans="1:37" s="335" customFormat="1" ht="21">
      <c r="A53" s="340"/>
      <c r="B53" s="358" t="s">
        <v>517</v>
      </c>
      <c r="C53" s="359"/>
      <c r="D53" s="360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>
        <v>1</v>
      </c>
      <c r="AJ53" s="361"/>
      <c r="AK53" s="362">
        <v>1</v>
      </c>
    </row>
    <row r="54" spans="1:37" s="335" customFormat="1" ht="21">
      <c r="A54" s="340"/>
      <c r="B54" s="336" t="s">
        <v>148</v>
      </c>
      <c r="C54" s="336" t="s">
        <v>518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>
        <v>1</v>
      </c>
      <c r="AJ54" s="338"/>
      <c r="AK54" s="339">
        <v>1</v>
      </c>
    </row>
    <row r="55" spans="1:37" s="335" customFormat="1" ht="21">
      <c r="A55" s="340"/>
      <c r="B55" s="358" t="s">
        <v>519</v>
      </c>
      <c r="C55" s="359"/>
      <c r="D55" s="360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>
        <v>1</v>
      </c>
      <c r="AJ55" s="361"/>
      <c r="AK55" s="362">
        <v>1</v>
      </c>
    </row>
    <row r="56" spans="1:37" s="335" customFormat="1" ht="21">
      <c r="A56" s="340"/>
      <c r="B56" s="336" t="s">
        <v>230</v>
      </c>
      <c r="C56" s="336" t="s">
        <v>431</v>
      </c>
      <c r="D56" s="337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>
        <v>1</v>
      </c>
      <c r="AF56" s="338"/>
      <c r="AG56" s="338"/>
      <c r="AH56" s="338"/>
      <c r="AI56" s="338"/>
      <c r="AJ56" s="338"/>
      <c r="AK56" s="339">
        <v>1</v>
      </c>
    </row>
    <row r="57" spans="1:37" s="335" customFormat="1" ht="21">
      <c r="A57" s="340"/>
      <c r="B57" s="358" t="s">
        <v>432</v>
      </c>
      <c r="C57" s="359"/>
      <c r="D57" s="36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>
        <v>1</v>
      </c>
      <c r="AF57" s="361"/>
      <c r="AG57" s="361"/>
      <c r="AH57" s="361"/>
      <c r="AI57" s="361"/>
      <c r="AJ57" s="361"/>
      <c r="AK57" s="362">
        <v>1</v>
      </c>
    </row>
    <row r="58" spans="1:37" s="335" customFormat="1" ht="21">
      <c r="A58" s="363" t="s">
        <v>334</v>
      </c>
      <c r="B58" s="364"/>
      <c r="C58" s="364"/>
      <c r="D58" s="355"/>
      <c r="E58" s="356">
        <v>1</v>
      </c>
      <c r="F58" s="356">
        <v>1</v>
      </c>
      <c r="G58" s="356"/>
      <c r="H58" s="356"/>
      <c r="I58" s="356"/>
      <c r="J58" s="356"/>
      <c r="K58" s="356"/>
      <c r="L58" s="356"/>
      <c r="M58" s="356"/>
      <c r="N58" s="356">
        <v>1</v>
      </c>
      <c r="O58" s="356"/>
      <c r="P58" s="356"/>
      <c r="Q58" s="356"/>
      <c r="R58" s="356"/>
      <c r="S58" s="356">
        <v>3</v>
      </c>
      <c r="T58" s="356">
        <v>3</v>
      </c>
      <c r="U58" s="356">
        <v>4</v>
      </c>
      <c r="V58" s="356">
        <v>4</v>
      </c>
      <c r="W58" s="356">
        <v>3</v>
      </c>
      <c r="X58" s="356">
        <v>5</v>
      </c>
      <c r="Y58" s="356">
        <v>1</v>
      </c>
      <c r="Z58" s="356"/>
      <c r="AA58" s="356">
        <v>2</v>
      </c>
      <c r="AB58" s="356">
        <v>1</v>
      </c>
      <c r="AC58" s="356">
        <v>3</v>
      </c>
      <c r="AD58" s="356"/>
      <c r="AE58" s="356">
        <v>6</v>
      </c>
      <c r="AF58" s="356">
        <v>1</v>
      </c>
      <c r="AG58" s="356">
        <v>1</v>
      </c>
      <c r="AH58" s="356">
        <v>3</v>
      </c>
      <c r="AI58" s="356">
        <v>3</v>
      </c>
      <c r="AJ58" s="356">
        <v>1</v>
      </c>
      <c r="AK58" s="357">
        <v>47</v>
      </c>
    </row>
    <row r="59" spans="1:37" s="335" customFormat="1" ht="21">
      <c r="A59" s="336" t="s">
        <v>63</v>
      </c>
      <c r="B59" s="336" t="s">
        <v>326</v>
      </c>
      <c r="C59" s="336" t="s">
        <v>499</v>
      </c>
      <c r="D59" s="337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>
        <v>1</v>
      </c>
      <c r="AJ59" s="338"/>
      <c r="AK59" s="339">
        <v>1</v>
      </c>
    </row>
    <row r="60" spans="1:37" s="335" customFormat="1" ht="21">
      <c r="A60" s="340"/>
      <c r="B60" s="340"/>
      <c r="C60" s="341" t="s">
        <v>500</v>
      </c>
      <c r="D60" s="342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>
        <v>1</v>
      </c>
      <c r="AJ60" s="343"/>
      <c r="AK60" s="344">
        <v>1</v>
      </c>
    </row>
    <row r="61" spans="1:37" s="335" customFormat="1" ht="21">
      <c r="A61" s="340"/>
      <c r="B61" s="358" t="s">
        <v>501</v>
      </c>
      <c r="C61" s="359"/>
      <c r="D61" s="360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>
        <v>2</v>
      </c>
      <c r="AJ61" s="361"/>
      <c r="AK61" s="362">
        <v>2</v>
      </c>
    </row>
    <row r="62" spans="1:37" s="335" customFormat="1" ht="21">
      <c r="A62" s="340"/>
      <c r="B62" s="336" t="s">
        <v>325</v>
      </c>
      <c r="C62" s="336" t="s">
        <v>424</v>
      </c>
      <c r="D62" s="337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>
        <v>1</v>
      </c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9">
        <v>1</v>
      </c>
    </row>
    <row r="63" spans="1:37" s="335" customFormat="1" ht="21">
      <c r="A63" s="340"/>
      <c r="B63" s="358" t="s">
        <v>425</v>
      </c>
      <c r="C63" s="359"/>
      <c r="D63" s="360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>
        <v>1</v>
      </c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2">
        <v>1</v>
      </c>
    </row>
    <row r="64" spans="1:37" s="335" customFormat="1" ht="21">
      <c r="A64" s="363" t="s">
        <v>426</v>
      </c>
      <c r="B64" s="364"/>
      <c r="C64" s="364"/>
      <c r="D64" s="355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>
        <v>1</v>
      </c>
      <c r="AA64" s="356"/>
      <c r="AB64" s="356"/>
      <c r="AC64" s="356"/>
      <c r="AD64" s="356"/>
      <c r="AE64" s="356"/>
      <c r="AF64" s="356"/>
      <c r="AG64" s="356"/>
      <c r="AH64" s="356"/>
      <c r="AI64" s="356">
        <v>2</v>
      </c>
      <c r="AJ64" s="356"/>
      <c r="AK64" s="357">
        <v>3</v>
      </c>
    </row>
    <row r="65" spans="1:37" s="335" customFormat="1" ht="21">
      <c r="A65" s="336" t="s">
        <v>25</v>
      </c>
      <c r="B65" s="336" t="s">
        <v>32</v>
      </c>
      <c r="C65" s="336" t="s">
        <v>407</v>
      </c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>
        <v>1</v>
      </c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9">
        <v>1</v>
      </c>
    </row>
    <row r="66" spans="1:37" s="335" customFormat="1" ht="21">
      <c r="A66" s="340"/>
      <c r="B66" s="340"/>
      <c r="C66" s="341" t="s">
        <v>408</v>
      </c>
      <c r="D66" s="342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>
        <v>1</v>
      </c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4">
        <v>1</v>
      </c>
    </row>
    <row r="67" spans="1:37" s="335" customFormat="1" ht="21">
      <c r="A67" s="340"/>
      <c r="B67" s="340"/>
      <c r="C67" s="341" t="s">
        <v>32</v>
      </c>
      <c r="D67" s="342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>
        <v>1</v>
      </c>
      <c r="AF67" s="343"/>
      <c r="AG67" s="343"/>
      <c r="AH67" s="343"/>
      <c r="AI67" s="343"/>
      <c r="AJ67" s="343"/>
      <c r="AK67" s="344">
        <v>1</v>
      </c>
    </row>
    <row r="68" spans="1:37" s="335" customFormat="1" ht="21">
      <c r="A68" s="340"/>
      <c r="B68" s="358" t="s">
        <v>409</v>
      </c>
      <c r="C68" s="359"/>
      <c r="D68" s="360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>
        <v>1</v>
      </c>
      <c r="V68" s="361">
        <v>1</v>
      </c>
      <c r="W68" s="361"/>
      <c r="X68" s="361"/>
      <c r="Y68" s="361"/>
      <c r="Z68" s="361"/>
      <c r="AA68" s="361"/>
      <c r="AB68" s="361"/>
      <c r="AC68" s="361"/>
      <c r="AD68" s="361"/>
      <c r="AE68" s="361">
        <v>1</v>
      </c>
      <c r="AF68" s="361"/>
      <c r="AG68" s="361"/>
      <c r="AH68" s="361"/>
      <c r="AI68" s="361"/>
      <c r="AJ68" s="361"/>
      <c r="AK68" s="362">
        <v>3</v>
      </c>
    </row>
    <row r="69" spans="1:37" s="335" customFormat="1" ht="21">
      <c r="A69" s="340"/>
      <c r="B69" s="336" t="s">
        <v>237</v>
      </c>
      <c r="C69" s="336" t="s">
        <v>392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>
        <v>2</v>
      </c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9">
        <v>2</v>
      </c>
    </row>
    <row r="70" spans="1:37" s="335" customFormat="1" ht="21">
      <c r="A70" s="340"/>
      <c r="B70" s="358" t="s">
        <v>393</v>
      </c>
      <c r="C70" s="359"/>
      <c r="D70" s="360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>
        <v>2</v>
      </c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1"/>
      <c r="AK70" s="362">
        <v>2</v>
      </c>
    </row>
    <row r="71" spans="1:37" s="335" customFormat="1" ht="21">
      <c r="A71" s="340"/>
      <c r="B71" s="336" t="s">
        <v>186</v>
      </c>
      <c r="C71" s="336" t="s">
        <v>394</v>
      </c>
      <c r="D71" s="337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>
        <v>1</v>
      </c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9">
        <v>1</v>
      </c>
    </row>
    <row r="72" spans="1:37" s="335" customFormat="1" ht="21">
      <c r="A72" s="340"/>
      <c r="B72" s="358" t="s">
        <v>395</v>
      </c>
      <c r="C72" s="359"/>
      <c r="D72" s="360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>
        <v>1</v>
      </c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2">
        <v>1</v>
      </c>
    </row>
    <row r="73" spans="1:37" s="335" customFormat="1" ht="21">
      <c r="A73" s="340"/>
      <c r="B73" s="336" t="s">
        <v>235</v>
      </c>
      <c r="C73" s="336" t="s">
        <v>385</v>
      </c>
      <c r="D73" s="337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>
        <v>1</v>
      </c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9">
        <v>1</v>
      </c>
    </row>
    <row r="74" spans="1:37" s="335" customFormat="1" ht="21">
      <c r="A74" s="340"/>
      <c r="B74" s="358" t="s">
        <v>386</v>
      </c>
      <c r="C74" s="359"/>
      <c r="D74" s="360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>
        <v>1</v>
      </c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2">
        <v>1</v>
      </c>
    </row>
    <row r="75" spans="1:37" s="335" customFormat="1" ht="21">
      <c r="A75" s="363" t="s">
        <v>387</v>
      </c>
      <c r="B75" s="364"/>
      <c r="C75" s="364"/>
      <c r="D75" s="355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>
        <v>1</v>
      </c>
      <c r="S75" s="356"/>
      <c r="T75" s="356">
        <v>3</v>
      </c>
      <c r="U75" s="356">
        <v>1</v>
      </c>
      <c r="V75" s="356">
        <v>1</v>
      </c>
      <c r="W75" s="356"/>
      <c r="X75" s="356"/>
      <c r="Y75" s="356"/>
      <c r="Z75" s="356"/>
      <c r="AA75" s="356"/>
      <c r="AB75" s="356"/>
      <c r="AC75" s="356"/>
      <c r="AD75" s="356"/>
      <c r="AE75" s="356">
        <v>1</v>
      </c>
      <c r="AF75" s="356"/>
      <c r="AG75" s="356"/>
      <c r="AH75" s="356"/>
      <c r="AI75" s="356"/>
      <c r="AJ75" s="356"/>
      <c r="AK75" s="357">
        <v>7</v>
      </c>
    </row>
    <row r="76" spans="1:37" s="335" customFormat="1" ht="21">
      <c r="A76" s="336" t="s">
        <v>31</v>
      </c>
      <c r="B76" s="336" t="s">
        <v>223</v>
      </c>
      <c r="C76" s="336" t="s">
        <v>433</v>
      </c>
      <c r="D76" s="337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>
        <v>1</v>
      </c>
      <c r="AB76" s="338"/>
      <c r="AC76" s="338"/>
      <c r="AD76" s="338"/>
      <c r="AE76" s="338"/>
      <c r="AF76" s="338"/>
      <c r="AG76" s="338"/>
      <c r="AH76" s="338"/>
      <c r="AI76" s="338"/>
      <c r="AJ76" s="338"/>
      <c r="AK76" s="339">
        <v>1</v>
      </c>
    </row>
    <row r="77" spans="1:37" s="335" customFormat="1" ht="21">
      <c r="A77" s="340"/>
      <c r="B77" s="340"/>
      <c r="C77" s="341" t="s">
        <v>165</v>
      </c>
      <c r="D77" s="342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>
        <v>1</v>
      </c>
      <c r="Z77" s="343"/>
      <c r="AA77" s="343"/>
      <c r="AB77" s="343"/>
      <c r="AC77" s="343"/>
      <c r="AD77" s="343"/>
      <c r="AE77" s="343"/>
      <c r="AF77" s="343"/>
      <c r="AG77" s="343"/>
      <c r="AH77" s="343"/>
      <c r="AI77" s="343">
        <v>1</v>
      </c>
      <c r="AJ77" s="343"/>
      <c r="AK77" s="344">
        <v>2</v>
      </c>
    </row>
    <row r="78" spans="1:37" s="335" customFormat="1" ht="21">
      <c r="A78" s="340"/>
      <c r="B78" s="340"/>
      <c r="C78" s="341" t="s">
        <v>434</v>
      </c>
      <c r="D78" s="342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>
        <v>1</v>
      </c>
      <c r="AE78" s="343"/>
      <c r="AF78" s="343"/>
      <c r="AG78" s="343"/>
      <c r="AH78" s="343"/>
      <c r="AI78" s="343"/>
      <c r="AJ78" s="343"/>
      <c r="AK78" s="344">
        <v>1</v>
      </c>
    </row>
    <row r="79" spans="1:37" s="335" customFormat="1" ht="21">
      <c r="A79" s="340"/>
      <c r="B79" s="340"/>
      <c r="C79" s="341" t="s">
        <v>223</v>
      </c>
      <c r="D79" s="342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>
        <v>1</v>
      </c>
      <c r="AJ79" s="343"/>
      <c r="AK79" s="344">
        <v>1</v>
      </c>
    </row>
    <row r="80" spans="1:37" s="335" customFormat="1" ht="21">
      <c r="A80" s="340"/>
      <c r="B80" s="340"/>
      <c r="C80" s="341" t="s">
        <v>397</v>
      </c>
      <c r="D80" s="342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>
        <v>1</v>
      </c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4">
        <v>1</v>
      </c>
    </row>
    <row r="81" spans="1:37" s="335" customFormat="1" ht="21">
      <c r="A81" s="340"/>
      <c r="B81" s="340"/>
      <c r="C81" s="341" t="s">
        <v>410</v>
      </c>
      <c r="D81" s="342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>
        <v>1</v>
      </c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4">
        <v>1</v>
      </c>
    </row>
    <row r="82" spans="1:37" s="335" customFormat="1" ht="21">
      <c r="A82" s="340"/>
      <c r="B82" s="340"/>
      <c r="C82" s="341" t="s">
        <v>398</v>
      </c>
      <c r="D82" s="342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>
        <v>1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4">
        <v>1</v>
      </c>
    </row>
    <row r="83" spans="1:37" s="335" customFormat="1" ht="21">
      <c r="A83" s="340"/>
      <c r="B83" s="340"/>
      <c r="C83" s="341" t="s">
        <v>427</v>
      </c>
      <c r="D83" s="342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>
        <v>1</v>
      </c>
      <c r="AB83" s="343"/>
      <c r="AC83" s="343"/>
      <c r="AD83" s="343"/>
      <c r="AE83" s="343"/>
      <c r="AF83" s="343"/>
      <c r="AG83" s="343"/>
      <c r="AH83" s="343"/>
      <c r="AI83" s="343">
        <v>1</v>
      </c>
      <c r="AJ83" s="343"/>
      <c r="AK83" s="344">
        <v>2</v>
      </c>
    </row>
    <row r="84" spans="1:37" s="335" customFormat="1" ht="21">
      <c r="A84" s="340"/>
      <c r="B84" s="340"/>
      <c r="C84" s="341" t="s">
        <v>388</v>
      </c>
      <c r="D84" s="342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>
        <v>3</v>
      </c>
      <c r="U84" s="343">
        <v>1</v>
      </c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4">
        <v>4</v>
      </c>
    </row>
    <row r="85" spans="1:37" s="335" customFormat="1" ht="21">
      <c r="A85" s="340"/>
      <c r="B85" s="358" t="s">
        <v>389</v>
      </c>
      <c r="C85" s="359"/>
      <c r="D85" s="360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>
        <v>4</v>
      </c>
      <c r="U85" s="361">
        <v>2</v>
      </c>
      <c r="V85" s="361"/>
      <c r="W85" s="361"/>
      <c r="X85" s="361">
        <v>1</v>
      </c>
      <c r="Y85" s="361">
        <v>1</v>
      </c>
      <c r="Z85" s="361"/>
      <c r="AA85" s="361">
        <v>2</v>
      </c>
      <c r="AB85" s="361"/>
      <c r="AC85" s="361"/>
      <c r="AD85" s="361">
        <v>1</v>
      </c>
      <c r="AE85" s="361"/>
      <c r="AF85" s="361"/>
      <c r="AG85" s="361"/>
      <c r="AH85" s="361"/>
      <c r="AI85" s="361">
        <v>3</v>
      </c>
      <c r="AJ85" s="361"/>
      <c r="AK85" s="362">
        <v>14</v>
      </c>
    </row>
    <row r="86" spans="1:37" s="335" customFormat="1" ht="21">
      <c r="A86" s="340"/>
      <c r="B86" s="336" t="s">
        <v>220</v>
      </c>
      <c r="C86" s="336" t="s">
        <v>502</v>
      </c>
      <c r="D86" s="337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>
        <v>1</v>
      </c>
      <c r="AJ86" s="338"/>
      <c r="AK86" s="339">
        <v>1</v>
      </c>
    </row>
    <row r="87" spans="1:37" s="335" customFormat="1" ht="21">
      <c r="A87" s="340"/>
      <c r="B87" s="340"/>
      <c r="C87" s="341" t="s">
        <v>396</v>
      </c>
      <c r="D87" s="342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>
        <v>1</v>
      </c>
      <c r="U87" s="343"/>
      <c r="V87" s="343"/>
      <c r="W87" s="343"/>
      <c r="X87" s="343"/>
      <c r="Y87" s="343"/>
      <c r="Z87" s="343">
        <v>1</v>
      </c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4">
        <v>2</v>
      </c>
    </row>
    <row r="88" spans="1:37" s="335" customFormat="1" ht="21">
      <c r="A88" s="340"/>
      <c r="B88" s="340"/>
      <c r="C88" s="341" t="s">
        <v>220</v>
      </c>
      <c r="D88" s="342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>
        <v>1</v>
      </c>
      <c r="V88" s="343">
        <v>3</v>
      </c>
      <c r="W88" s="343"/>
      <c r="X88" s="343"/>
      <c r="Y88" s="343"/>
      <c r="Z88" s="343"/>
      <c r="AA88" s="343"/>
      <c r="AB88" s="343"/>
      <c r="AC88" s="343">
        <v>1</v>
      </c>
      <c r="AD88" s="343"/>
      <c r="AE88" s="343"/>
      <c r="AF88" s="343"/>
      <c r="AG88" s="343"/>
      <c r="AH88" s="343"/>
      <c r="AI88" s="343"/>
      <c r="AJ88" s="343"/>
      <c r="AK88" s="344">
        <v>5</v>
      </c>
    </row>
    <row r="89" spans="1:37" s="335" customFormat="1" ht="21">
      <c r="A89" s="340"/>
      <c r="B89" s="340"/>
      <c r="C89" s="341" t="s">
        <v>303</v>
      </c>
      <c r="D89" s="342"/>
      <c r="E89" s="343"/>
      <c r="F89" s="343">
        <v>1</v>
      </c>
      <c r="G89" s="343"/>
      <c r="H89" s="343"/>
      <c r="I89" s="343"/>
      <c r="J89" s="343"/>
      <c r="K89" s="343">
        <v>1</v>
      </c>
      <c r="L89" s="343"/>
      <c r="M89" s="343">
        <v>1</v>
      </c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4">
        <v>3</v>
      </c>
    </row>
    <row r="90" spans="1:37" s="335" customFormat="1" ht="21">
      <c r="A90" s="340"/>
      <c r="B90" s="358" t="s">
        <v>356</v>
      </c>
      <c r="C90" s="359"/>
      <c r="D90" s="360"/>
      <c r="E90" s="361"/>
      <c r="F90" s="361">
        <v>1</v>
      </c>
      <c r="G90" s="361"/>
      <c r="H90" s="361"/>
      <c r="I90" s="361"/>
      <c r="J90" s="361"/>
      <c r="K90" s="361">
        <v>1</v>
      </c>
      <c r="L90" s="361"/>
      <c r="M90" s="361">
        <v>1</v>
      </c>
      <c r="N90" s="361"/>
      <c r="O90" s="361"/>
      <c r="P90" s="361"/>
      <c r="Q90" s="361"/>
      <c r="R90" s="361"/>
      <c r="S90" s="361"/>
      <c r="T90" s="361">
        <v>1</v>
      </c>
      <c r="U90" s="361">
        <v>1</v>
      </c>
      <c r="V90" s="361">
        <v>3</v>
      </c>
      <c r="W90" s="361"/>
      <c r="X90" s="361"/>
      <c r="Y90" s="361"/>
      <c r="Z90" s="361">
        <v>1</v>
      </c>
      <c r="AA90" s="361"/>
      <c r="AB90" s="361"/>
      <c r="AC90" s="361">
        <v>1</v>
      </c>
      <c r="AD90" s="361"/>
      <c r="AE90" s="361"/>
      <c r="AF90" s="361"/>
      <c r="AG90" s="361"/>
      <c r="AH90" s="361"/>
      <c r="AI90" s="361">
        <v>1</v>
      </c>
      <c r="AJ90" s="361"/>
      <c r="AK90" s="362">
        <v>11</v>
      </c>
    </row>
    <row r="91" spans="1:37" s="335" customFormat="1" ht="21">
      <c r="A91" s="340"/>
      <c r="B91" s="336" t="s">
        <v>192</v>
      </c>
      <c r="C91" s="336" t="s">
        <v>486</v>
      </c>
      <c r="D91" s="337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>
        <v>1</v>
      </c>
      <c r="AG91" s="338"/>
      <c r="AH91" s="338"/>
      <c r="AI91" s="338"/>
      <c r="AJ91" s="338"/>
      <c r="AK91" s="339">
        <v>1</v>
      </c>
    </row>
    <row r="92" spans="1:37" s="335" customFormat="1" ht="21">
      <c r="A92" s="340"/>
      <c r="B92" s="340"/>
      <c r="C92" s="341" t="s">
        <v>399</v>
      </c>
      <c r="D92" s="342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>
        <v>1</v>
      </c>
      <c r="V92" s="343"/>
      <c r="W92" s="343"/>
      <c r="X92" s="343"/>
      <c r="Y92" s="343"/>
      <c r="Z92" s="343"/>
      <c r="AA92" s="343"/>
      <c r="AB92" s="343">
        <v>1</v>
      </c>
      <c r="AC92" s="343"/>
      <c r="AD92" s="343"/>
      <c r="AE92" s="343"/>
      <c r="AF92" s="343"/>
      <c r="AG92" s="343">
        <v>1</v>
      </c>
      <c r="AH92" s="343">
        <v>1</v>
      </c>
      <c r="AI92" s="343">
        <v>1</v>
      </c>
      <c r="AJ92" s="343"/>
      <c r="AK92" s="344">
        <v>5</v>
      </c>
    </row>
    <row r="93" spans="1:37" s="335" customFormat="1" ht="21">
      <c r="A93" s="340"/>
      <c r="B93" s="358" t="s">
        <v>400</v>
      </c>
      <c r="C93" s="359"/>
      <c r="D93" s="360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>
        <v>1</v>
      </c>
      <c r="V93" s="361"/>
      <c r="W93" s="361"/>
      <c r="X93" s="361"/>
      <c r="Y93" s="361"/>
      <c r="Z93" s="361"/>
      <c r="AA93" s="361"/>
      <c r="AB93" s="361">
        <v>1</v>
      </c>
      <c r="AC93" s="361"/>
      <c r="AD93" s="361"/>
      <c r="AE93" s="361"/>
      <c r="AF93" s="361">
        <v>1</v>
      </c>
      <c r="AG93" s="361">
        <v>1</v>
      </c>
      <c r="AH93" s="361">
        <v>1</v>
      </c>
      <c r="AI93" s="361">
        <v>1</v>
      </c>
      <c r="AJ93" s="361"/>
      <c r="AK93" s="362">
        <v>6</v>
      </c>
    </row>
    <row r="94" spans="1:37" s="335" customFormat="1" ht="21">
      <c r="A94" s="340"/>
      <c r="B94" s="336" t="s">
        <v>224</v>
      </c>
      <c r="C94" s="336" t="s">
        <v>503</v>
      </c>
      <c r="D94" s="337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>
        <v>1</v>
      </c>
      <c r="AJ94" s="338"/>
      <c r="AK94" s="339">
        <v>1</v>
      </c>
    </row>
    <row r="95" spans="1:37" s="335" customFormat="1" ht="21">
      <c r="A95" s="340"/>
      <c r="B95" s="340"/>
      <c r="C95" s="341" t="s">
        <v>435</v>
      </c>
      <c r="D95" s="342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>
        <v>1</v>
      </c>
      <c r="AD95" s="343"/>
      <c r="AE95" s="343"/>
      <c r="AF95" s="343"/>
      <c r="AG95" s="343"/>
      <c r="AH95" s="343">
        <v>1</v>
      </c>
      <c r="AI95" s="343"/>
      <c r="AJ95" s="343"/>
      <c r="AK95" s="344">
        <v>2</v>
      </c>
    </row>
    <row r="96" spans="1:37" s="335" customFormat="1" ht="21">
      <c r="A96" s="340"/>
      <c r="B96" s="340"/>
      <c r="C96" s="341" t="s">
        <v>436</v>
      </c>
      <c r="D96" s="342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>
        <v>1</v>
      </c>
      <c r="AD96" s="343"/>
      <c r="AE96" s="343"/>
      <c r="AF96" s="343"/>
      <c r="AG96" s="343"/>
      <c r="AH96" s="343"/>
      <c r="AI96" s="343"/>
      <c r="AJ96" s="343"/>
      <c r="AK96" s="344">
        <v>1</v>
      </c>
    </row>
    <row r="97" spans="1:37" s="335" customFormat="1" ht="21">
      <c r="A97" s="340"/>
      <c r="B97" s="358" t="s">
        <v>437</v>
      </c>
      <c r="C97" s="359"/>
      <c r="D97" s="360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>
        <v>2</v>
      </c>
      <c r="AD97" s="361"/>
      <c r="AE97" s="361"/>
      <c r="AF97" s="361"/>
      <c r="AG97" s="361"/>
      <c r="AH97" s="361">
        <v>1</v>
      </c>
      <c r="AI97" s="361">
        <v>1</v>
      </c>
      <c r="AJ97" s="361"/>
      <c r="AK97" s="362">
        <v>4</v>
      </c>
    </row>
    <row r="98" spans="1:37" s="335" customFormat="1" ht="21">
      <c r="A98" s="340"/>
      <c r="B98" s="336" t="s">
        <v>225</v>
      </c>
      <c r="C98" s="336" t="s">
        <v>415</v>
      </c>
      <c r="D98" s="337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>
        <v>1</v>
      </c>
      <c r="Y98" s="338"/>
      <c r="Z98" s="338"/>
      <c r="AA98" s="338"/>
      <c r="AB98" s="338">
        <v>1</v>
      </c>
      <c r="AC98" s="338"/>
      <c r="AD98" s="338"/>
      <c r="AE98" s="338">
        <v>1</v>
      </c>
      <c r="AF98" s="338"/>
      <c r="AG98" s="338"/>
      <c r="AH98" s="338"/>
      <c r="AI98" s="338"/>
      <c r="AJ98" s="338"/>
      <c r="AK98" s="339">
        <v>3</v>
      </c>
    </row>
    <row r="99" spans="1:37" s="335" customFormat="1" ht="21">
      <c r="A99" s="340"/>
      <c r="B99" s="358" t="s">
        <v>416</v>
      </c>
      <c r="C99" s="359"/>
      <c r="D99" s="360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>
        <v>1</v>
      </c>
      <c r="Y99" s="361"/>
      <c r="Z99" s="361"/>
      <c r="AA99" s="361"/>
      <c r="AB99" s="361">
        <v>1</v>
      </c>
      <c r="AC99" s="361"/>
      <c r="AD99" s="361"/>
      <c r="AE99" s="361">
        <v>1</v>
      </c>
      <c r="AF99" s="361"/>
      <c r="AG99" s="361"/>
      <c r="AH99" s="361"/>
      <c r="AI99" s="361"/>
      <c r="AJ99" s="361"/>
      <c r="AK99" s="362">
        <v>3</v>
      </c>
    </row>
    <row r="100" spans="1:37" s="335" customFormat="1" ht="21">
      <c r="A100" s="340"/>
      <c r="B100" s="336" t="s">
        <v>221</v>
      </c>
      <c r="C100" s="336" t="s">
        <v>413</v>
      </c>
      <c r="D100" s="337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>
        <v>1</v>
      </c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9">
        <v>1</v>
      </c>
    </row>
    <row r="101" spans="1:37" s="335" customFormat="1" ht="21">
      <c r="A101" s="340"/>
      <c r="B101" s="340"/>
      <c r="C101" s="341" t="s">
        <v>520</v>
      </c>
      <c r="D101" s="342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>
        <v>1</v>
      </c>
      <c r="AJ101" s="343"/>
      <c r="AK101" s="344">
        <v>1</v>
      </c>
    </row>
    <row r="102" spans="1:37" s="335" customFormat="1" ht="21">
      <c r="A102" s="340"/>
      <c r="B102" s="358" t="s">
        <v>414</v>
      </c>
      <c r="C102" s="359"/>
      <c r="D102" s="360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>
        <v>1</v>
      </c>
      <c r="Z102" s="361"/>
      <c r="AA102" s="361"/>
      <c r="AB102" s="361"/>
      <c r="AC102" s="361"/>
      <c r="AD102" s="361"/>
      <c r="AE102" s="361"/>
      <c r="AF102" s="361"/>
      <c r="AG102" s="361"/>
      <c r="AH102" s="361"/>
      <c r="AI102" s="361">
        <v>1</v>
      </c>
      <c r="AJ102" s="361"/>
      <c r="AK102" s="362">
        <v>2</v>
      </c>
    </row>
    <row r="103" spans="1:37" s="335" customFormat="1" ht="21">
      <c r="A103" s="340"/>
      <c r="B103" s="336" t="s">
        <v>222</v>
      </c>
      <c r="C103" s="336" t="s">
        <v>504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>
        <v>1</v>
      </c>
      <c r="AJ103" s="338"/>
      <c r="AK103" s="339">
        <v>1</v>
      </c>
    </row>
    <row r="104" spans="1:37" s="335" customFormat="1" ht="21">
      <c r="A104" s="340"/>
      <c r="B104" s="358" t="s">
        <v>505</v>
      </c>
      <c r="C104" s="359"/>
      <c r="D104" s="360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>
        <v>1</v>
      </c>
      <c r="AJ104" s="361"/>
      <c r="AK104" s="362">
        <v>1</v>
      </c>
    </row>
    <row r="105" spans="1:37" s="335" customFormat="1" ht="21">
      <c r="A105" s="340"/>
      <c r="B105" s="336" t="s">
        <v>187</v>
      </c>
      <c r="C105" s="336" t="s">
        <v>438</v>
      </c>
      <c r="D105" s="337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>
        <v>1</v>
      </c>
      <c r="AC105" s="338"/>
      <c r="AD105" s="338"/>
      <c r="AE105" s="338"/>
      <c r="AF105" s="338"/>
      <c r="AG105" s="338"/>
      <c r="AH105" s="338"/>
      <c r="AI105" s="338"/>
      <c r="AJ105" s="338"/>
      <c r="AK105" s="339">
        <v>1</v>
      </c>
    </row>
    <row r="106" spans="1:37" s="335" customFormat="1" ht="21">
      <c r="A106" s="340"/>
      <c r="B106" s="358" t="s">
        <v>439</v>
      </c>
      <c r="C106" s="359"/>
      <c r="D106" s="360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>
        <v>1</v>
      </c>
      <c r="AC106" s="361"/>
      <c r="AD106" s="361"/>
      <c r="AE106" s="361"/>
      <c r="AF106" s="361"/>
      <c r="AG106" s="361"/>
      <c r="AH106" s="361"/>
      <c r="AI106" s="361"/>
      <c r="AJ106" s="361"/>
      <c r="AK106" s="362">
        <v>1</v>
      </c>
    </row>
    <row r="107" spans="1:37" s="335" customFormat="1" ht="21">
      <c r="A107" s="363" t="s">
        <v>335</v>
      </c>
      <c r="B107" s="364"/>
      <c r="C107" s="364"/>
      <c r="D107" s="355"/>
      <c r="E107" s="356"/>
      <c r="F107" s="356">
        <v>1</v>
      </c>
      <c r="G107" s="356"/>
      <c r="H107" s="356"/>
      <c r="I107" s="356"/>
      <c r="J107" s="356"/>
      <c r="K107" s="356">
        <v>1</v>
      </c>
      <c r="L107" s="356"/>
      <c r="M107" s="356">
        <v>1</v>
      </c>
      <c r="N107" s="356"/>
      <c r="O107" s="356"/>
      <c r="P107" s="356"/>
      <c r="Q107" s="356"/>
      <c r="R107" s="356"/>
      <c r="S107" s="356"/>
      <c r="T107" s="356">
        <v>5</v>
      </c>
      <c r="U107" s="356">
        <v>4</v>
      </c>
      <c r="V107" s="356">
        <v>3</v>
      </c>
      <c r="W107" s="356"/>
      <c r="X107" s="356">
        <v>2</v>
      </c>
      <c r="Y107" s="356">
        <v>2</v>
      </c>
      <c r="Z107" s="356">
        <v>1</v>
      </c>
      <c r="AA107" s="356">
        <v>2</v>
      </c>
      <c r="AB107" s="356">
        <v>3</v>
      </c>
      <c r="AC107" s="356">
        <v>3</v>
      </c>
      <c r="AD107" s="356">
        <v>1</v>
      </c>
      <c r="AE107" s="356">
        <v>1</v>
      </c>
      <c r="AF107" s="356">
        <v>1</v>
      </c>
      <c r="AG107" s="356">
        <v>1</v>
      </c>
      <c r="AH107" s="356">
        <v>2</v>
      </c>
      <c r="AI107" s="356">
        <v>8</v>
      </c>
      <c r="AJ107" s="356"/>
      <c r="AK107" s="357">
        <v>42</v>
      </c>
    </row>
    <row r="108" spans="1:37" s="335" customFormat="1" ht="21">
      <c r="A108" s="336" t="s">
        <v>26</v>
      </c>
      <c r="B108" s="336" t="s">
        <v>26</v>
      </c>
      <c r="C108" s="336" t="s">
        <v>440</v>
      </c>
      <c r="D108" s="337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>
        <v>1</v>
      </c>
      <c r="AD108" s="338">
        <v>1</v>
      </c>
      <c r="AE108" s="338"/>
      <c r="AF108" s="338"/>
      <c r="AG108" s="338"/>
      <c r="AH108" s="338"/>
      <c r="AI108" s="338"/>
      <c r="AJ108" s="338"/>
      <c r="AK108" s="339">
        <v>2</v>
      </c>
    </row>
    <row r="109" spans="1:37" s="335" customFormat="1" ht="21">
      <c r="A109" s="340"/>
      <c r="B109" s="358" t="s">
        <v>371</v>
      </c>
      <c r="C109" s="359"/>
      <c r="D109" s="360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>
        <v>1</v>
      </c>
      <c r="AD109" s="361">
        <v>1</v>
      </c>
      <c r="AE109" s="361"/>
      <c r="AF109" s="361"/>
      <c r="AG109" s="361"/>
      <c r="AH109" s="361"/>
      <c r="AI109" s="361"/>
      <c r="AJ109" s="361"/>
      <c r="AK109" s="362">
        <v>2</v>
      </c>
    </row>
    <row r="110" spans="1:37" s="335" customFormat="1" ht="21">
      <c r="A110" s="340"/>
      <c r="B110" s="336" t="s">
        <v>245</v>
      </c>
      <c r="C110" s="336" t="s">
        <v>455</v>
      </c>
      <c r="D110" s="337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>
        <v>1</v>
      </c>
      <c r="AG110" s="338"/>
      <c r="AH110" s="338"/>
      <c r="AI110" s="338"/>
      <c r="AJ110" s="338"/>
      <c r="AK110" s="339">
        <v>1</v>
      </c>
    </row>
    <row r="111" spans="1:37" s="335" customFormat="1" ht="21">
      <c r="A111" s="340"/>
      <c r="B111" s="358" t="s">
        <v>456</v>
      </c>
      <c r="C111" s="359"/>
      <c r="D111" s="360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>
        <v>1</v>
      </c>
      <c r="AG111" s="361"/>
      <c r="AH111" s="361"/>
      <c r="AI111" s="361"/>
      <c r="AJ111" s="361"/>
      <c r="AK111" s="362">
        <v>1</v>
      </c>
    </row>
    <row r="112" spans="1:37" s="335" customFormat="1" ht="21">
      <c r="A112" s="340"/>
      <c r="B112" s="336" t="s">
        <v>240</v>
      </c>
      <c r="C112" s="336" t="s">
        <v>457</v>
      </c>
      <c r="D112" s="337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>
        <v>1</v>
      </c>
      <c r="AH112" s="338"/>
      <c r="AI112" s="338"/>
      <c r="AJ112" s="338"/>
      <c r="AK112" s="339">
        <v>1</v>
      </c>
    </row>
    <row r="113" spans="1:37" s="335" customFormat="1" ht="21">
      <c r="A113" s="340"/>
      <c r="B113" s="358" t="s">
        <v>458</v>
      </c>
      <c r="C113" s="359"/>
      <c r="D113" s="360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>
        <v>1</v>
      </c>
      <c r="AH113" s="361"/>
      <c r="AI113" s="361"/>
      <c r="AJ113" s="361"/>
      <c r="AK113" s="362">
        <v>1</v>
      </c>
    </row>
    <row r="114" spans="1:37" s="335" customFormat="1" ht="21">
      <c r="A114" s="340"/>
      <c r="B114" s="336" t="s">
        <v>242</v>
      </c>
      <c r="C114" s="336" t="s">
        <v>242</v>
      </c>
      <c r="D114" s="337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>
        <v>1</v>
      </c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9">
        <v>1</v>
      </c>
    </row>
    <row r="115" spans="1:37" s="335" customFormat="1" ht="21">
      <c r="A115" s="340"/>
      <c r="B115" s="358" t="s">
        <v>370</v>
      </c>
      <c r="C115" s="359"/>
      <c r="D115" s="360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>
        <v>1</v>
      </c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2">
        <v>1</v>
      </c>
    </row>
    <row r="116" spans="1:37" s="335" customFormat="1" ht="21">
      <c r="A116" s="363" t="s">
        <v>371</v>
      </c>
      <c r="B116" s="364"/>
      <c r="C116" s="364"/>
      <c r="D116" s="355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>
        <v>1</v>
      </c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>
        <v>1</v>
      </c>
      <c r="AD116" s="356">
        <v>1</v>
      </c>
      <c r="AE116" s="356"/>
      <c r="AF116" s="356">
        <v>1</v>
      </c>
      <c r="AG116" s="356">
        <v>1</v>
      </c>
      <c r="AH116" s="356"/>
      <c r="AI116" s="356"/>
      <c r="AJ116" s="356"/>
      <c r="AK116" s="357">
        <v>5</v>
      </c>
    </row>
    <row r="117" spans="1:37" s="335" customFormat="1" ht="21">
      <c r="A117" s="336" t="s">
        <v>34</v>
      </c>
      <c r="B117" s="336" t="s">
        <v>261</v>
      </c>
      <c r="C117" s="336" t="s">
        <v>506</v>
      </c>
      <c r="D117" s="337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>
        <v>1</v>
      </c>
      <c r="AJ117" s="338"/>
      <c r="AK117" s="339">
        <v>1</v>
      </c>
    </row>
    <row r="118" spans="1:37" s="335" customFormat="1" ht="21">
      <c r="A118" s="340"/>
      <c r="B118" s="340"/>
      <c r="C118" s="341" t="s">
        <v>507</v>
      </c>
      <c r="D118" s="342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>
        <v>1</v>
      </c>
      <c r="AI118" s="343"/>
      <c r="AJ118" s="343"/>
      <c r="AK118" s="344">
        <v>1</v>
      </c>
    </row>
    <row r="119" spans="1:37" s="335" customFormat="1" ht="21">
      <c r="A119" s="340"/>
      <c r="B119" s="340"/>
      <c r="C119" s="341" t="s">
        <v>441</v>
      </c>
      <c r="D119" s="342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>
        <v>1</v>
      </c>
      <c r="AD119" s="343"/>
      <c r="AE119" s="343"/>
      <c r="AF119" s="343"/>
      <c r="AG119" s="343"/>
      <c r="AH119" s="343"/>
      <c r="AI119" s="343"/>
      <c r="AJ119" s="343"/>
      <c r="AK119" s="344">
        <v>1</v>
      </c>
    </row>
    <row r="120" spans="1:37" s="335" customFormat="1" ht="21">
      <c r="A120" s="340"/>
      <c r="B120" s="358" t="s">
        <v>442</v>
      </c>
      <c r="C120" s="359"/>
      <c r="D120" s="360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>
        <v>1</v>
      </c>
      <c r="AD120" s="361"/>
      <c r="AE120" s="361"/>
      <c r="AF120" s="361"/>
      <c r="AG120" s="361"/>
      <c r="AH120" s="361">
        <v>1</v>
      </c>
      <c r="AI120" s="361">
        <v>1</v>
      </c>
      <c r="AJ120" s="361"/>
      <c r="AK120" s="362">
        <v>3</v>
      </c>
    </row>
    <row r="121" spans="1:37" s="335" customFormat="1" ht="21">
      <c r="A121" s="363" t="s">
        <v>443</v>
      </c>
      <c r="B121" s="364"/>
      <c r="C121" s="364"/>
      <c r="D121" s="355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>
        <v>1</v>
      </c>
      <c r="AD121" s="356"/>
      <c r="AE121" s="356"/>
      <c r="AF121" s="356"/>
      <c r="AG121" s="356"/>
      <c r="AH121" s="356">
        <v>1</v>
      </c>
      <c r="AI121" s="356">
        <v>1</v>
      </c>
      <c r="AJ121" s="356"/>
      <c r="AK121" s="357">
        <v>3</v>
      </c>
    </row>
    <row r="122" spans="1:37" s="335" customFormat="1" ht="21">
      <c r="A122" s="336" t="s">
        <v>58</v>
      </c>
      <c r="B122" s="336" t="s">
        <v>299</v>
      </c>
      <c r="C122" s="336" t="s">
        <v>444</v>
      </c>
      <c r="D122" s="337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>
        <v>1</v>
      </c>
      <c r="AE122" s="338"/>
      <c r="AF122" s="338"/>
      <c r="AG122" s="338"/>
      <c r="AH122" s="338"/>
      <c r="AI122" s="338"/>
      <c r="AJ122" s="338"/>
      <c r="AK122" s="339">
        <v>1</v>
      </c>
    </row>
    <row r="123" spans="1:37" s="335" customFormat="1" ht="21">
      <c r="A123" s="340"/>
      <c r="B123" s="358" t="s">
        <v>445</v>
      </c>
      <c r="C123" s="359"/>
      <c r="D123" s="360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>
        <v>1</v>
      </c>
      <c r="AE123" s="361"/>
      <c r="AF123" s="361"/>
      <c r="AG123" s="361"/>
      <c r="AH123" s="361"/>
      <c r="AI123" s="361"/>
      <c r="AJ123" s="361"/>
      <c r="AK123" s="362">
        <v>1</v>
      </c>
    </row>
    <row r="124" spans="1:37" s="335" customFormat="1" ht="21">
      <c r="A124" s="340"/>
      <c r="B124" s="336" t="s">
        <v>158</v>
      </c>
      <c r="C124" s="336" t="s">
        <v>158</v>
      </c>
      <c r="D124" s="337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>
        <v>1</v>
      </c>
      <c r="AK124" s="339">
        <v>1</v>
      </c>
    </row>
    <row r="125" spans="1:37" s="335" customFormat="1" ht="21">
      <c r="A125" s="340"/>
      <c r="B125" s="358" t="s">
        <v>521</v>
      </c>
      <c r="C125" s="359"/>
      <c r="D125" s="360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>
        <v>1</v>
      </c>
      <c r="AK125" s="362">
        <v>1</v>
      </c>
    </row>
    <row r="126" spans="1:37" s="335" customFormat="1" ht="21">
      <c r="A126" s="340"/>
      <c r="B126" s="336" t="s">
        <v>58</v>
      </c>
      <c r="C126" s="336" t="s">
        <v>402</v>
      </c>
      <c r="D126" s="337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>
        <v>1</v>
      </c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9">
        <v>1</v>
      </c>
    </row>
    <row r="127" spans="1:37" s="335" customFormat="1" ht="21">
      <c r="A127" s="340"/>
      <c r="B127" s="358" t="s">
        <v>406</v>
      </c>
      <c r="C127" s="359"/>
      <c r="D127" s="360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>
        <v>1</v>
      </c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2">
        <v>1</v>
      </c>
    </row>
    <row r="128" spans="1:37" s="335" customFormat="1" ht="21">
      <c r="A128" s="363" t="s">
        <v>406</v>
      </c>
      <c r="B128" s="364"/>
      <c r="C128" s="364"/>
      <c r="D128" s="355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>
        <v>1</v>
      </c>
      <c r="U128" s="356"/>
      <c r="V128" s="356"/>
      <c r="W128" s="356"/>
      <c r="X128" s="356"/>
      <c r="Y128" s="356"/>
      <c r="Z128" s="356"/>
      <c r="AA128" s="356"/>
      <c r="AB128" s="356"/>
      <c r="AC128" s="356"/>
      <c r="AD128" s="356">
        <v>1</v>
      </c>
      <c r="AE128" s="356"/>
      <c r="AF128" s="356"/>
      <c r="AG128" s="356"/>
      <c r="AH128" s="356"/>
      <c r="AI128" s="356"/>
      <c r="AJ128" s="356">
        <v>1</v>
      </c>
      <c r="AK128" s="357">
        <v>3</v>
      </c>
    </row>
    <row r="129" spans="1:37" s="335" customFormat="1" ht="21">
      <c r="A129" s="336" t="s">
        <v>27</v>
      </c>
      <c r="B129" s="336" t="s">
        <v>194</v>
      </c>
      <c r="C129" s="336" t="s">
        <v>459</v>
      </c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>
        <v>1</v>
      </c>
      <c r="AH129" s="338">
        <v>1</v>
      </c>
      <c r="AI129" s="338"/>
      <c r="AJ129" s="338"/>
      <c r="AK129" s="339">
        <v>2</v>
      </c>
    </row>
    <row r="130" spans="1:37" s="335" customFormat="1" ht="21">
      <c r="A130" s="340"/>
      <c r="B130" s="358" t="s">
        <v>460</v>
      </c>
      <c r="C130" s="359"/>
      <c r="D130" s="360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>
        <v>1</v>
      </c>
      <c r="AH130" s="361">
        <v>1</v>
      </c>
      <c r="AI130" s="361"/>
      <c r="AJ130" s="361"/>
      <c r="AK130" s="362">
        <v>2</v>
      </c>
    </row>
    <row r="131" spans="1:37" s="335" customFormat="1" ht="21">
      <c r="A131" s="363" t="s">
        <v>461</v>
      </c>
      <c r="B131" s="364"/>
      <c r="C131" s="364"/>
      <c r="D131" s="355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>
        <v>1</v>
      </c>
      <c r="AH131" s="356">
        <v>1</v>
      </c>
      <c r="AI131" s="356"/>
      <c r="AJ131" s="356"/>
      <c r="AK131" s="357">
        <v>2</v>
      </c>
    </row>
    <row r="132" spans="1:37" s="335" customFormat="1" ht="21">
      <c r="A132" s="336" t="s">
        <v>21</v>
      </c>
      <c r="B132" s="336" t="s">
        <v>157</v>
      </c>
      <c r="C132" s="336" t="s">
        <v>358</v>
      </c>
      <c r="D132" s="337"/>
      <c r="E132" s="338"/>
      <c r="F132" s="338"/>
      <c r="G132" s="338"/>
      <c r="H132" s="338"/>
      <c r="I132" s="338">
        <v>1</v>
      </c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9">
        <v>1</v>
      </c>
    </row>
    <row r="133" spans="1:37" s="335" customFormat="1" ht="21">
      <c r="A133" s="340"/>
      <c r="B133" s="340"/>
      <c r="C133" s="341" t="s">
        <v>401</v>
      </c>
      <c r="D133" s="342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>
        <v>1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4">
        <v>1</v>
      </c>
    </row>
    <row r="134" spans="1:37" s="335" customFormat="1" ht="21">
      <c r="A134" s="340"/>
      <c r="B134" s="340"/>
      <c r="C134" s="341" t="s">
        <v>360</v>
      </c>
      <c r="D134" s="342"/>
      <c r="E134" s="343"/>
      <c r="F134" s="343"/>
      <c r="G134" s="343"/>
      <c r="H134" s="343">
        <v>1</v>
      </c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4">
        <v>1</v>
      </c>
    </row>
    <row r="135" spans="1:37" s="335" customFormat="1" ht="21">
      <c r="A135" s="340"/>
      <c r="B135" s="340"/>
      <c r="C135" s="341" t="s">
        <v>353</v>
      </c>
      <c r="D135" s="342"/>
      <c r="E135" s="343"/>
      <c r="F135" s="343"/>
      <c r="G135" s="343">
        <v>1</v>
      </c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4">
        <v>1</v>
      </c>
    </row>
    <row r="136" spans="1:37" s="335" customFormat="1" ht="21">
      <c r="A136" s="340"/>
      <c r="B136" s="340"/>
      <c r="C136" s="341" t="s">
        <v>192</v>
      </c>
      <c r="D136" s="342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>
        <v>1</v>
      </c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4">
        <v>1</v>
      </c>
    </row>
    <row r="137" spans="1:37" s="335" customFormat="1" ht="21">
      <c r="A137" s="340"/>
      <c r="B137" s="358" t="s">
        <v>357</v>
      </c>
      <c r="C137" s="359"/>
      <c r="D137" s="360"/>
      <c r="E137" s="361"/>
      <c r="F137" s="361"/>
      <c r="G137" s="361">
        <v>1</v>
      </c>
      <c r="H137" s="361">
        <v>1</v>
      </c>
      <c r="I137" s="361">
        <v>1</v>
      </c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>
        <v>1</v>
      </c>
      <c r="U137" s="361"/>
      <c r="V137" s="361">
        <v>1</v>
      </c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2">
        <v>5</v>
      </c>
    </row>
    <row r="138" spans="1:37" s="335" customFormat="1" ht="21">
      <c r="A138" s="340"/>
      <c r="B138" s="336" t="s">
        <v>208</v>
      </c>
      <c r="C138" s="336" t="s">
        <v>422</v>
      </c>
      <c r="D138" s="337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>
        <v>1</v>
      </c>
      <c r="AA138" s="338">
        <v>1</v>
      </c>
      <c r="AB138" s="338">
        <v>1</v>
      </c>
      <c r="AC138" s="338">
        <v>1</v>
      </c>
      <c r="AD138" s="338"/>
      <c r="AE138" s="338">
        <v>1</v>
      </c>
      <c r="AF138" s="338"/>
      <c r="AG138" s="338"/>
      <c r="AH138" s="338"/>
      <c r="AI138" s="338"/>
      <c r="AJ138" s="338"/>
      <c r="AK138" s="339">
        <v>5</v>
      </c>
    </row>
    <row r="139" spans="1:37" s="335" customFormat="1" ht="21">
      <c r="A139" s="340"/>
      <c r="B139" s="358" t="s">
        <v>423</v>
      </c>
      <c r="C139" s="359"/>
      <c r="D139" s="360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>
        <v>1</v>
      </c>
      <c r="AA139" s="361">
        <v>1</v>
      </c>
      <c r="AB139" s="361">
        <v>1</v>
      </c>
      <c r="AC139" s="361">
        <v>1</v>
      </c>
      <c r="AD139" s="361"/>
      <c r="AE139" s="361">
        <v>1</v>
      </c>
      <c r="AF139" s="361"/>
      <c r="AG139" s="361"/>
      <c r="AH139" s="361"/>
      <c r="AI139" s="361"/>
      <c r="AJ139" s="361"/>
      <c r="AK139" s="362">
        <v>5</v>
      </c>
    </row>
    <row r="140" spans="1:37" s="335" customFormat="1" ht="21">
      <c r="A140" s="340"/>
      <c r="B140" s="336" t="s">
        <v>203</v>
      </c>
      <c r="C140" s="336" t="s">
        <v>193</v>
      </c>
      <c r="D140" s="337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>
        <v>1</v>
      </c>
      <c r="Y140" s="338"/>
      <c r="Z140" s="338">
        <v>1</v>
      </c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9">
        <v>2</v>
      </c>
    </row>
    <row r="141" spans="1:37" s="335" customFormat="1" ht="21">
      <c r="A141" s="340"/>
      <c r="B141" s="340"/>
      <c r="C141" s="341" t="s">
        <v>420</v>
      </c>
      <c r="D141" s="342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>
        <v>1</v>
      </c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4">
        <v>1</v>
      </c>
    </row>
    <row r="142" spans="1:37" s="335" customFormat="1" ht="21">
      <c r="A142" s="340"/>
      <c r="B142" s="358" t="s">
        <v>421</v>
      </c>
      <c r="C142" s="359"/>
      <c r="D142" s="360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>
        <v>1</v>
      </c>
      <c r="W142" s="361"/>
      <c r="X142" s="361">
        <v>1</v>
      </c>
      <c r="Y142" s="361"/>
      <c r="Z142" s="361">
        <v>1</v>
      </c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2">
        <v>3</v>
      </c>
    </row>
    <row r="143" spans="1:37" s="335" customFormat="1" ht="21">
      <c r="A143" s="340"/>
      <c r="B143" s="336" t="s">
        <v>209</v>
      </c>
      <c r="C143" s="336" t="s">
        <v>417</v>
      </c>
      <c r="D143" s="337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>
        <v>1</v>
      </c>
      <c r="X143" s="338">
        <v>1</v>
      </c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9">
        <v>2</v>
      </c>
    </row>
    <row r="144" spans="1:37" s="335" customFormat="1" ht="21">
      <c r="A144" s="340"/>
      <c r="B144" s="340"/>
      <c r="C144" s="341" t="s">
        <v>418</v>
      </c>
      <c r="D144" s="342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>
        <v>1</v>
      </c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4">
        <v>1</v>
      </c>
    </row>
    <row r="145" spans="1:37" s="335" customFormat="1" ht="21">
      <c r="A145" s="340"/>
      <c r="B145" s="358" t="s">
        <v>419</v>
      </c>
      <c r="C145" s="359"/>
      <c r="D145" s="360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>
        <v>1</v>
      </c>
      <c r="X145" s="361">
        <v>1</v>
      </c>
      <c r="Y145" s="361">
        <v>1</v>
      </c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2">
        <v>3</v>
      </c>
    </row>
    <row r="146" spans="1:37" s="335" customFormat="1" ht="21">
      <c r="A146" s="340"/>
      <c r="B146" s="336" t="s">
        <v>206</v>
      </c>
      <c r="C146" s="336" t="s">
        <v>487</v>
      </c>
      <c r="D146" s="337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>
        <v>1</v>
      </c>
      <c r="AG146" s="338"/>
      <c r="AH146" s="338"/>
      <c r="AI146" s="338"/>
      <c r="AJ146" s="338"/>
      <c r="AK146" s="339">
        <v>1</v>
      </c>
    </row>
    <row r="147" spans="1:37" s="335" customFormat="1" ht="21">
      <c r="A147" s="340"/>
      <c r="B147" s="358" t="s">
        <v>488</v>
      </c>
      <c r="C147" s="359"/>
      <c r="D147" s="360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>
        <v>1</v>
      </c>
      <c r="AG147" s="361"/>
      <c r="AH147" s="361"/>
      <c r="AI147" s="361"/>
      <c r="AJ147" s="361"/>
      <c r="AK147" s="362">
        <v>1</v>
      </c>
    </row>
    <row r="148" spans="1:37" s="335" customFormat="1" ht="21">
      <c r="A148" s="340"/>
      <c r="B148" s="336" t="s">
        <v>172</v>
      </c>
      <c r="C148" s="336" t="s">
        <v>390</v>
      </c>
      <c r="D148" s="337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>
        <v>1</v>
      </c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9">
        <v>1</v>
      </c>
    </row>
    <row r="149" spans="1:37" s="335" customFormat="1" ht="21">
      <c r="A149" s="340"/>
      <c r="B149" s="358" t="s">
        <v>391</v>
      </c>
      <c r="C149" s="359"/>
      <c r="D149" s="360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>
        <v>1</v>
      </c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2">
        <v>1</v>
      </c>
    </row>
    <row r="150" spans="1:37" s="335" customFormat="1" ht="21">
      <c r="A150" s="363" t="s">
        <v>354</v>
      </c>
      <c r="B150" s="364"/>
      <c r="C150" s="364"/>
      <c r="D150" s="355"/>
      <c r="E150" s="356"/>
      <c r="F150" s="356"/>
      <c r="G150" s="356">
        <v>1</v>
      </c>
      <c r="H150" s="356">
        <v>1</v>
      </c>
      <c r="I150" s="356">
        <v>1</v>
      </c>
      <c r="J150" s="356"/>
      <c r="K150" s="356"/>
      <c r="L150" s="356"/>
      <c r="M150" s="356"/>
      <c r="N150" s="356"/>
      <c r="O150" s="356"/>
      <c r="P150" s="356"/>
      <c r="Q150" s="356">
        <v>1</v>
      </c>
      <c r="R150" s="356"/>
      <c r="S150" s="356"/>
      <c r="T150" s="356">
        <v>1</v>
      </c>
      <c r="U150" s="356"/>
      <c r="V150" s="356">
        <v>2</v>
      </c>
      <c r="W150" s="356">
        <v>1</v>
      </c>
      <c r="X150" s="356">
        <v>2</v>
      </c>
      <c r="Y150" s="356">
        <v>1</v>
      </c>
      <c r="Z150" s="356">
        <v>2</v>
      </c>
      <c r="AA150" s="356">
        <v>1</v>
      </c>
      <c r="AB150" s="356">
        <v>1</v>
      </c>
      <c r="AC150" s="356">
        <v>1</v>
      </c>
      <c r="AD150" s="356"/>
      <c r="AE150" s="356">
        <v>1</v>
      </c>
      <c r="AF150" s="356">
        <v>1</v>
      </c>
      <c r="AG150" s="356"/>
      <c r="AH150" s="356"/>
      <c r="AI150" s="356"/>
      <c r="AJ150" s="356"/>
      <c r="AK150" s="357">
        <v>18</v>
      </c>
    </row>
    <row r="151" spans="1:37" s="335" customFormat="1" ht="21">
      <c r="A151" s="336" t="s">
        <v>59</v>
      </c>
      <c r="B151" s="336" t="s">
        <v>178</v>
      </c>
      <c r="C151" s="336" t="s">
        <v>462</v>
      </c>
      <c r="D151" s="337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>
        <v>1</v>
      </c>
      <c r="AG151" s="338"/>
      <c r="AH151" s="338"/>
      <c r="AI151" s="338"/>
      <c r="AJ151" s="338"/>
      <c r="AK151" s="339">
        <v>1</v>
      </c>
    </row>
    <row r="152" spans="1:37" s="335" customFormat="1" ht="21">
      <c r="A152" s="340"/>
      <c r="B152" s="358" t="s">
        <v>463</v>
      </c>
      <c r="C152" s="359"/>
      <c r="D152" s="360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>
        <v>1</v>
      </c>
      <c r="AG152" s="361"/>
      <c r="AH152" s="361"/>
      <c r="AI152" s="361"/>
      <c r="AJ152" s="361"/>
      <c r="AK152" s="362">
        <v>1</v>
      </c>
    </row>
    <row r="153" spans="1:37" s="335" customFormat="1" ht="21">
      <c r="A153" s="340"/>
      <c r="B153" s="336" t="s">
        <v>253</v>
      </c>
      <c r="C153" s="336" t="s">
        <v>361</v>
      </c>
      <c r="D153" s="337"/>
      <c r="E153" s="338"/>
      <c r="F153" s="338"/>
      <c r="G153" s="338"/>
      <c r="H153" s="338"/>
      <c r="I153" s="338"/>
      <c r="J153" s="338">
        <v>1</v>
      </c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9">
        <v>1</v>
      </c>
    </row>
    <row r="154" spans="1:37" s="335" customFormat="1" ht="21">
      <c r="A154" s="340"/>
      <c r="B154" s="358" t="s">
        <v>362</v>
      </c>
      <c r="C154" s="359"/>
      <c r="D154" s="360"/>
      <c r="E154" s="361"/>
      <c r="F154" s="361"/>
      <c r="G154" s="361"/>
      <c r="H154" s="361"/>
      <c r="I154" s="361"/>
      <c r="J154" s="361">
        <v>1</v>
      </c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2">
        <v>1</v>
      </c>
    </row>
    <row r="155" spans="1:37" s="335" customFormat="1" ht="21">
      <c r="A155" s="363" t="s">
        <v>363</v>
      </c>
      <c r="B155" s="364"/>
      <c r="C155" s="364"/>
      <c r="D155" s="355"/>
      <c r="E155" s="356"/>
      <c r="F155" s="356"/>
      <c r="G155" s="356"/>
      <c r="H155" s="356"/>
      <c r="I155" s="356"/>
      <c r="J155" s="356">
        <v>1</v>
      </c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>
        <v>1</v>
      </c>
      <c r="AG155" s="356"/>
      <c r="AH155" s="356"/>
      <c r="AI155" s="356"/>
      <c r="AJ155" s="356"/>
      <c r="AK155" s="357">
        <v>2</v>
      </c>
    </row>
    <row r="156" spans="1:37" s="335" customFormat="1" ht="21">
      <c r="A156" s="336" t="s">
        <v>29</v>
      </c>
      <c r="B156" s="336" t="s">
        <v>183</v>
      </c>
      <c r="C156" s="336" t="s">
        <v>446</v>
      </c>
      <c r="D156" s="337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>
        <v>1</v>
      </c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9">
        <v>1</v>
      </c>
    </row>
    <row r="157" spans="1:37" s="335" customFormat="1" ht="21">
      <c r="A157" s="340"/>
      <c r="B157" s="340"/>
      <c r="C157" s="341" t="s">
        <v>447</v>
      </c>
      <c r="D157" s="342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>
        <v>1</v>
      </c>
      <c r="AF157" s="343"/>
      <c r="AG157" s="343"/>
      <c r="AH157" s="343"/>
      <c r="AI157" s="343"/>
      <c r="AJ157" s="343"/>
      <c r="AK157" s="344">
        <v>1</v>
      </c>
    </row>
    <row r="158" spans="1:37" s="335" customFormat="1" ht="21">
      <c r="A158" s="340"/>
      <c r="B158" s="340"/>
      <c r="C158" s="341" t="s">
        <v>448</v>
      </c>
      <c r="D158" s="342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>
        <v>1</v>
      </c>
      <c r="W158" s="343"/>
      <c r="X158" s="343">
        <v>1</v>
      </c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4">
        <v>2</v>
      </c>
    </row>
    <row r="159" spans="1:37" s="335" customFormat="1" ht="21">
      <c r="A159" s="340"/>
      <c r="B159" s="340"/>
      <c r="C159" s="341" t="s">
        <v>440</v>
      </c>
      <c r="D159" s="342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>
        <v>1</v>
      </c>
      <c r="AA159" s="343"/>
      <c r="AB159" s="343"/>
      <c r="AC159" s="343"/>
      <c r="AD159" s="343">
        <v>1</v>
      </c>
      <c r="AE159" s="343"/>
      <c r="AF159" s="343"/>
      <c r="AG159" s="343"/>
      <c r="AH159" s="343"/>
      <c r="AI159" s="343"/>
      <c r="AJ159" s="343"/>
      <c r="AK159" s="344">
        <v>2</v>
      </c>
    </row>
    <row r="160" spans="1:37" s="335" customFormat="1" ht="21">
      <c r="A160" s="340"/>
      <c r="B160" s="340"/>
      <c r="C160" s="341" t="s">
        <v>464</v>
      </c>
      <c r="D160" s="342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>
        <v>1</v>
      </c>
      <c r="AG160" s="343"/>
      <c r="AH160" s="343"/>
      <c r="AI160" s="343"/>
      <c r="AJ160" s="343"/>
      <c r="AK160" s="344">
        <v>1</v>
      </c>
    </row>
    <row r="161" spans="1:37" s="335" customFormat="1" ht="21">
      <c r="A161" s="340"/>
      <c r="B161" s="340"/>
      <c r="C161" s="341" t="s">
        <v>449</v>
      </c>
      <c r="D161" s="342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>
        <v>2</v>
      </c>
      <c r="AB161" s="343">
        <v>1</v>
      </c>
      <c r="AC161" s="343"/>
      <c r="AD161" s="343">
        <v>1</v>
      </c>
      <c r="AE161" s="343"/>
      <c r="AF161" s="343"/>
      <c r="AG161" s="343"/>
      <c r="AH161" s="343"/>
      <c r="AI161" s="343"/>
      <c r="AJ161" s="343"/>
      <c r="AK161" s="344">
        <v>4</v>
      </c>
    </row>
    <row r="162" spans="1:37" s="335" customFormat="1" ht="21">
      <c r="A162" s="340"/>
      <c r="B162" s="358" t="s">
        <v>450</v>
      </c>
      <c r="C162" s="359"/>
      <c r="D162" s="360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>
        <v>1</v>
      </c>
      <c r="W162" s="361"/>
      <c r="X162" s="361">
        <v>1</v>
      </c>
      <c r="Y162" s="361"/>
      <c r="Z162" s="361">
        <v>1</v>
      </c>
      <c r="AA162" s="361">
        <v>3</v>
      </c>
      <c r="AB162" s="361">
        <v>1</v>
      </c>
      <c r="AC162" s="361"/>
      <c r="AD162" s="361">
        <v>2</v>
      </c>
      <c r="AE162" s="361">
        <v>1</v>
      </c>
      <c r="AF162" s="361">
        <v>1</v>
      </c>
      <c r="AG162" s="361"/>
      <c r="AH162" s="361"/>
      <c r="AI162" s="361"/>
      <c r="AJ162" s="361"/>
      <c r="AK162" s="362">
        <v>11</v>
      </c>
    </row>
    <row r="163" spans="1:37" s="335" customFormat="1" ht="21">
      <c r="A163" s="340"/>
      <c r="B163" s="336" t="s">
        <v>292</v>
      </c>
      <c r="C163" s="336" t="s">
        <v>225</v>
      </c>
      <c r="D163" s="337"/>
      <c r="E163" s="338"/>
      <c r="F163" s="338"/>
      <c r="G163" s="338"/>
      <c r="H163" s="338"/>
      <c r="I163" s="338"/>
      <c r="J163" s="338"/>
      <c r="K163" s="338"/>
      <c r="L163" s="338"/>
      <c r="M163" s="338">
        <v>1</v>
      </c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>
        <v>1</v>
      </c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9">
        <v>2</v>
      </c>
    </row>
    <row r="164" spans="1:37" s="335" customFormat="1" ht="21">
      <c r="A164" s="340"/>
      <c r="B164" s="340"/>
      <c r="C164" s="341" t="s">
        <v>411</v>
      </c>
      <c r="D164" s="342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>
        <v>2</v>
      </c>
      <c r="V164" s="343">
        <v>1</v>
      </c>
      <c r="W164" s="343"/>
      <c r="X164" s="343"/>
      <c r="Y164" s="343">
        <v>1</v>
      </c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4">
        <v>4</v>
      </c>
    </row>
    <row r="165" spans="1:37" s="335" customFormat="1" ht="21">
      <c r="A165" s="340"/>
      <c r="B165" s="340"/>
      <c r="C165" s="341" t="s">
        <v>451</v>
      </c>
      <c r="D165" s="342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>
        <v>1</v>
      </c>
      <c r="AG165" s="343"/>
      <c r="AH165" s="343"/>
      <c r="AI165" s="343"/>
      <c r="AJ165" s="343"/>
      <c r="AK165" s="344">
        <v>1</v>
      </c>
    </row>
    <row r="166" spans="1:37" s="335" customFormat="1" ht="21">
      <c r="A166" s="340"/>
      <c r="B166" s="358" t="s">
        <v>372</v>
      </c>
      <c r="C166" s="359"/>
      <c r="D166" s="360"/>
      <c r="E166" s="361"/>
      <c r="F166" s="361"/>
      <c r="G166" s="361"/>
      <c r="H166" s="361"/>
      <c r="I166" s="361"/>
      <c r="J166" s="361"/>
      <c r="K166" s="361"/>
      <c r="L166" s="361"/>
      <c r="M166" s="361">
        <v>1</v>
      </c>
      <c r="N166" s="361"/>
      <c r="O166" s="361"/>
      <c r="P166" s="361"/>
      <c r="Q166" s="361"/>
      <c r="R166" s="361"/>
      <c r="S166" s="361"/>
      <c r="T166" s="361"/>
      <c r="U166" s="361">
        <v>2</v>
      </c>
      <c r="V166" s="361">
        <v>1</v>
      </c>
      <c r="W166" s="361"/>
      <c r="X166" s="361">
        <v>1</v>
      </c>
      <c r="Y166" s="361">
        <v>1</v>
      </c>
      <c r="Z166" s="361"/>
      <c r="AA166" s="361"/>
      <c r="AB166" s="361"/>
      <c r="AC166" s="361"/>
      <c r="AD166" s="361"/>
      <c r="AE166" s="361"/>
      <c r="AF166" s="361">
        <v>1</v>
      </c>
      <c r="AG166" s="361"/>
      <c r="AH166" s="361"/>
      <c r="AI166" s="361"/>
      <c r="AJ166" s="361"/>
      <c r="AK166" s="362">
        <v>7</v>
      </c>
    </row>
    <row r="167" spans="1:37" s="335" customFormat="1" ht="21">
      <c r="A167" s="340"/>
      <c r="B167" s="336" t="s">
        <v>295</v>
      </c>
      <c r="C167" s="336" t="s">
        <v>452</v>
      </c>
      <c r="D167" s="337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>
        <v>2</v>
      </c>
      <c r="AB167" s="338"/>
      <c r="AC167" s="338">
        <v>1</v>
      </c>
      <c r="AD167" s="338"/>
      <c r="AE167" s="338"/>
      <c r="AF167" s="338"/>
      <c r="AG167" s="338"/>
      <c r="AH167" s="338"/>
      <c r="AI167" s="338"/>
      <c r="AJ167" s="338"/>
      <c r="AK167" s="339">
        <v>3</v>
      </c>
    </row>
    <row r="168" spans="1:37" s="335" customFormat="1" ht="21">
      <c r="A168" s="340"/>
      <c r="B168" s="358" t="s">
        <v>453</v>
      </c>
      <c r="C168" s="359"/>
      <c r="D168" s="360"/>
      <c r="E168" s="361"/>
      <c r="F168" s="361"/>
      <c r="G168" s="361"/>
      <c r="H168" s="36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>
        <v>2</v>
      </c>
      <c r="AB168" s="361"/>
      <c r="AC168" s="361">
        <v>1</v>
      </c>
      <c r="AD168" s="361"/>
      <c r="AE168" s="361"/>
      <c r="AF168" s="361"/>
      <c r="AG168" s="361"/>
      <c r="AH168" s="361"/>
      <c r="AI168" s="361"/>
      <c r="AJ168" s="361"/>
      <c r="AK168" s="362">
        <v>3</v>
      </c>
    </row>
    <row r="169" spans="1:37" s="335" customFormat="1" ht="21">
      <c r="A169" s="340"/>
      <c r="B169" s="336" t="s">
        <v>171</v>
      </c>
      <c r="C169" s="336" t="s">
        <v>412</v>
      </c>
      <c r="D169" s="337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>
        <v>1</v>
      </c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9">
        <v>1</v>
      </c>
    </row>
    <row r="170" spans="1:37" s="335" customFormat="1" ht="21">
      <c r="A170" s="340"/>
      <c r="B170" s="340"/>
      <c r="C170" s="341" t="s">
        <v>366</v>
      </c>
      <c r="D170" s="342"/>
      <c r="E170" s="343"/>
      <c r="F170" s="343"/>
      <c r="G170" s="343"/>
      <c r="H170" s="343"/>
      <c r="I170" s="343"/>
      <c r="J170" s="343"/>
      <c r="K170" s="343"/>
      <c r="L170" s="343"/>
      <c r="M170" s="343">
        <v>1</v>
      </c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4">
        <v>1</v>
      </c>
    </row>
    <row r="171" spans="1:37" s="335" customFormat="1" ht="21">
      <c r="A171" s="340"/>
      <c r="B171" s="358" t="s">
        <v>373</v>
      </c>
      <c r="C171" s="359"/>
      <c r="D171" s="360"/>
      <c r="E171" s="361"/>
      <c r="F171" s="361"/>
      <c r="G171" s="361"/>
      <c r="H171" s="361"/>
      <c r="I171" s="361"/>
      <c r="J171" s="361"/>
      <c r="K171" s="361"/>
      <c r="L171" s="361"/>
      <c r="M171" s="361">
        <v>1</v>
      </c>
      <c r="N171" s="361"/>
      <c r="O171" s="361"/>
      <c r="P171" s="361"/>
      <c r="Q171" s="361"/>
      <c r="R171" s="361"/>
      <c r="S171" s="361">
        <v>1</v>
      </c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2">
        <v>2</v>
      </c>
    </row>
    <row r="172" spans="1:37" s="335" customFormat="1" ht="21">
      <c r="A172" s="340"/>
      <c r="B172" s="336" t="s">
        <v>288</v>
      </c>
      <c r="C172" s="336" t="s">
        <v>465</v>
      </c>
      <c r="D172" s="337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>
        <v>1</v>
      </c>
      <c r="AD172" s="338"/>
      <c r="AE172" s="338"/>
      <c r="AF172" s="338"/>
      <c r="AG172" s="338"/>
      <c r="AH172" s="338"/>
      <c r="AI172" s="338"/>
      <c r="AJ172" s="338"/>
      <c r="AK172" s="339">
        <v>1</v>
      </c>
    </row>
    <row r="173" spans="1:37" s="335" customFormat="1" ht="21">
      <c r="A173" s="340"/>
      <c r="B173" s="358" t="s">
        <v>466</v>
      </c>
      <c r="C173" s="359"/>
      <c r="D173" s="360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>
        <v>1</v>
      </c>
      <c r="AD173" s="361"/>
      <c r="AE173" s="361"/>
      <c r="AF173" s="361"/>
      <c r="AG173" s="361"/>
      <c r="AH173" s="361"/>
      <c r="AI173" s="361"/>
      <c r="AJ173" s="361"/>
      <c r="AK173" s="362">
        <v>1</v>
      </c>
    </row>
    <row r="174" spans="1:37" s="335" customFormat="1" ht="21">
      <c r="A174" s="340"/>
      <c r="B174" s="336" t="s">
        <v>291</v>
      </c>
      <c r="C174" s="336" t="s">
        <v>467</v>
      </c>
      <c r="D174" s="337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>
        <v>1</v>
      </c>
      <c r="AF174" s="338"/>
      <c r="AG174" s="338"/>
      <c r="AH174" s="338"/>
      <c r="AI174" s="338"/>
      <c r="AJ174" s="338"/>
      <c r="AK174" s="339">
        <v>1</v>
      </c>
    </row>
    <row r="175" spans="1:37" s="335" customFormat="1" ht="21">
      <c r="A175" s="340"/>
      <c r="B175" s="358" t="s">
        <v>468</v>
      </c>
      <c r="C175" s="359"/>
      <c r="D175" s="360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>
        <v>1</v>
      </c>
      <c r="AF175" s="361"/>
      <c r="AG175" s="361"/>
      <c r="AH175" s="361"/>
      <c r="AI175" s="361"/>
      <c r="AJ175" s="361"/>
      <c r="AK175" s="362">
        <v>1</v>
      </c>
    </row>
    <row r="176" spans="1:37" s="335" customFormat="1" ht="21">
      <c r="A176" s="363" t="s">
        <v>364</v>
      </c>
      <c r="B176" s="364"/>
      <c r="C176" s="364"/>
      <c r="D176" s="355"/>
      <c r="E176" s="356"/>
      <c r="F176" s="356"/>
      <c r="G176" s="356"/>
      <c r="H176" s="356"/>
      <c r="I176" s="356"/>
      <c r="J176" s="356"/>
      <c r="K176" s="356"/>
      <c r="L176" s="356"/>
      <c r="M176" s="356">
        <v>2</v>
      </c>
      <c r="N176" s="356"/>
      <c r="O176" s="356"/>
      <c r="P176" s="356"/>
      <c r="Q176" s="356"/>
      <c r="R176" s="356"/>
      <c r="S176" s="356">
        <v>1</v>
      </c>
      <c r="T176" s="356"/>
      <c r="U176" s="356">
        <v>2</v>
      </c>
      <c r="V176" s="356">
        <v>2</v>
      </c>
      <c r="W176" s="356"/>
      <c r="X176" s="356">
        <v>2</v>
      </c>
      <c r="Y176" s="356">
        <v>1</v>
      </c>
      <c r="Z176" s="356">
        <v>1</v>
      </c>
      <c r="AA176" s="356">
        <v>5</v>
      </c>
      <c r="AB176" s="356">
        <v>1</v>
      </c>
      <c r="AC176" s="356">
        <v>2</v>
      </c>
      <c r="AD176" s="356">
        <v>2</v>
      </c>
      <c r="AE176" s="356">
        <v>2</v>
      </c>
      <c r="AF176" s="356">
        <v>2</v>
      </c>
      <c r="AG176" s="356"/>
      <c r="AH176" s="356"/>
      <c r="AI176" s="356"/>
      <c r="AJ176" s="356"/>
      <c r="AK176" s="357">
        <v>25</v>
      </c>
    </row>
    <row r="177" spans="1:37" s="335" customFormat="1" ht="21">
      <c r="A177" s="336" t="s">
        <v>28</v>
      </c>
      <c r="B177" s="336" t="s">
        <v>159</v>
      </c>
      <c r="C177" s="336" t="s">
        <v>377</v>
      </c>
      <c r="D177" s="337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>
        <v>1</v>
      </c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9">
        <v>1</v>
      </c>
    </row>
    <row r="178" spans="1:37" s="335" customFormat="1" ht="21">
      <c r="A178" s="340"/>
      <c r="B178" s="358" t="s">
        <v>384</v>
      </c>
      <c r="C178" s="359"/>
      <c r="D178" s="360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>
        <v>1</v>
      </c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2">
        <v>1</v>
      </c>
    </row>
    <row r="179" spans="1:37" s="335" customFormat="1" ht="21">
      <c r="A179" s="340"/>
      <c r="B179" s="336" t="s">
        <v>281</v>
      </c>
      <c r="C179" s="336" t="s">
        <v>368</v>
      </c>
      <c r="D179" s="337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>
        <v>1</v>
      </c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9">
        <v>1</v>
      </c>
    </row>
    <row r="180" spans="1:37" s="335" customFormat="1" ht="21">
      <c r="A180" s="340"/>
      <c r="B180" s="358" t="s">
        <v>374</v>
      </c>
      <c r="C180" s="359"/>
      <c r="D180" s="360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>
        <v>1</v>
      </c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2">
        <v>1</v>
      </c>
    </row>
    <row r="181" spans="1:37" s="335" customFormat="1" ht="21">
      <c r="A181" s="340"/>
      <c r="B181" s="336" t="s">
        <v>284</v>
      </c>
      <c r="C181" s="336" t="s">
        <v>469</v>
      </c>
      <c r="D181" s="337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>
        <v>1</v>
      </c>
      <c r="AH181" s="338"/>
      <c r="AI181" s="338"/>
      <c r="AJ181" s="338"/>
      <c r="AK181" s="339">
        <v>1</v>
      </c>
    </row>
    <row r="182" spans="1:37" s="335" customFormat="1" ht="21">
      <c r="A182" s="340"/>
      <c r="B182" s="358" t="s">
        <v>470</v>
      </c>
      <c r="C182" s="359"/>
      <c r="D182" s="360"/>
      <c r="E182" s="361"/>
      <c r="F182" s="361"/>
      <c r="G182" s="361"/>
      <c r="H182" s="361"/>
      <c r="I182" s="361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>
        <v>1</v>
      </c>
      <c r="AH182" s="361"/>
      <c r="AI182" s="361"/>
      <c r="AJ182" s="361"/>
      <c r="AK182" s="362">
        <v>1</v>
      </c>
    </row>
    <row r="183" spans="1:37" s="335" customFormat="1" ht="21">
      <c r="A183" s="340"/>
      <c r="B183" s="336" t="s">
        <v>277</v>
      </c>
      <c r="C183" s="336" t="s">
        <v>369</v>
      </c>
      <c r="D183" s="337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>
        <v>1</v>
      </c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9">
        <v>1</v>
      </c>
    </row>
    <row r="184" spans="1:37" s="335" customFormat="1" ht="21">
      <c r="A184" s="340"/>
      <c r="B184" s="358" t="s">
        <v>375</v>
      </c>
      <c r="C184" s="359"/>
      <c r="D184" s="360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1">
        <v>1</v>
      </c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2">
        <v>1</v>
      </c>
    </row>
    <row r="185" spans="1:37" s="335" customFormat="1" ht="21">
      <c r="A185" s="363" t="s">
        <v>376</v>
      </c>
      <c r="B185" s="364"/>
      <c r="C185" s="364"/>
      <c r="D185" s="355"/>
      <c r="E185" s="356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>
        <v>2</v>
      </c>
      <c r="Q185" s="356"/>
      <c r="R185" s="356"/>
      <c r="S185" s="356">
        <v>1</v>
      </c>
      <c r="T185" s="356"/>
      <c r="U185" s="356"/>
      <c r="V185" s="356"/>
      <c r="W185" s="356"/>
      <c r="X185" s="356"/>
      <c r="Y185" s="356"/>
      <c r="Z185" s="356"/>
      <c r="AA185" s="356"/>
      <c r="AB185" s="356"/>
      <c r="AC185" s="356"/>
      <c r="AD185" s="356"/>
      <c r="AE185" s="356"/>
      <c r="AF185" s="356"/>
      <c r="AG185" s="356">
        <v>1</v>
      </c>
      <c r="AH185" s="356"/>
      <c r="AI185" s="356"/>
      <c r="AJ185" s="356"/>
      <c r="AK185" s="357">
        <v>4</v>
      </c>
    </row>
    <row r="186" spans="1:37" s="335" customFormat="1" ht="21">
      <c r="A186" s="336" t="s">
        <v>62</v>
      </c>
      <c r="B186" s="336" t="s">
        <v>322</v>
      </c>
      <c r="C186" s="336" t="s">
        <v>489</v>
      </c>
      <c r="D186" s="337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>
        <v>1</v>
      </c>
      <c r="AH186" s="338"/>
      <c r="AI186" s="338"/>
      <c r="AJ186" s="338"/>
      <c r="AK186" s="339">
        <v>1</v>
      </c>
    </row>
    <row r="187" spans="1:37" s="335" customFormat="1" ht="21">
      <c r="A187" s="340"/>
      <c r="B187" s="340"/>
      <c r="C187" s="341" t="s">
        <v>522</v>
      </c>
      <c r="D187" s="342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>
        <v>1</v>
      </c>
      <c r="AJ187" s="343"/>
      <c r="AK187" s="344">
        <v>1</v>
      </c>
    </row>
    <row r="188" spans="1:37" s="335" customFormat="1" ht="21">
      <c r="A188" s="340"/>
      <c r="B188" s="358" t="s">
        <v>490</v>
      </c>
      <c r="C188" s="359"/>
      <c r="D188" s="360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>
        <v>1</v>
      </c>
      <c r="AH188" s="361"/>
      <c r="AI188" s="361">
        <v>1</v>
      </c>
      <c r="AJ188" s="361"/>
      <c r="AK188" s="362">
        <v>2</v>
      </c>
    </row>
    <row r="189" spans="1:37" s="335" customFormat="1" ht="21">
      <c r="A189" s="363" t="s">
        <v>491</v>
      </c>
      <c r="B189" s="364"/>
      <c r="C189" s="364"/>
      <c r="D189" s="355"/>
      <c r="E189" s="356"/>
      <c r="F189" s="356"/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356"/>
      <c r="Y189" s="356"/>
      <c r="Z189" s="356"/>
      <c r="AA189" s="356"/>
      <c r="AB189" s="356"/>
      <c r="AC189" s="356"/>
      <c r="AD189" s="356"/>
      <c r="AE189" s="356"/>
      <c r="AF189" s="356"/>
      <c r="AG189" s="356">
        <v>1</v>
      </c>
      <c r="AH189" s="356"/>
      <c r="AI189" s="356">
        <v>1</v>
      </c>
      <c r="AJ189" s="356"/>
      <c r="AK189" s="357">
        <v>2</v>
      </c>
    </row>
    <row r="190" spans="1:37" s="335" customFormat="1" ht="21">
      <c r="A190" s="345" t="s">
        <v>332</v>
      </c>
      <c r="B190" s="346"/>
      <c r="C190" s="346"/>
      <c r="D190" s="347">
        <v>1</v>
      </c>
      <c r="E190" s="348">
        <v>1</v>
      </c>
      <c r="F190" s="348">
        <v>2</v>
      </c>
      <c r="G190" s="348">
        <v>1</v>
      </c>
      <c r="H190" s="348">
        <v>1</v>
      </c>
      <c r="I190" s="348">
        <v>1</v>
      </c>
      <c r="J190" s="348">
        <v>1</v>
      </c>
      <c r="K190" s="348">
        <v>1</v>
      </c>
      <c r="L190" s="348">
        <v>1</v>
      </c>
      <c r="M190" s="348">
        <v>3</v>
      </c>
      <c r="N190" s="348">
        <v>1</v>
      </c>
      <c r="O190" s="348">
        <v>1</v>
      </c>
      <c r="P190" s="348">
        <v>2</v>
      </c>
      <c r="Q190" s="348">
        <v>1</v>
      </c>
      <c r="R190" s="348">
        <v>2</v>
      </c>
      <c r="S190" s="348">
        <v>8</v>
      </c>
      <c r="T190" s="348">
        <v>14</v>
      </c>
      <c r="U190" s="348">
        <v>11</v>
      </c>
      <c r="V190" s="348">
        <v>13</v>
      </c>
      <c r="W190" s="348">
        <v>6</v>
      </c>
      <c r="X190" s="348">
        <v>12</v>
      </c>
      <c r="Y190" s="348">
        <v>5</v>
      </c>
      <c r="Z190" s="348">
        <v>5</v>
      </c>
      <c r="AA190" s="348">
        <v>11</v>
      </c>
      <c r="AB190" s="348">
        <v>6</v>
      </c>
      <c r="AC190" s="348">
        <v>11</v>
      </c>
      <c r="AD190" s="348">
        <v>5</v>
      </c>
      <c r="AE190" s="348">
        <v>12</v>
      </c>
      <c r="AF190" s="348">
        <v>11</v>
      </c>
      <c r="AG190" s="348">
        <v>10</v>
      </c>
      <c r="AH190" s="348">
        <v>11</v>
      </c>
      <c r="AI190" s="348">
        <v>20</v>
      </c>
      <c r="AJ190" s="348">
        <v>2</v>
      </c>
      <c r="AK190" s="349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508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18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18</v>
      </c>
      <c r="L13" s="30">
        <f>C12+D12+E12+F12+G12+H12+I12+J12+K12+L12</f>
        <v>18</v>
      </c>
      <c r="M13" s="30">
        <f>C12+D12+E12+F12+G12+H12+I12+J12+K12+L12+M12</f>
        <v>18</v>
      </c>
      <c r="N13" s="30">
        <f>C12+D12+E12+F12+G12+H12+I12+J12+K12+L12+M12+N12</f>
        <v>18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13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13</v>
      </c>
      <c r="L33" s="30">
        <f>C32+D32+E32+F32+G32+H32+I32+J32+K32+L32</f>
        <v>13</v>
      </c>
      <c r="M33" s="30">
        <f>C32+D32+E32+F32+G32+H32+I32+J32+K32+L32+M32</f>
        <v>13</v>
      </c>
      <c r="N33" s="30">
        <f>C32+D32+E32+F32+G32+H32+I32+J32+K32+L32+M32+N32</f>
        <v>13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9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30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30</v>
      </c>
      <c r="L43" s="30">
        <f>C42+D42+E42+F42+G42+H42+I42+J42+K42+L42</f>
        <v>30</v>
      </c>
      <c r="M43" s="30">
        <f>C42+D42+E42+F42+G42+H42+I42+J42+K42+L42+M42</f>
        <v>30</v>
      </c>
      <c r="N43" s="30">
        <f>C42+D42+E42+F42+G42+H42+I42+J42+K42+L42+M42+N42</f>
        <v>30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7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47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47</v>
      </c>
      <c r="L53" s="30">
        <f>C52+D52+E52+F52+G52+H52+I52+J52+K52+L52</f>
        <v>47</v>
      </c>
      <c r="M53" s="30">
        <f>C52+D52+E52+F52+G52+H52+I52+J52+K52+L52+M52</f>
        <v>47</v>
      </c>
      <c r="N53" s="30">
        <f>C52+D52+E52+F52+G52+H52+I52+J52+K52+L52+M52+N52</f>
        <v>47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7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7</v>
      </c>
      <c r="L63" s="30">
        <f>C62+D62+E62+F62+G62+H62+I62+J62+K62+L62</f>
        <v>7</v>
      </c>
      <c r="M63" s="30">
        <f>C62+D62+E62+F62+G62+H62+I62+J62+K62+L62+M62</f>
        <v>7</v>
      </c>
      <c r="N63" s="30">
        <f>C62+D62+E62+F62+G62+H62+I62+J62+K62+L62+M62+N62</f>
        <v>7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5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5</v>
      </c>
      <c r="L73" s="30">
        <f>C72+D72+E72+F72+G72+H72+I72+J72+K72+L72</f>
        <v>5</v>
      </c>
      <c r="M73" s="30">
        <f>C72+D72+E72+F72+G72+H72+I72+J72+K72+L72+M72</f>
        <v>5</v>
      </c>
      <c r="N73" s="30">
        <f>C72+D72+E72+F72+G72+H72+I72+J72+K72+L72+M72+N72</f>
        <v>5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1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2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4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8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25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25</v>
      </c>
      <c r="K103" s="30">
        <f>C102+D102+E102+F102+G102+H102+I102+J102+K102</f>
        <v>25</v>
      </c>
      <c r="L103" s="30">
        <f>C102+D102+E102+F102+G102+H102+I102+J102+K102+L102</f>
        <v>25</v>
      </c>
      <c r="M103" s="30">
        <f>C102+D102+E102+F102+G102+H102+I102+J102+K102+L102+M102</f>
        <v>25</v>
      </c>
      <c r="N103" s="30">
        <f>C102+D102+E102+F102+G102+H102+I102+J102+K102+L102+M102+N102</f>
        <v>25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5</v>
      </c>
      <c r="K122" s="88">
        <f>รายเดือน64!J9</f>
        <v>10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42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32</v>
      </c>
      <c r="K123" s="30">
        <f>C122+D122+E122+F122+G122+H122+I122+J122+K122</f>
        <v>42</v>
      </c>
      <c r="L123" s="30">
        <f>C122+D122+E122+F122+G122+H122+I122+J122+K122+L122</f>
        <v>42</v>
      </c>
      <c r="M123" s="30">
        <f>C122+D122+E122+F122+G122+H122+I122+J122+K122+L122+M122</f>
        <v>42</v>
      </c>
      <c r="N123" s="30">
        <f>C122+D122+E122+F122+G122+H122+I122+J122+K122+L122+M122+N122</f>
        <v>42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2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3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3</v>
      </c>
      <c r="L153" s="30">
        <f>C152+D152+E152+F152+G152+H152+I152+J152+K152+L152</f>
        <v>3</v>
      </c>
      <c r="M153" s="30">
        <f>C152+D152+E152+F152+G152+H152+I152+J152+K152+L152+M152</f>
        <v>3</v>
      </c>
      <c r="N153" s="30">
        <f>C152+D152+E152+F152+G152+H152+I152+J152+K152+L152+M152+N152</f>
        <v>3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3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3</v>
      </c>
      <c r="M173" s="30">
        <f>C172+D172+E172+F172+G172+H172+I172+J172+K172+L172+M172</f>
        <v>3</v>
      </c>
      <c r="N173" s="30">
        <f>C172+D172+E172+F172+G172+H172+I172+J172+K172+L172+M172+N172</f>
        <v>3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3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3</v>
      </c>
      <c r="M223" s="30">
        <f>C222+D222+E222+F222+G222+H222+I222+J222+K222+L222+M222</f>
        <v>3</v>
      </c>
      <c r="N223" s="30">
        <f>C222+D222+E222+F222+G222+H222+I222+J222+K222+L222+M222+N222</f>
        <v>3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D2" sqref="D2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78.239973174866336</v>
      </c>
    </row>
    <row r="4" spans="3:4" ht="24">
      <c r="C4" s="29" t="s">
        <v>24</v>
      </c>
      <c r="D4" s="39">
        <v>58.285175723604254</v>
      </c>
    </row>
    <row r="5" spans="3:4" ht="24">
      <c r="C5" s="29" t="s">
        <v>23</v>
      </c>
      <c r="D5" s="39">
        <v>30.504855356144187</v>
      </c>
    </row>
    <row r="6" spans="3:4" ht="24">
      <c r="C6" s="29" t="s">
        <v>29</v>
      </c>
      <c r="D6" s="39">
        <v>21.473051320592656</v>
      </c>
    </row>
    <row r="7" spans="3:4" ht="24">
      <c r="C7" s="11" t="s">
        <v>63</v>
      </c>
      <c r="D7" s="39">
        <v>12.68874508311128</v>
      </c>
    </row>
    <row r="8" spans="3:4" ht="24">
      <c r="C8" s="29" t="s">
        <v>21</v>
      </c>
      <c r="D8" s="39">
        <v>11.528632640120923</v>
      </c>
    </row>
    <row r="9" spans="3:4" ht="24">
      <c r="C9" s="29" t="s">
        <v>58</v>
      </c>
      <c r="D9" s="39">
        <v>10.712372790573111</v>
      </c>
    </row>
    <row r="10" spans="3:4" ht="24">
      <c r="C10" s="29" t="s">
        <v>25</v>
      </c>
      <c r="D10" s="39">
        <v>10.237959428429351</v>
      </c>
    </row>
    <row r="11" spans="3:4" ht="24">
      <c r="C11" s="11" t="s">
        <v>62</v>
      </c>
      <c r="D11" s="39">
        <v>8.0305159606504724</v>
      </c>
    </row>
    <row r="12" spans="3:4" ht="24">
      <c r="C12" s="29" t="s">
        <v>26</v>
      </c>
      <c r="D12" s="39">
        <v>6.8125459846853964</v>
      </c>
    </row>
    <row r="13" spans="3:4" ht="24">
      <c r="C13" s="11" t="s">
        <v>59</v>
      </c>
      <c r="D13" s="39">
        <v>5.4246114622040196</v>
      </c>
    </row>
    <row r="14" spans="3:4" ht="24">
      <c r="C14" s="29" t="s">
        <v>34</v>
      </c>
      <c r="D14" s="39">
        <v>5.1903114186851207</v>
      </c>
    </row>
    <row r="15" spans="3:4" ht="24">
      <c r="C15" s="29" t="s">
        <v>28</v>
      </c>
      <c r="D15" s="39">
        <v>3.2917746780232893</v>
      </c>
    </row>
    <row r="16" spans="3:4" ht="24">
      <c r="C16" s="29" t="s">
        <v>27</v>
      </c>
      <c r="D16" s="39">
        <v>1.8541008074609016</v>
      </c>
    </row>
    <row r="17" spans="3:4" ht="24">
      <c r="C17" s="29" t="s">
        <v>32</v>
      </c>
      <c r="D17" s="39">
        <v>0</v>
      </c>
    </row>
    <row r="18" spans="3:4" ht="24">
      <c r="C18" s="29" t="s">
        <v>33</v>
      </c>
      <c r="D18" s="39">
        <v>0</v>
      </c>
    </row>
    <row r="19" spans="3:4" ht="24">
      <c r="C19" s="29" t="s">
        <v>30</v>
      </c>
      <c r="D19" s="39">
        <v>0</v>
      </c>
    </row>
    <row r="20" spans="3:4" ht="24">
      <c r="C20" s="29" t="s">
        <v>35</v>
      </c>
      <c r="D20" s="39">
        <v>0</v>
      </c>
    </row>
    <row r="21" spans="3:4" ht="24">
      <c r="C21" s="11" t="s">
        <v>60</v>
      </c>
      <c r="D21" s="39">
        <v>0</v>
      </c>
    </row>
    <row r="22" spans="3:4" ht="24">
      <c r="C22" s="14" t="s">
        <v>61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38 (อำเภอ)</vt:lpstr>
      <vt:lpstr>รายตำบลwk 38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2021-09-27T03:53:31Z</dcterms:modified>
</cp:coreProperties>
</file>