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35 (อำเภอ)" sheetId="33" r:id="rId4"/>
    <sheet name="รายตำบลwk 35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35'!$A$2:$Q$197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H5" i="7"/>
  <c r="I5"/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AL31" s="1"/>
  <c r="BB25" l="1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K31" s="1"/>
  <c r="AJ25"/>
  <c r="AJ31" s="1"/>
  <c r="AI31" s="1"/>
  <c r="AH31" s="1"/>
  <c r="AI25"/>
  <c r="AH25"/>
  <c r="AG25"/>
  <c r="AF25"/>
  <c r="AE25"/>
  <c r="AE31" s="1"/>
  <c r="AD25"/>
  <c r="AD31" s="1"/>
  <c r="AC25"/>
  <c r="AC31" s="1"/>
  <c r="AB25"/>
  <c r="AB31" s="1"/>
  <c r="AG31" l="1"/>
  <c r="AF31" s="1"/>
  <c r="AA25"/>
  <c r="AA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F27"/>
  <c r="E27"/>
  <c r="H26"/>
  <c r="F26" s="1"/>
  <c r="E26"/>
  <c r="I25" s="1"/>
  <c r="H25"/>
  <c r="F25" s="1"/>
  <c r="E25"/>
  <c r="H24"/>
  <c r="F24" s="1"/>
  <c r="E24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H18"/>
  <c r="E18"/>
  <c r="H17"/>
  <c r="F17"/>
  <c r="E17"/>
  <c r="N16"/>
  <c r="H16"/>
  <c r="F16"/>
  <c r="E16"/>
  <c r="X15"/>
  <c r="H15"/>
  <c r="E15"/>
  <c r="F15" s="1"/>
  <c r="P14"/>
  <c r="H14"/>
  <c r="E14"/>
  <c r="I13" s="1"/>
  <c r="H13"/>
  <c r="F13" s="1"/>
  <c r="E13"/>
  <c r="H12"/>
  <c r="F12" s="1"/>
  <c r="E12"/>
  <c r="H11"/>
  <c r="E11"/>
  <c r="O10"/>
  <c r="N10"/>
  <c r="H10"/>
  <c r="E10"/>
  <c r="P9"/>
  <c r="H9"/>
  <c r="F9" s="1"/>
  <c r="E9"/>
  <c r="P8"/>
  <c r="H8"/>
  <c r="F8" s="1"/>
  <c r="E8"/>
  <c r="P7"/>
  <c r="I23" l="1"/>
  <c r="F14"/>
  <c r="I9"/>
  <c r="I12"/>
  <c r="I14"/>
  <c r="I16"/>
  <c r="I17"/>
  <c r="I24"/>
  <c r="I26"/>
  <c r="I8"/>
  <c r="F18"/>
  <c r="Z31" i="33"/>
  <c r="R9" i="10"/>
  <c r="O15"/>
  <c r="I18"/>
  <c r="Y31" i="33"/>
  <c r="F10" i="10"/>
  <c r="E28"/>
  <c r="F28" s="1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F7" s="1"/>
  <c r="E7"/>
  <c r="R6"/>
  <c r="P6"/>
  <c r="G6"/>
  <c r="D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V20" l="1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5" l="1"/>
  <c r="K5"/>
  <c r="I12" i="76"/>
  <c r="G5" i="7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W9"/>
  <c r="V12"/>
  <c r="O12" s="1"/>
  <c r="V26"/>
  <c r="O26" s="1"/>
  <c r="T6"/>
  <c r="T5" s="1"/>
  <c r="V5" s="1"/>
  <c r="O5" s="1"/>
  <c r="V6" l="1"/>
  <c r="O6" s="1"/>
  <c r="T27"/>
  <c r="V27" l="1"/>
  <c r="O27" s="1"/>
  <c r="W27"/>
  <c r="I15" i="10" l="1"/>
  <c r="P15"/>
  <c r="O16"/>
  <c r="P16" s="1"/>
  <c r="E6"/>
  <c r="F6"/>
</calcChain>
</file>

<file path=xl/sharedStrings.xml><?xml version="1.0" encoding="utf-8"?>
<sst xmlns="http://schemas.openxmlformats.org/spreadsheetml/2006/main" count="2585" uniqueCount="483">
  <si>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</si>
  <si>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</si>
  <si>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</si>
  <si>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</si>
  <si>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</si>
  <si>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</si>
  <si>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</si>
  <si>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</si>
  <si>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</si>
  <si>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</si>
  <si>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</si>
  <si>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</si>
  <si>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</si>
  <si>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</si>
  <si>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</si>
  <si>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</si>
  <si>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</si>
  <si>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</si>
  <si>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</si>
  <si>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</si>
  <si>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</si>
  <si>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</si>
  <si>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</si>
  <si>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</si>
  <si>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</si>
  <si>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</si>
  <si>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</si>
  <si>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</si>
  <si>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</si>
  <si>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</si>
  <si>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</si>
  <si>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</si>
  <si>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</si>
  <si>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</si>
  <si>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</si>
  <si>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</si>
  <si>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</si>
  <si>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</si>
  <si>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</si>
  <si>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</si>
  <si>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</si>
  <si>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</si>
  <si>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</si>
  <si>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</si>
  <si>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</si>
  <si>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</si>
  <si>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</si>
  <si>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</si>
  <si>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</si>
  <si>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</si>
  <si>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</si>
  <si>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</si>
  <si>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</si>
  <si>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</si>
  <si>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</si>
  <si>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</si>
  <si>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</si>
  <si>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</si>
  <si>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</si>
  <si>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</si>
  <si>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</si>
  <si>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</si>
  <si>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</si>
  <si>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</si>
  <si>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</si>
  <si>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</si>
  <si>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</si>
  <si>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</si>
  <si>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</si>
  <si>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</si>
  <si>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</si>
  <si>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</si>
  <si>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</si>
  <si>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</si>
  <si>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</si>
  <si>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</si>
  <si>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</si>
  <si>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</si>
  <si>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</si>
  <si>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</si>
  <si>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</si>
  <si>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</si>
  <si>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</si>
  <si>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</si>
  <si>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</si>
  <si>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</si>
  <si>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</si>
  <si>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</si>
  <si>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</si>
  <si>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</si>
  <si>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</si>
  <si>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</si>
  <si>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</si>
  <si>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</si>
  <si>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</si>
  <si>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</si>
  <si>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</si>
  <si>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</si>
  <si>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</si>
  <si>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</si>
  <si>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</si>
  <si>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</si>
  <si>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</si>
  <si>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</si>
  <si>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</si>
  <si>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</si>
  <si>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</si>
  <si>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</si>
  <si>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</si>
  <si>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</si>
  <si>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</si>
  <si>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</si>
  <si>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</si>
  <si>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</si>
  <si>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</si>
  <si>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</si>
  <si>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</si>
  <si>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</si>
  <si>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</si>
  <si>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</si>
  <si>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</si>
  <si>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</si>
  <si>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</si>
  <si>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</si>
  <si>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</si>
  <si>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</si>
  <si>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</si>
  <si>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</si>
  <si>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</si>
  <si>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</si>
  <si>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</si>
  <si>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</si>
  <si>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</si>
  <si>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</si>
  <si>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</si>
  <si>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</si>
  <si>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</si>
  <si>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</si>
  <si>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</si>
  <si>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</si>
  <si>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</si>
  <si>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</si>
  <si>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</si>
  <si>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</si>
  <si>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</si>
  <si>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</si>
  <si>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</si>
  <si>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</si>
  <si>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</si>
  <si>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</si>
  <si>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</si>
  <si>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</si>
  <si>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</si>
  <si>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</si>
  <si>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</si>
  <si>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</si>
  <si>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</si>
  <si>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</si>
  <si>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</si>
  <si>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</si>
  <si>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</si>
  <si>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</si>
  <si>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</si>
  <si>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</si>
  <si>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</si>
  <si>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</si>
  <si>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</si>
  <si>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</si>
  <si>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</si>
  <si>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</si>
  <si>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</si>
  <si>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</si>
  <si>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</si>
  <si>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</si>
  <si>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</si>
  <si>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</si>
  <si>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</si>
  <si>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</si>
  <si>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</si>
  <si>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</si>
  <si>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</si>
  <si>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</si>
  <si>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</si>
  <si>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</si>
  <si>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</si>
  <si>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</si>
  <si>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</si>
  <si>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</si>
  <si>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</si>
  <si>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</si>
  <si>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</si>
  <si>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</si>
  <si>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</si>
  <si>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</si>
  <si>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</si>
  <si>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</si>
  <si>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</si>
  <si>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</si>
  <si>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</si>
  <si>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</si>
  <si>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</si>
  <si>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</si>
  <si>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</si>
  <si>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</si>
  <si>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</si>
  <si>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</si>
  <si>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</si>
  <si>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</si>
  <si>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</si>
  <si>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</si>
  <si>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</si>
  <si>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</si>
  <si>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</si>
  <si>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</si>
  <si>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</si>
  <si>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</si>
  <si>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</si>
  <si>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</si>
  <si>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</si>
  <si>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</si>
  <si>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</si>
  <si>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</si>
  <si>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</si>
  <si>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</si>
  <si>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</si>
  <si>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</si>
  <si>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</si>
  <si>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</si>
  <si>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</si>
  <si>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</si>
  <si>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</si>
  <si>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</si>
  <si>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</si>
  <si>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</si>
  <si>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</si>
  <si>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</si>
  <si>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</si>
  <si>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</si>
  <si>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</si>
  <si>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</si>
  <si>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</si>
  <si>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</si>
  <si>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</si>
  <si>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</si>
  <si>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</si>
  <si>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</si>
  <si>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</si>
  <si>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</si>
  <si>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</si>
  <si>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</si>
  <si>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</si>
  <si>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</si>
  <si>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</si>
  <si>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</si>
  <si>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</si>
  <si>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</si>
  <si>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</si>
  <si>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</si>
  <si>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</si>
  <si>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</si>
  <si>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</si>
  <si>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</si>
  <si>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</si>
  <si>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</si>
  <si>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</si>
  <si>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</si>
  <si>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</si>
  <si>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</si>
  <si>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</si>
  <si>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</si>
  <si>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</si>
  <si>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</si>
  <si>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</si>
  <si>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</si>
  <si>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</si>
  <si>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</si>
  <si>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</si>
  <si>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</si>
  <si>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</si>
  <si>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</si>
  <si>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</si>
  <si>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</si>
  <si>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</si>
  <si>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</si>
  <si>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</si>
  <si>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</si>
  <si>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</si>
  <si>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</si>
  <si>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</si>
  <si>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</si>
  <si>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</si>
  <si>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</si>
  <si>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</si>
  <si>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</si>
  <si>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</si>
  <si>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</si>
  <si>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</si>
  <si>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</si>
  <si>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</si>
  <si>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</si>
  <si>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</si>
  <si>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</si>
  <si>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</si>
  <si>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</si>
  <si>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</si>
  <si>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</si>
  <si>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</si>
  <si>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</si>
  <si>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</si>
  <si>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</si>
  <si>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</si>
  <si>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</si>
  <si>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</si>
  <si>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</si>
  <si>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</si>
  <si>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</si>
  <si>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</si>
  <si>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</si>
  <si>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</si>
  <si>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</si>
  <si>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</si>
  <si>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</si>
  <si>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</si>
  <si>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</si>
  <si>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</si>
  <si>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</si>
  <si>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</si>
  <si>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</si>
  <si>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</si>
  <si>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</si>
  <si>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</si>
  <si>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</si>
  <si>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</si>
  <si>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</si>
  <si>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</si>
  <si>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</si>
  <si>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</si>
  <si>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</si>
  <si>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</si>
  <si>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</si>
  <si>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</si>
  <si>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</si>
  <si>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</si>
  <si>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</si>
  <si>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</si>
  <si>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</si>
  <si>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</si>
  <si>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</si>
  <si>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</si>
  <si>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</si>
  <si>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</si>
  <si>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</si>
  <si>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</si>
  <si>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</si>
  <si>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</si>
  <si>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</si>
  <si>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</si>
  <si>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</si>
  <si>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</si>
  <si>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</si>
  <si>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</si>
  <si>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</si>
  <si>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</si>
  <si>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</si>
  <si>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</si>
  <si>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</si>
  <si>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</si>
  <si>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</si>
  <si>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</si>
  <si>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</si>
  <si>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</si>
  <si>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</si>
  <si>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</si>
  <si>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</si>
  <si>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</si>
  <si>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</si>
  <si>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</si>
  <si>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</si>
  <si>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</si>
  <si>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</si>
  <si>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</si>
  <si>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</si>
  <si>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</si>
  <si>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</si>
  <si>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</si>
  <si>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</si>
  <si>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</si>
  <si>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</si>
  <si>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</si>
  <si>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</si>
  <si>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</si>
  <si>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</si>
  <si>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</si>
  <si>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</si>
  <si>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</si>
  <si>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</si>
  <si>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</si>
  <si>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</si>
  <si>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</si>
  <si>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</si>
  <si>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</si>
  <si>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</si>
  <si>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</si>
  <si>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</si>
  <si>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</si>
  <si>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</si>
  <si>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</si>
  <si>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</si>
  <si>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</si>
  <si>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</si>
  <si>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บักตู้</t>
  </si>
  <si>
    <t>คุ้มขี้เหล็กเหนือ</t>
  </si>
  <si>
    <t>โพนดวน</t>
  </si>
  <si>
    <t>โคกเพ็ก</t>
  </si>
  <si>
    <t>ดอกล้ำ ผลรวม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</si>
  <si>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</si>
  <si>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</si>
  <si>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</si>
  <si>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</si>
  <si>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</si>
  <si>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</si>
  <si>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</si>
  <si>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</si>
  <si>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</si>
  <si>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หวายหลึม</t>
  </si>
  <si>
    <t>มะบ้า ผลรวม</t>
  </si>
  <si>
    <t>ทุ่งเขาหลวง ผลรวม</t>
  </si>
  <si>
    <t>หนองม่วง</t>
  </si>
  <si>
    <t>wk 34</t>
  </si>
  <si>
    <t>wk 33</t>
  </si>
  <si>
    <t>wk 32</t>
  </si>
  <si>
    <t>กู่กาสิงห์ ผลรวม</t>
  </si>
  <si>
    <t>งูเหลือม</t>
  </si>
  <si>
    <t>วังโดน</t>
  </si>
  <si>
    <t>หนองแก</t>
  </si>
  <si>
    <t>ลิ้นฟ้า ผลรวม</t>
  </si>
  <si>
    <t>ดูน</t>
  </si>
  <si>
    <t>โนนตาแสง</t>
  </si>
  <si>
    <t>ดงช้าง</t>
  </si>
  <si>
    <t>โนนทัน</t>
  </si>
  <si>
    <t>โนนสง่า ผลรวม</t>
  </si>
  <si>
    <t>บัวขาว</t>
  </si>
  <si>
    <t>สระบัว ผลรวม</t>
  </si>
  <si>
    <t>คุ้มใต้</t>
  </si>
  <si>
    <t>พานลุย</t>
  </si>
  <si>
    <t>เชียงใหม่ ผลรวม</t>
  </si>
  <si>
    <t>โพธิ์ชัย ผลรวม</t>
  </si>
  <si>
    <t>ศรีโพนทอง</t>
  </si>
  <si>
    <t>ท่าหาดยาว ผลรวม</t>
  </si>
  <si>
    <t>กลางเมืองใหม่</t>
  </si>
  <si>
    <t>กู่</t>
  </si>
  <si>
    <t>คุ้มกลางเมืองใหม่</t>
  </si>
  <si>
    <t>ดอนพิมาน</t>
  </si>
  <si>
    <t>สระคู ผลรวม</t>
  </si>
  <si>
    <t>หนองแล้ง</t>
  </si>
  <si>
    <t>ตำแย</t>
  </si>
  <si>
    <t>จำปาขัน ผลรวม</t>
  </si>
  <si>
    <t>ข้อมูล  ณ  วันที่  5 กันยายน  2564   (จากรายงาน 506)</t>
  </si>
  <si>
    <t>ข้อมูล  ณ  วันที่ 5 กันยายน  2564   (จากรายงาน 506)</t>
  </si>
  <si>
    <t>ข้อมูล  ณ  วันที่ 5 กันยายน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</si>
  <si>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8 สิงหาคม - 5 กันยายน  2564</t>
  </si>
  <si>
    <t>wk 1 - 31</t>
  </si>
  <si>
    <t>wk 32-35</t>
  </si>
  <si>
    <t>wk 35</t>
  </si>
  <si>
    <t>รวมผู้ป่วยสะสม  wk 1 - 35  (ราย)</t>
  </si>
  <si>
    <t>ข้อมูล ณ วันที่  5 กันยายน  2564 (จากรายงานเร่งด่วน)</t>
  </si>
  <si>
    <t>คำแดง</t>
  </si>
  <si>
    <t>โคกสว่าง ผลรวม</t>
  </si>
  <si>
    <t>โพธิ์น้อยเหนือ</t>
  </si>
  <si>
    <t>แสนสุข ผลรวม</t>
  </si>
  <si>
    <t>คำแวง</t>
  </si>
  <si>
    <t>แวง ผลรวม</t>
  </si>
  <si>
    <t>โพนทอง ผลรวม</t>
  </si>
  <si>
    <t>ดงเมือง</t>
  </si>
  <si>
    <t>เมืองเปลือย ผลรวม</t>
  </si>
  <si>
    <t>คุ้มหลังศาล</t>
  </si>
  <si>
    <t>ยางสวรรค์</t>
  </si>
  <si>
    <t>เมืองทุ่ง ผลรวม</t>
  </si>
  <si>
    <t>สระโพนทอง</t>
  </si>
  <si>
    <t>ทุ่งหลวง ผลรวม</t>
  </si>
  <si>
    <t>ทุ่งสนาม</t>
  </si>
  <si>
    <t>หนองหลวง ผลรวม</t>
  </si>
  <si>
    <t>ข้อมูล  ณ  วันที่  5  กันยายน  2564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</si>
</sst>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2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66" fillId="17" borderId="9" xfId="14" applyFont="1" applyFill="1" applyBorder="1"/>
    <xf numFmtId="0" fontId="54" fillId="20" borderId="9" xfId="14" applyFont="1" applyFill="1" applyBorder="1"/>
    <xf numFmtId="0" fontId="68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8" fillId="0" borderId="32" xfId="0" applyFont="1" applyBorder="1"/>
    <xf numFmtId="0" fontId="68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71" fillId="21" borderId="27" xfId="0" applyNumberFormat="1" applyFont="1" applyFill="1" applyBorder="1"/>
    <xf numFmtId="0" fontId="71" fillId="21" borderId="36" xfId="0" applyNumberFormat="1" applyFont="1" applyFill="1" applyBorder="1"/>
    <xf numFmtId="0" fontId="71" fillId="21" borderId="35" xfId="0" applyNumberFormat="1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8" fillId="22" borderId="24" xfId="0" applyFont="1" applyFill="1" applyBorder="1"/>
    <xf numFmtId="0" fontId="68" fillId="22" borderId="25" xfId="0" applyFont="1" applyFill="1" applyBorder="1"/>
    <xf numFmtId="0" fontId="70" fillId="22" borderId="24" xfId="0" applyNumberFormat="1" applyFont="1" applyFill="1" applyBorder="1"/>
    <xf numFmtId="0" fontId="70" fillId="22" borderId="30" xfId="0" applyNumberFormat="1" applyFont="1" applyFill="1" applyBorder="1"/>
    <xf numFmtId="0" fontId="70" fillId="22" borderId="31" xfId="0" applyNumberFormat="1" applyFont="1" applyFill="1" applyBorder="1"/>
    <xf numFmtId="0" fontId="71" fillId="23" borderId="24" xfId="0" applyFont="1" applyFill="1" applyBorder="1"/>
    <xf numFmtId="0" fontId="71" fillId="23" borderId="25" xfId="0" applyFont="1" applyFill="1" applyBorder="1"/>
    <xf numFmtId="0" fontId="71" fillId="23" borderId="24" xfId="0" applyNumberFormat="1" applyFont="1" applyFill="1" applyBorder="1"/>
    <xf numFmtId="0" fontId="71" fillId="23" borderId="30" xfId="0" applyNumberFormat="1" applyFont="1" applyFill="1" applyBorder="1"/>
    <xf numFmtId="0" fontId="71" fillId="23" borderId="31" xfId="0" applyNumberFormat="1" applyFont="1" applyFill="1" applyBorder="1"/>
    <xf numFmtId="0" fontId="71" fillId="21" borderId="27" xfId="0" applyFont="1" applyFill="1" applyBorder="1"/>
    <xf numFmtId="0" fontId="71" fillId="21" borderId="28" xfId="0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2">
    <dxf>
      <font>
        <b/>
      </font>
    </dxf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00CC"/>
      <color rgb="FF00FFFF"/>
      <color rgb="FFFF00FF"/>
      <color rgb="FFC0C0C0"/>
      <color rgb="FFFFFF99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4.22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Sheet1!$C$3:$C$18</c:f>
              <c:strCache>
                <c:ptCount val="16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สุวรรณภูมิ</c:v>
                </c:pt>
                <c:pt idx="3">
                  <c:v>ธวัชบุรี</c:v>
                </c:pt>
                <c:pt idx="4">
                  <c:v>เมือง</c:v>
                </c:pt>
                <c:pt idx="5">
                  <c:v>โพนทราย</c:v>
                </c:pt>
                <c:pt idx="6">
                  <c:v>พนมไพร</c:v>
                </c:pt>
                <c:pt idx="7">
                  <c:v>ศรีสมเด็จ</c:v>
                </c:pt>
                <c:pt idx="8">
                  <c:v>ทุ่งเขาหลวง</c:v>
                </c:pt>
                <c:pt idx="9">
                  <c:v>เกษตรวิสัย</c:v>
                </c:pt>
                <c:pt idx="10">
                  <c:v>เสลภูมิ</c:v>
                </c:pt>
                <c:pt idx="11">
                  <c:v>โพธิ์ชัย</c:v>
                </c:pt>
                <c:pt idx="12">
                  <c:v>โพนทอง</c:v>
                </c:pt>
                <c:pt idx="13">
                  <c:v>หนองพอก</c:v>
                </c:pt>
                <c:pt idx="14">
                  <c:v>เมืองสรวง</c:v>
                </c:pt>
                <c:pt idx="15">
                  <c:v>อาจสามารถ</c:v>
                </c:pt>
              </c:strCache>
            </c:strRef>
          </c:cat>
          <c:val>
            <c:numRef>
              <c:f>Sheet1!$D$3:$D$18</c:f>
              <c:numCache>
                <c:formatCode>0.00</c:formatCode>
                <c:ptCount val="16"/>
                <c:pt idx="0">
                  <c:v>57.748551629068011</c:v>
                </c:pt>
                <c:pt idx="1">
                  <c:v>47.124184627594929</c:v>
                </c:pt>
                <c:pt idx="2">
                  <c:v>20.614129267768948</c:v>
                </c:pt>
                <c:pt idx="3">
                  <c:v>10.237959428429351</c:v>
                </c:pt>
                <c:pt idx="4">
                  <c:v>8.9667142756496059</c:v>
                </c:pt>
                <c:pt idx="5">
                  <c:v>7.1415818603820744</c:v>
                </c:pt>
                <c:pt idx="6">
                  <c:v>6.8125459846853964</c:v>
                </c:pt>
                <c:pt idx="7">
                  <c:v>5.4246114622040196</c:v>
                </c:pt>
                <c:pt idx="8">
                  <c:v>4.2295816943704265</c:v>
                </c:pt>
                <c:pt idx="9">
                  <c:v>4.0673140474858913</c:v>
                </c:pt>
                <c:pt idx="10">
                  <c:v>3.2917746780232893</c:v>
                </c:pt>
                <c:pt idx="11">
                  <c:v>1.7301038062283738</c:v>
                </c:pt>
                <c:pt idx="12">
                  <c:v>0.92705040373045078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gapWidth val="28"/>
        <c:axId val="157624576"/>
        <c:axId val="157638656"/>
      </c:barChart>
      <c:catAx>
        <c:axId val="157624576"/>
        <c:scaling>
          <c:orientation val="minMax"/>
        </c:scaling>
        <c:axPos val="b"/>
        <c:tickLblPos val="nextTo"/>
        <c:crossAx val="157638656"/>
        <c:crosses val="autoZero"/>
        <c:auto val="1"/>
        <c:lblAlgn val="ctr"/>
        <c:lblOffset val="100"/>
      </c:catAx>
      <c:valAx>
        <c:axId val="15763865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7624576"/>
        <c:crosses val="autoZero"/>
        <c:crossBetween val="between"/>
      </c:valAx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200025</xdr:colOff>
      <xdr:row>33</xdr:row>
      <xdr:rowOff>161925</xdr:rowOff>
    </xdr:to>
    <xdr:pic>
      <xdr:nvPicPr>
        <xdr:cNvPr id="3" name="รูปภาพ 2" descr="163090094960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086600" cy="71056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445.461411458331" createdVersion="1" refreshedVersion="3" recordCount="134">
  <cacheSource type="worksheet">
    <worksheetSource ref="A1:T135" sheet="Sheet2" r:id="rId2"/>
  </cacheSource>
  <cacheFields count="20">
    <cacheField name="E0" numFmtId="0">
      <sharedItems containsSemiMixedTypes="0" containsString="0" containsNumber="1" containsInteger="1" minValue="181" maxValue="23960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2"/>
        <s v="04"/>
        <s v="08"/>
        <s v="07"/>
        <s v="15"/>
        <s v="05"/>
        <s v="03"/>
        <s v="10"/>
        <s v="11"/>
        <s v="06"/>
        <s v="13"/>
        <s v="01"/>
        <s v="21"/>
        <s v="09"/>
        <s v="18"/>
        <s v="19"/>
        <s v="20"/>
        <s v="16"/>
        <s v="14"/>
        <s v="12"/>
      </sharedItems>
    </cacheField>
    <cacheField name="ชื่อหมู่บ้าน" numFmtId="0">
      <sharedItems count="76">
        <s v="เที่ยมแข้"/>
        <s v="ฮ่องแฮ่"/>
        <s v="สระโพนทอง"/>
        <s v="เขวาน้อย"/>
        <s v="ศรีโพนทอง"/>
        <s v="คำแวง"/>
        <s v="คุ้มหลังศาล"/>
        <s v="โพนพอุง"/>
        <s v="ตำแย"/>
        <s v="พานลุย"/>
        <s v="หนองซำ"/>
        <s v="นาแค"/>
        <s v="คุ้มขี้เหล็กเหนือ"/>
        <s v="สวนปอ"/>
        <s v="ยางกู่"/>
        <s v="อ้น"/>
        <s v="วังโดน"/>
        <s v="บัวแดง"/>
        <s v="กู่"/>
        <s v="หนองแล้ง"/>
        <s v="ดงเมือง"/>
        <s v="หนองแก"/>
        <s v="ขี้เหล็ก"/>
        <s v="ตลาด"/>
        <s v="ทุ่งสนาม"/>
        <s v="โพธิ์น้อยเหนือ"/>
        <s v="ยางสวรรค์"/>
        <s v="เล้า"/>
        <s v="บัวขาว"/>
        <s v="โรงพยาบาล"/>
        <s v="วัดบึง"/>
        <s v="หนองทุ่งมน"/>
        <s v="กลางเมืองใหม่"/>
        <s v="กอก"/>
        <s v="ดอนพิมาน"/>
        <s v="โนนใหม่"/>
        <s v="กู่กาสิงห์"/>
        <s v="แคน"/>
        <s v="หนองหน่องพัฒนา"/>
        <s v="โคกเพ็ก"/>
        <s v="หนองพอก"/>
        <s v="พระจันทร์"/>
        <s v="หนองหลุบ"/>
        <s v="พระอารามหลวง"/>
        <s v="หนองทัพไทย"/>
        <s v="โนนสว่าง"/>
        <s v="ดงช้าง"/>
        <s v="โพนงอย"/>
        <s v="มะเหลื่อม"/>
        <s v="เก่าน้อย"/>
        <s v="โพนดวน"/>
        <s v="หนองม่วง"/>
        <s v="หนองหญ้าหวาย"/>
        <s v="ท่านคร"/>
        <s v="คำแดง"/>
        <s v="งูเหลือม"/>
        <s v="หัวช้าง"/>
        <s v="หนองขาม"/>
        <s v="คุ้มกลางเมืองใหม่"/>
        <s v="น้ำคำ"/>
        <s v="ไคร่นุ่น"/>
        <s v="หนองกุง"/>
        <s v="บักตู้"/>
        <s v="ดูน"/>
        <s v="คัดเค้า"/>
        <s v="โคกคำเจริญ"/>
        <s v="หนองบัวห้าว"/>
        <s v="หนองแคน"/>
        <s v="หนองแวง"/>
        <s v="โนนตาแสง"/>
        <s v="คุ้มใต้"/>
        <s v="หวายหลึม"/>
        <s v="โนนทัน"/>
        <s v="น้ำใส"/>
        <s v="เมืองหงส์"/>
        <s v="พยอม"/>
      </sharedItems>
    </cacheField>
    <cacheField name="ตำบล" numFmtId="0">
      <sharedItems count="46">
        <s v="น้ำใส"/>
        <s v="โนนสวรรค์"/>
        <s v="ทุ่งหลวง"/>
        <s v="โพธิ์ทอง"/>
        <s v="ท่าหาดยาว"/>
        <s v="แวง"/>
        <s v="สระคู"/>
        <s v="หินกอง"/>
        <s v="จำปาขัน"/>
        <s v="เชียงใหม่"/>
        <s v="โพนทราย"/>
        <s v="ขี้เหล็ก"/>
        <s v="ห้วยหินลาด"/>
        <s v="หนองแคน"/>
        <s v="มะอึ"/>
        <s v="หัวช้าง"/>
        <s v="เมืองหงส์"/>
        <s v="บัวแดง"/>
        <s v="เมืองเปลือย"/>
        <s v="ลิ้นฟ้า"/>
        <s v="หนองหลวง"/>
        <s v="แสนสุข"/>
        <s v="เมืองทุ่ง"/>
        <s v="หนองแก้ว"/>
        <s v="สระบัว"/>
        <s v="ในเมือง"/>
        <s v="รอบเมือง"/>
        <s v="ดงแดง"/>
        <s v="กู่กาสิงห์"/>
        <s v="แคนใหญ่"/>
        <s v="อีง่อง"/>
        <s v="ดอกล้ำ"/>
        <s v="หนองพอก"/>
        <s v="บ้านฝาง"/>
        <s v="นาโพธิ์"/>
        <s v="หนองทัพไทย"/>
        <s v="โนนสง่า"/>
        <s v="เกษตรวิสัย"/>
        <s v="ไพศาล"/>
        <s v="อุ่มเม้า"/>
        <s v="โคกสว่าง"/>
        <s v="นาแซง"/>
        <s v="ภูเงิน"/>
        <s v="ขวัญเมือง"/>
        <s v="พนมไพร"/>
        <s v="มะบ้า"/>
      </sharedItems>
    </cacheField>
    <cacheField name="อำเภอ" numFmtId="0">
      <sharedItems count="13">
        <s v="จตุรพักตรพิมาน"/>
        <s v="ปทุมรัตต์"/>
        <s v="สุวรรณภูมิ"/>
        <s v="ศรีสมเด็จ"/>
        <s v="โพนทราย"/>
        <s v="โพนทอง"/>
        <s v="โพธิ์ชัย"/>
        <s v="ธวัชบุรี"/>
        <s v="เสลภูมิ"/>
        <s v="พนมไพร"/>
        <s v="เมือง"/>
        <s v="เกษตรวิสัย"/>
        <s v="ทุ่งเขาหลว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9-01T00:00:00"/>
    </cacheField>
    <cacheField name="วันพบผป" numFmtId="14">
      <sharedItems containsSemiMixedTypes="0" containsNonDate="0" containsDate="1" containsString="0" minDate="2021-01-02T00:00:00" maxDate="2021-09-05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35" count="29">
        <n v="22"/>
        <n v="33"/>
        <n v="9"/>
        <n v="32"/>
        <n v="35"/>
        <n v="34"/>
        <n v="12"/>
        <n v="29"/>
        <n v="31"/>
        <n v="24"/>
        <n v="21"/>
        <n v="23"/>
        <n v="19"/>
        <n v="26"/>
        <n v="28"/>
        <n v="30"/>
        <n v="7"/>
        <n v="4"/>
        <n v="18"/>
        <n v="27"/>
        <n v="15"/>
        <n v="2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3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16811"/>
    <s v="26.D.H.F."/>
    <s v="กาญจนา  จารุกขมูล"/>
    <s v="4452423"/>
    <s v="หญิง"/>
    <n v="19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23943"/>
    <s v="26.D.H.F."/>
    <s v="จักรกฤษ ดิษฐ์สุนนท์"/>
    <s v="430041243"/>
    <s v="ชาย"/>
    <n v="42"/>
    <n v="2"/>
    <s v="เกษตร"/>
    <s v="146"/>
    <x v="2"/>
    <x v="2"/>
    <x v="2"/>
    <x v="2"/>
    <s v="สุวรรณภูมิ"/>
    <d v="2021-08-17T00:00:00"/>
    <d v="2021-08-20T00:00:00"/>
    <m/>
    <d v="2021-01-03T00:00:00"/>
    <x v="1"/>
    <n v="33"/>
  </r>
  <r>
    <n v="7570"/>
    <s v="26.D.H.F."/>
    <s v="จันสี ภูสังข์"/>
    <m/>
    <s v="หญิง"/>
    <n v="86"/>
    <n v="0"/>
    <s v="เกษตร"/>
    <s v="8"/>
    <x v="0"/>
    <x v="3"/>
    <x v="3"/>
    <x v="3"/>
    <s v="ร้อยเอ็ดธนบุรี"/>
    <d v="2021-02-28T00:00:00"/>
    <d v="2021-03-03T00:00:00"/>
    <m/>
    <d v="2021-01-03T00:00:00"/>
    <x v="2"/>
    <n v="9"/>
  </r>
  <r>
    <n v="22128"/>
    <s v="26.D.H.F."/>
    <s v="จำปี หนองหว้า"/>
    <s v="000031042"/>
    <s v="หญิง"/>
    <n v="44"/>
    <n v="1"/>
    <s v="เกษตร"/>
    <s v="33"/>
    <x v="1"/>
    <x v="4"/>
    <x v="4"/>
    <x v="4"/>
    <s v="โพนทราย"/>
    <d v="2021-08-12T00:00:00"/>
    <d v="2021-08-13T00:00:00"/>
    <m/>
    <d v="2021-01-03T00:00:00"/>
    <x v="3"/>
    <n v="32"/>
  </r>
  <r>
    <n v="23960"/>
    <s v="26.D.H.F."/>
    <s v="เฉลิม กุสุมาร"/>
    <s v="000128188"/>
    <s v="ชาย"/>
    <n v="16"/>
    <n v="0"/>
    <s v="นักเรียน"/>
    <s v="145"/>
    <x v="3"/>
    <x v="5"/>
    <x v="5"/>
    <x v="5"/>
    <s v="โพนทอง"/>
    <d v="2021-08-31T00:00:00"/>
    <d v="2021-09-04T00:00:00"/>
    <m/>
    <d v="2021-01-03T00:00:00"/>
    <x v="4"/>
    <n v="35"/>
  </r>
  <r>
    <n v="23944"/>
    <s v="26.D.H.F."/>
    <s v="ชนาวุธ สายเชื้อ"/>
    <s v="490132069"/>
    <s v="ชาย"/>
    <n v="33"/>
    <n v="5"/>
    <s v="เกษตร"/>
    <s v="48-49"/>
    <x v="0"/>
    <x v="6"/>
    <x v="6"/>
    <x v="2"/>
    <s v="สุวรรณภูมิ"/>
    <d v="2021-08-23T00:00:00"/>
    <d v="2021-08-26T00:00:00"/>
    <m/>
    <d v="2021-01-03T00:00:00"/>
    <x v="5"/>
    <n v="34"/>
  </r>
  <r>
    <n v="14708"/>
    <s v="26.D.H.F."/>
    <s v="ณัฐกร ชาวไร่"/>
    <m/>
    <s v="ชาย"/>
    <n v="1"/>
    <n v="0"/>
    <s v="ไม่ทราบอาชีพ/ในปกครอง"/>
    <s v="105"/>
    <x v="4"/>
    <x v="7"/>
    <x v="7"/>
    <x v="2"/>
    <s v="ร้อยเอ็ดธนบุรี"/>
    <d v="2021-03-22T00:00:00"/>
    <d v="2021-03-25T00:00:00"/>
    <m/>
    <d v="2021-01-03T00:00:00"/>
    <x v="6"/>
    <n v="12"/>
  </r>
  <r>
    <n v="23163"/>
    <s v="26.D.H.F."/>
    <s v="ณัฐชยา สอนสระคู"/>
    <s v="510143472"/>
    <s v="หญิง"/>
    <n v="13"/>
    <n v="4"/>
    <s v="นักเรียน"/>
    <s v="45"/>
    <x v="5"/>
    <x v="8"/>
    <x v="8"/>
    <x v="2"/>
    <s v="สุวรรณภูมิ"/>
    <d v="2021-07-20T00:00:00"/>
    <d v="2021-07-22T00:00:00"/>
    <m/>
    <d v="2021-01-03T00:00:00"/>
    <x v="7"/>
    <n v="29"/>
  </r>
  <r>
    <n v="21290"/>
    <s v="26.D.H.F."/>
    <s v="ณัฐพล ผลเหิม"/>
    <s v="262181"/>
    <s v="ชาย"/>
    <n v="14"/>
    <n v="0"/>
    <s v="นักเรียน"/>
    <s v="21"/>
    <x v="6"/>
    <x v="9"/>
    <x v="9"/>
    <x v="6"/>
    <s v="โพนทอง"/>
    <d v="2021-07-30T00:00:00"/>
    <d v="2021-08-02T00:00:00"/>
    <m/>
    <d v="2021-01-03T00:00:00"/>
    <x v="8"/>
    <n v="30"/>
  </r>
  <r>
    <n v="17069"/>
    <s v="26.D.H.F."/>
    <s v="ทรงธรรม บุญหล้า"/>
    <s v="1205745"/>
    <s v="ชาย"/>
    <n v="28"/>
    <n v="4"/>
    <s v="เกษตร"/>
    <s v="4"/>
    <x v="7"/>
    <x v="10"/>
    <x v="10"/>
    <x v="4"/>
    <s v="ร้อยเอ็ด"/>
    <d v="2021-05-28T00:00:00"/>
    <d v="2021-05-31T00:00:00"/>
    <m/>
    <d v="2021-01-03T00:00:00"/>
    <x v="0"/>
    <n v="21"/>
  </r>
  <r>
    <n v="22423"/>
    <s v="26.D.H.F."/>
    <s v="ทองใบ ภูชัย"/>
    <s v="5302935"/>
    <s v="หญิง"/>
    <n v="48"/>
    <n v="0"/>
    <s v="เกษตร"/>
    <s v="13"/>
    <x v="3"/>
    <x v="11"/>
    <x v="11"/>
    <x v="1"/>
    <s v="ปทุมรัตต์"/>
    <d v="2021-08-13T00:00:00"/>
    <d v="2021-08-17T00:00:00"/>
    <m/>
    <d v="2021-01-03T00:00:00"/>
    <x v="1"/>
    <n v="32"/>
  </r>
  <r>
    <n v="23157"/>
    <s v="26.D.H.F."/>
    <s v="ธิติสุดา คำแพงศรี"/>
    <s v="540164115"/>
    <s v="หญิง"/>
    <n v="15"/>
    <n v="9"/>
    <s v="นักเรียน"/>
    <s v="16"/>
    <x v="8"/>
    <x v="12"/>
    <x v="12"/>
    <x v="2"/>
    <s v="สุวรรณภูมิ"/>
    <d v="2021-06-14T00:00:00"/>
    <d v="2021-06-16T00:00:00"/>
    <m/>
    <d v="2021-01-03T00:00:00"/>
    <x v="9"/>
    <n v="24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10"/>
    <n v="21"/>
  </r>
  <r>
    <n v="17043"/>
    <s v="26.D.H.F."/>
    <s v="บรรเทิง หลาบคำ"/>
    <s v="5202829"/>
    <s v="ชาย"/>
    <n v="50"/>
    <n v="0"/>
    <s v="เกษตร"/>
    <s v="6"/>
    <x v="9"/>
    <x v="13"/>
    <x v="13"/>
    <x v="1"/>
    <s v="ปทุมรัตต์"/>
    <d v="2021-06-03T00:00:00"/>
    <d v="2021-06-09T00:00:00"/>
    <m/>
    <d v="2021-01-03T00:00:00"/>
    <x v="11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9"/>
    <x v="14"/>
    <x v="14"/>
    <x v="7"/>
    <s v="ร้อยเอ็ด"/>
    <d v="2021-05-07T00:00:00"/>
    <d v="2021-05-12T00:00:00"/>
    <m/>
    <d v="2021-01-03T00:00:00"/>
    <x v="12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4"/>
    <x v="15"/>
    <x v="15"/>
    <x v="0"/>
    <s v="จตุรพักตรพิมาน"/>
    <d v="2021-06-25T00:00:00"/>
    <d v="2021-06-29T00:00:00"/>
    <m/>
    <d v="2021-01-03T00:00:00"/>
    <x v="13"/>
    <n v="25"/>
  </r>
  <r>
    <n v="22870"/>
    <s v="26.D.H.F."/>
    <s v="ปิยะพร ชารีวรรณ"/>
    <m/>
    <s v="หญิง"/>
    <n v="15"/>
    <n v="0"/>
    <s v="นักเรียน"/>
    <s v="49"/>
    <x v="10"/>
    <x v="16"/>
    <x v="16"/>
    <x v="0"/>
    <s v="ร้อยเอ็ดธนบุรี"/>
    <d v="2021-08-03T00:00:00"/>
    <d v="2021-08-05T00:00:00"/>
    <m/>
    <d v="2021-01-03T00:00:00"/>
    <x v="8"/>
    <n v="31"/>
  </r>
  <r>
    <n v="17421"/>
    <s v="26.D.H.F."/>
    <s v="ปุญญพัฒน์ ศรีจันทร์"/>
    <s v="5402550"/>
    <s v="ชาย"/>
    <n v="10"/>
    <n v="0"/>
    <s v="นักเรียน"/>
    <s v="213"/>
    <x v="11"/>
    <x v="17"/>
    <x v="17"/>
    <x v="1"/>
    <s v="ปทุมรัตต์"/>
    <d v="2021-06-09T00:00:00"/>
    <d v="2021-06-14T00:00:00"/>
    <m/>
    <d v="2021-01-03T00:00:00"/>
    <x v="9"/>
    <n v="23"/>
  </r>
  <r>
    <n v="22872"/>
    <s v="26.D.H.F."/>
    <s v="พยุงศักดิ์ พูลสวัสดิ์"/>
    <m/>
    <s v="ชาย"/>
    <n v="23"/>
    <n v="0"/>
    <s v="รับจ้าง,กรรมกร"/>
    <s v="113"/>
    <x v="12"/>
    <x v="18"/>
    <x v="6"/>
    <x v="2"/>
    <s v="ร้อยเอ็ดธนบุรี"/>
    <d v="2021-08-16T00:00:00"/>
    <d v="2021-08-21T00:00:00"/>
    <m/>
    <d v="2021-01-03T00:00:00"/>
    <x v="1"/>
    <n v="3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1"/>
    <x v="1"/>
    <x v="1"/>
    <x v="1"/>
    <s v="หนองฮี"/>
    <d v="2021-06-07T00:00:00"/>
    <d v="2021-06-07T00:00:00"/>
    <m/>
    <d v="2021-01-03T00:00:00"/>
    <x v="11"/>
    <n v="23"/>
  </r>
  <r>
    <n v="22873"/>
    <s v="26.D.H.F."/>
    <s v="พีรพล ชำนิสังข์"/>
    <m/>
    <s v="ชาย"/>
    <n v="9"/>
    <n v="0"/>
    <s v="นักเรียน"/>
    <s v="202"/>
    <x v="11"/>
    <x v="19"/>
    <x v="12"/>
    <x v="2"/>
    <s v="ร้อยเอ็ดธนบุรี"/>
    <d v="2021-08-20T00:00:00"/>
    <d v="2021-08-22T00:00:00"/>
    <m/>
    <d v="2021-01-03T00:00:00"/>
    <x v="5"/>
    <n v="33"/>
  </r>
  <r>
    <n v="23563"/>
    <s v="26.D.H.F."/>
    <s v="พีรวิชญ์ บัวงาม"/>
    <m/>
    <s v="ชาย"/>
    <n v="2"/>
    <n v="0"/>
    <s v="ไม่ทราบอาชีพ/ในปกครอง"/>
    <s v="112"/>
    <x v="5"/>
    <x v="20"/>
    <x v="18"/>
    <x v="3"/>
    <s v="ร้อยเอ็ดธนบุรี"/>
    <d v="2021-08-21T00:00:00"/>
    <d v="2021-08-22T00:00:00"/>
    <m/>
    <d v="2021-01-03T00:00:00"/>
    <x v="5"/>
    <n v="33"/>
  </r>
  <r>
    <n v="20183"/>
    <s v="26.D.H.F."/>
    <s v="ภูบดี ฤทธิทักษ์"/>
    <s v="1210106"/>
    <s v="ชาย"/>
    <n v="41"/>
    <n v="6"/>
    <s v="รับจ้าง,กรรมกร"/>
    <s v="5"/>
    <x v="3"/>
    <x v="11"/>
    <x v="11"/>
    <x v="1"/>
    <s v="ร้อยเอ็ด"/>
    <d v="2021-06-26T00:00:00"/>
    <d v="2021-07-01T00:00:00"/>
    <m/>
    <d v="2021-01-03T00:00:00"/>
    <x v="13"/>
    <n v="25"/>
  </r>
  <r>
    <n v="22239"/>
    <s v="26.D.H.F."/>
    <s v="รัตติยา หม่องคำมี"/>
    <s v="5700287"/>
    <s v="หญิง"/>
    <n v="30"/>
    <n v="8"/>
    <s v="รับจ้าง,กรรมกร"/>
    <s v="37"/>
    <x v="13"/>
    <x v="21"/>
    <x v="19"/>
    <x v="0"/>
    <s v="จตุรพักตรพิมาน"/>
    <d v="2021-08-08T00:00:00"/>
    <d v="2021-08-16T00:00:00"/>
    <m/>
    <d v="2021-01-03T00:00:00"/>
    <x v="1"/>
    <n v="32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22"/>
    <x v="12"/>
    <x v="2"/>
    <s v="สุวรรณภูมิ"/>
    <d v="2021-03-22T00:00:00"/>
    <d v="2021-03-26T00:00:00"/>
    <m/>
    <d v="2021-01-03T00:00:00"/>
    <x v="6"/>
    <n v="12"/>
  </r>
  <r>
    <n v="20349"/>
    <s v="26.D.H.F."/>
    <s v="ลลิดา  ถนัดค้า"/>
    <s v="5658000"/>
    <s v="หญิง"/>
    <n v="7"/>
    <n v="0"/>
    <s v="นักเรียน"/>
    <s v="153"/>
    <x v="13"/>
    <x v="23"/>
    <x v="17"/>
    <x v="1"/>
    <s v="ปทุมรัตต์"/>
    <d v="2021-07-13T00:00:00"/>
    <d v="2021-07-16T00:00:00"/>
    <m/>
    <d v="2021-01-03T00:00:00"/>
    <x v="14"/>
    <n v="28"/>
  </r>
  <r>
    <n v="23830"/>
    <s v="26.D.H.F."/>
    <s v="วัชรพล ธนะจินดา"/>
    <m/>
    <s v="ชาย"/>
    <n v="12"/>
    <n v="0"/>
    <s v="นักเรียน"/>
    <s v="110"/>
    <x v="13"/>
    <x v="24"/>
    <x v="20"/>
    <x v="8"/>
    <s v="เสลภูมิ"/>
    <d v="2021-08-29T00:00:00"/>
    <d v="2021-09-02T00:00:00"/>
    <m/>
    <d v="2021-01-03T00:00:00"/>
    <x v="4"/>
    <n v="35"/>
  </r>
  <r>
    <n v="18862"/>
    <s v="26.D.H.F."/>
    <s v="วุฒิพงษ์ สีหานาม"/>
    <s v="600200364"/>
    <s v="ชาย"/>
    <n v="25"/>
    <n v="8"/>
    <s v="รับจ้าง,กรรมกร"/>
    <s v="241"/>
    <x v="8"/>
    <x v="12"/>
    <x v="12"/>
    <x v="2"/>
    <s v="สุวรรณภูมิ"/>
    <d v="2021-06-11T00:00:00"/>
    <d v="2021-06-12T00:00:00"/>
    <m/>
    <d v="2021-01-03T00:00:00"/>
    <x v="11"/>
    <n v="23"/>
  </r>
  <r>
    <n v="23697"/>
    <s v="26.D.H.F."/>
    <s v="ศราวุฒิ จันทร์ธรรม"/>
    <s v="630001476"/>
    <s v="ชาย"/>
    <n v="0"/>
    <n v="11"/>
    <s v="ไม่ทราบอาชีพ/ในปกครอง"/>
    <s v="139"/>
    <x v="14"/>
    <x v="25"/>
    <x v="21"/>
    <x v="9"/>
    <s v="พนมไพร"/>
    <d v="2021-08-29T00:00:00"/>
    <d v="2021-08-31T00:00:00"/>
    <m/>
    <d v="2021-01-03T00:00:00"/>
    <x v="4"/>
    <n v="35"/>
  </r>
  <r>
    <n v="23940"/>
    <s v="26.D.H.F."/>
    <s v="ศิริญญา แป้นพุดซา"/>
    <s v="460089475"/>
    <s v="หญิง"/>
    <n v="18"/>
    <n v="6"/>
    <s v="นักเรียน"/>
    <s v="195"/>
    <x v="2"/>
    <x v="26"/>
    <x v="22"/>
    <x v="2"/>
    <s v="สุวรรณภูมิ"/>
    <d v="2021-08-04T00:00:00"/>
    <d v="2021-08-07T00:00:00"/>
    <m/>
    <d v="2021-01-03T00:00:00"/>
    <x v="8"/>
    <n v="31"/>
  </r>
  <r>
    <n v="20924"/>
    <s v="26.D.H.F."/>
    <s v="ศิรินภา แก้วสอาด"/>
    <s v="640004199"/>
    <s v="หญิง"/>
    <n v="21"/>
    <n v="3"/>
    <s v="นักเรียน"/>
    <s v="41"/>
    <x v="6"/>
    <x v="27"/>
    <x v="23"/>
    <x v="10"/>
    <s v="จุรีเวช"/>
    <d v="2021-07-19T00:00:00"/>
    <d v="2021-07-23T00:00:00"/>
    <m/>
    <d v="2021-01-03T00:00:00"/>
    <x v="7"/>
    <n v="29"/>
  </r>
  <r>
    <n v="21274"/>
    <s v="26.D.H.F."/>
    <s v="ศิริวรรณ  ดีจานเหนือ"/>
    <s v="5305007"/>
    <s v="หญิง"/>
    <n v="13"/>
    <n v="0"/>
    <s v="นักเรียน"/>
    <s v="107"/>
    <x v="9"/>
    <x v="28"/>
    <x v="24"/>
    <x v="1"/>
    <s v="ปทุมรัตต์"/>
    <d v="2021-07-25T00:00:00"/>
    <d v="2021-07-31T00:00:00"/>
    <m/>
    <d v="2021-01-03T00:00:00"/>
    <x v="15"/>
    <n v="30"/>
  </r>
  <r>
    <n v="16457"/>
    <s v="26.D.H.F."/>
    <s v="ศิลปกร สีลา"/>
    <s v="4412697"/>
    <s v="ชาย"/>
    <n v="28"/>
    <n v="0"/>
    <s v="เกษตร"/>
    <s v="28"/>
    <x v="1"/>
    <x v="1"/>
    <x v="1"/>
    <x v="1"/>
    <s v="ปทุมรัตต์"/>
    <d v="2021-05-28T00:00:00"/>
    <d v="2021-06-02T00:00:00"/>
    <m/>
    <d v="2021-01-03T00:00:00"/>
    <x v="0"/>
    <n v="21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3"/>
    <x v="29"/>
    <x v="25"/>
    <x v="10"/>
    <s v="ร้อยเอ็ด"/>
    <d v="2021-02-14T00:00:00"/>
    <d v="2021-02-18T00:00:00"/>
    <m/>
    <d v="2021-01-03T00:00:00"/>
    <x v="16"/>
    <n v="7"/>
  </r>
  <r>
    <n v="4978"/>
    <s v="26.D.H.F."/>
    <s v="สมคิด อเนกศักดิ์"/>
    <s v="746098"/>
    <s v="ชาย"/>
    <n v="42"/>
    <n v="2"/>
    <s v="ค้าขาย"/>
    <s v="27/14"/>
    <x v="9"/>
    <x v="30"/>
    <x v="25"/>
    <x v="10"/>
    <s v="ร้อยเอ็ด"/>
    <d v="2021-01-27T00:00:00"/>
    <d v="2021-01-29T00:00:00"/>
    <m/>
    <d v="2021-01-03T00:00:00"/>
    <x v="17"/>
    <n v="4"/>
  </r>
  <r>
    <n v="16337"/>
    <s v="26.D.H.F."/>
    <s v="สายฝน โนนฤาษี"/>
    <s v="000604492"/>
    <s v="หญิง"/>
    <n v="45"/>
    <n v="0"/>
    <s v="รับจ้าง,กรรมกร"/>
    <s v="225"/>
    <x v="15"/>
    <x v="31"/>
    <x v="26"/>
    <x v="10"/>
    <s v="ร้อยเอ็ด"/>
    <d v="2021-04-25T00:00:00"/>
    <d v="2021-05-02T00:00:00"/>
    <m/>
    <d v="2021-01-03T00:00:00"/>
    <x v="18"/>
    <n v="17"/>
  </r>
  <r>
    <n v="23164"/>
    <s v="26.D.H.F."/>
    <s v="สุภัทรา ราชรักษา"/>
    <s v="430047423"/>
    <s v="หญิง"/>
    <n v="21"/>
    <n v="0"/>
    <s v="นักเรียน"/>
    <s v="608"/>
    <x v="16"/>
    <x v="32"/>
    <x v="6"/>
    <x v="2"/>
    <s v="สุวรรณภูมิ"/>
    <d v="2021-07-19T00:00:00"/>
    <d v="2021-07-23T00:00:00"/>
    <m/>
    <d v="2021-01-03T00:00:00"/>
    <x v="7"/>
    <n v="29"/>
  </r>
  <r>
    <n v="17532"/>
    <s v="26.D.H.F."/>
    <s v="หฤษติ แท่นอินทร์"/>
    <s v="5712742"/>
    <s v="ชาย"/>
    <n v="13"/>
    <n v="9"/>
    <s v="นักเรียน"/>
    <s v="82"/>
    <x v="4"/>
    <x v="33"/>
    <x v="27"/>
    <x v="0"/>
    <s v="จตุรพักตรพิมาน"/>
    <d v="2021-06-12T00:00:00"/>
    <d v="2021-06-12T00:00:00"/>
    <m/>
    <d v="2021-01-03T00:00:00"/>
    <x v="11"/>
    <n v="23"/>
  </r>
  <r>
    <n v="17420"/>
    <s v="26.D.H.F."/>
    <s v="อรสา ยื่งสุข"/>
    <s v="6003670"/>
    <s v="หญิง"/>
    <n v="28"/>
    <n v="0"/>
    <s v="เกษตร"/>
    <s v="285"/>
    <x v="11"/>
    <x v="17"/>
    <x v="17"/>
    <x v="1"/>
    <s v="ปทุมรัตต์"/>
    <d v="2021-06-06T00:00:00"/>
    <d v="2021-06-13T00:00:00"/>
    <m/>
    <d v="2021-01-03T00:00:00"/>
    <x v="9"/>
    <n v="23"/>
  </r>
  <r>
    <n v="20182"/>
    <s v="26.D.H.F."/>
    <s v="อริสรา ทาทัพไทย"/>
    <s v="644283"/>
    <s v="หญิง"/>
    <n v="14"/>
    <n v="2"/>
    <s v="นักเรียน"/>
    <s v="175"/>
    <x v="0"/>
    <x v="22"/>
    <x v="12"/>
    <x v="2"/>
    <s v="ร้อยเอ็ด"/>
    <d v="2021-06-25T00:00:00"/>
    <d v="2021-06-29T00:00:00"/>
    <m/>
    <d v="2021-01-03T00:00:00"/>
    <x v="13"/>
    <n v="25"/>
  </r>
  <r>
    <n v="16289"/>
    <s v="26.D.H.F."/>
    <s v="อริสา ทุ่งลาด"/>
    <s v="5400046"/>
    <s v="หญิง"/>
    <n v="12"/>
    <n v="8"/>
    <s v="นักเรียน"/>
    <s v="13"/>
    <x v="1"/>
    <x v="15"/>
    <x v="15"/>
    <x v="0"/>
    <s v="จตุรพักตรพิมาน"/>
    <d v="2021-05-28T00:00:00"/>
    <d v="2021-05-31T00:00:00"/>
    <m/>
    <d v="2021-01-03T00:00:00"/>
    <x v="0"/>
    <n v="21"/>
  </r>
  <r>
    <n v="23169"/>
    <s v="26.D.H.F."/>
    <s v="เอวิตรา กุลลาวงษ์"/>
    <s v="490124290"/>
    <s v="หญิง"/>
    <n v="15"/>
    <n v="6"/>
    <s v="นักเรียน"/>
    <s v="92"/>
    <x v="17"/>
    <x v="34"/>
    <x v="6"/>
    <x v="2"/>
    <s v="สุวรรณภูมิ"/>
    <d v="2021-08-09T00:00:00"/>
    <d v="2021-08-13T00:00:00"/>
    <m/>
    <d v="2021-01-03T00:00:00"/>
    <x v="3"/>
    <n v="32"/>
  </r>
  <r>
    <n v="22240"/>
    <s v="27.D.H.F.shock syndrome"/>
    <s v="ธนพล มูลมณี"/>
    <s v="6402523"/>
    <s v="ชาย"/>
    <n v="22"/>
    <n v="4"/>
    <s v="รับจ้าง,กรรมกร"/>
    <s v="149"/>
    <x v="1"/>
    <x v="33"/>
    <x v="27"/>
    <x v="0"/>
    <s v="จตุรพักตรพิมาน"/>
    <d v="2021-08-13T00:00:00"/>
    <d v="2021-08-16T00:00:00"/>
    <m/>
    <d v="2021-01-03T00:00:00"/>
    <x v="1"/>
    <n v="32"/>
  </r>
  <r>
    <n v="21091"/>
    <s v="27.D.H.F.shock syndrome"/>
    <s v="สมจิต จันทะสิงห์"/>
    <s v="5504318"/>
    <s v="หญิง"/>
    <n v="53"/>
    <n v="4"/>
    <s v="รับจ้าง,กรรมกร"/>
    <s v="114/2"/>
    <x v="4"/>
    <x v="15"/>
    <x v="15"/>
    <x v="0"/>
    <s v="จตุรพักตรพิมาน"/>
    <d v="2021-07-26T00:00:00"/>
    <d v="2021-07-30T00:00:00"/>
    <m/>
    <d v="2021-01-03T00:00:00"/>
    <x v="15"/>
    <n v="30"/>
  </r>
  <r>
    <n v="17042"/>
    <s v="66.Dengue fever"/>
    <s v="กนกวรรณ แสนมาลา"/>
    <s v="6202479"/>
    <s v="หญิง"/>
    <n v="12"/>
    <n v="0"/>
    <s v="นักเรียน"/>
    <s v="74"/>
    <x v="10"/>
    <x v="35"/>
    <x v="1"/>
    <x v="1"/>
    <s v="ปทุมรัตต์"/>
    <d v="2021-06-04T00:00:00"/>
    <d v="2021-06-09T00:00:00"/>
    <m/>
    <d v="2021-01-03T00:00:00"/>
    <x v="11"/>
    <n v="22"/>
  </r>
  <r>
    <n v="23158"/>
    <s v="66.Dengue fever"/>
    <s v="กฤตกร อุปวงษา"/>
    <s v="580186510"/>
    <s v="ชาย"/>
    <n v="6"/>
    <n v="4"/>
    <s v="นักเรียน"/>
    <s v="42/1"/>
    <x v="11"/>
    <x v="36"/>
    <x v="28"/>
    <x v="11"/>
    <s v="สุวรรณภูมิ"/>
    <d v="2021-06-26T00:00:00"/>
    <d v="2021-06-30T00:00:00"/>
    <m/>
    <d v="2021-01-03T00:00:00"/>
    <x v="13"/>
    <n v="25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4"/>
    <x v="15"/>
    <x v="15"/>
    <x v="0"/>
    <s v="จตุรพักตรพิมาน"/>
    <d v="2021-05-22T00:00:00"/>
    <d v="2021-05-25T00:00:00"/>
    <m/>
    <d v="2021-01-03T00:00:00"/>
    <x v="10"/>
    <n v="20"/>
  </r>
  <r>
    <n v="20180"/>
    <s v="66.Dengue fever"/>
    <s v="กุลวุฒิ มานะดี"/>
    <s v="1209004"/>
    <s v="ชาย"/>
    <n v="23"/>
    <n v="8"/>
    <s v="รับจ้าง,กรรมกร"/>
    <s v="157"/>
    <x v="11"/>
    <x v="37"/>
    <x v="29"/>
    <x v="10"/>
    <s v="ร้อยเอ็ด"/>
    <d v="2021-06-22T00:00:00"/>
    <d v="2021-06-27T00:00:00"/>
    <m/>
    <d v="2021-01-03T00:00:00"/>
    <x v="13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11"/>
    <x v="17"/>
    <x v="17"/>
    <x v="1"/>
    <s v="ปทุมรัตต์"/>
    <d v="2021-06-07T00:00:00"/>
    <d v="2021-06-08T00:00:00"/>
    <m/>
    <d v="2021-01-03T00:00:00"/>
    <x v="11"/>
    <n v="23"/>
  </r>
  <r>
    <n v="19333"/>
    <s v="66.Dengue fever"/>
    <s v="ขัตติยา บุญชม"/>
    <m/>
    <s v="หญิง"/>
    <n v="29"/>
    <n v="0"/>
    <s v="รับจ้าง,กรรมกร"/>
    <s v="212"/>
    <x v="8"/>
    <x v="12"/>
    <x v="12"/>
    <x v="2"/>
    <s v="ร้อยเอ็ดธนบุรี"/>
    <d v="2021-07-03T00:00:00"/>
    <d v="2021-07-05T00:00:00"/>
    <m/>
    <d v="2021-01-03T00:00:00"/>
    <x v="19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1"/>
    <x v="15"/>
    <x v="15"/>
    <x v="0"/>
    <s v="จตุรพักตรพิมาน"/>
    <d v="2021-06-18T00:00:00"/>
    <d v="2021-06-18T00:00:00"/>
    <m/>
    <d v="2021-01-03T00:00:00"/>
    <x v="9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8"/>
    <x v="15"/>
    <x v="15"/>
    <x v="0"/>
    <s v="จตุรพักตรพิมาน"/>
    <d v="2021-06-15T00:00:00"/>
    <d v="2021-06-18T00:00:00"/>
    <m/>
    <d v="2021-01-03T00:00:00"/>
    <x v="9"/>
    <n v="24"/>
  </r>
  <r>
    <n v="20284"/>
    <s v="66.Dengue fever"/>
    <s v="จักราวุธ สหะขันธ์"/>
    <s v="5607574"/>
    <s v="ชาย"/>
    <n v="13"/>
    <n v="5"/>
    <s v="นักเรียน"/>
    <s v="143"/>
    <x v="1"/>
    <x v="33"/>
    <x v="27"/>
    <x v="0"/>
    <s v="จตุรพักตรพิมาน"/>
    <d v="2021-07-14T00:00:00"/>
    <d v="2021-07-19T00:00:00"/>
    <m/>
    <d v="2021-01-03T00:00:00"/>
    <x v="7"/>
    <n v="28"/>
  </r>
  <r>
    <n v="17159"/>
    <s v="66.Dengue fever"/>
    <s v="จิรัชญา ยอดดี"/>
    <s v="5602794"/>
    <s v="หญิง"/>
    <n v="19"/>
    <n v="11"/>
    <s v="นักเรียน"/>
    <s v="20"/>
    <x v="13"/>
    <x v="38"/>
    <x v="30"/>
    <x v="0"/>
    <s v="จตุรพักตรพิมาน"/>
    <d v="2021-06-01T00:00:00"/>
    <d v="2021-06-11T00:00:00"/>
    <m/>
    <d v="2021-01-03T00:00:00"/>
    <x v="11"/>
    <n v="22"/>
  </r>
  <r>
    <n v="17160"/>
    <s v="66.Dengue fever"/>
    <s v="ชรินทร์รัตน์ นามนัย"/>
    <s v="5403154"/>
    <s v="หญิง"/>
    <n v="26"/>
    <n v="11"/>
    <s v="นักเรียน"/>
    <s v="12"/>
    <x v="18"/>
    <x v="15"/>
    <x v="15"/>
    <x v="0"/>
    <s v="จตุรพักตรพิมาน"/>
    <d v="2021-06-07T00:00:00"/>
    <d v="2021-06-11T00:00:00"/>
    <m/>
    <d v="2021-01-03T00:00:00"/>
    <x v="11"/>
    <n v="23"/>
  </r>
  <r>
    <n v="19591"/>
    <s v="66.Dengue fever"/>
    <s v="ชลนิชา ใจร้าย"/>
    <s v="6104048"/>
    <s v="หญิง"/>
    <n v="13"/>
    <n v="8"/>
    <s v="นักเรียน"/>
    <s v="80"/>
    <x v="4"/>
    <x v="33"/>
    <x v="27"/>
    <x v="0"/>
    <s v="เมืองสรวง"/>
    <d v="2021-06-23T00:00:00"/>
    <d v="2021-06-28T00:00:00"/>
    <m/>
    <d v="2021-01-03T00:00:00"/>
    <x v="13"/>
    <n v="25"/>
  </r>
  <r>
    <n v="22496"/>
    <s v="66.Dengue fever"/>
    <s v="ชวลิต ทัพธานี"/>
    <s v="5900126"/>
    <s v="ชาย"/>
    <n v="15"/>
    <n v="10"/>
    <s v="นักเรียน"/>
    <s v="37"/>
    <x v="1"/>
    <x v="33"/>
    <x v="27"/>
    <x v="0"/>
    <s v="จตุรพักตรพิมาน"/>
    <d v="2021-08-15T00:00:00"/>
    <d v="2021-08-18T00:00:00"/>
    <m/>
    <d v="2021-01-03T00:00:00"/>
    <x v="1"/>
    <n v="33"/>
  </r>
  <r>
    <n v="19647"/>
    <s v="66.Dengue fever"/>
    <s v="ชินภัทร  ถาภูงา"/>
    <s v="5658163"/>
    <s v="ชาย"/>
    <n v="7"/>
    <n v="0"/>
    <s v="นักเรียน"/>
    <s v="108"/>
    <x v="1"/>
    <x v="39"/>
    <x v="31"/>
    <x v="1"/>
    <s v="ปทุมรัตต์"/>
    <d v="2021-07-03T00:00:00"/>
    <d v="2021-07-07T00:00:00"/>
    <m/>
    <d v="2021-01-03T00:00:00"/>
    <x v="19"/>
    <n v="26"/>
  </r>
  <r>
    <n v="22871"/>
    <s v="66.Dengue fever"/>
    <s v="ณัฏฐ์ณอร สวัสดิ์เอื้อ"/>
    <m/>
    <s v="หญิง"/>
    <n v="52"/>
    <n v="0"/>
    <s v="ค้าขาย"/>
    <s v="24"/>
    <x v="5"/>
    <x v="40"/>
    <x v="32"/>
    <x v="7"/>
    <s v="ร้อยเอ็ดธนบุรี"/>
    <d v="2021-08-14T00:00:00"/>
    <d v="2021-08-17T00:00:00"/>
    <m/>
    <d v="2021-01-03T00:00:00"/>
    <x v="1"/>
    <n v="32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8"/>
    <x v="41"/>
    <x v="33"/>
    <x v="11"/>
    <s v="จุรีเวช"/>
    <d v="2021-05-18T00:00:00"/>
    <d v="2021-05-25T00:00:00"/>
    <m/>
    <d v="2021-01-03T00:00:00"/>
    <x v="10"/>
    <n v="20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0"/>
    <x v="42"/>
    <x v="34"/>
    <x v="10"/>
    <s v="ร้อยเอ็ด"/>
    <d v="2021-06-12T00:00:00"/>
    <d v="2021-06-19T00:00:00"/>
    <m/>
    <d v="2021-01-03T00:00:00"/>
    <x v="9"/>
    <n v="23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4"/>
    <x v="43"/>
    <x v="25"/>
    <x v="10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44"/>
    <x v="35"/>
    <x v="9"/>
    <s v="สุวรรณภูมิ"/>
    <d v="2021-04-09T00:00:00"/>
    <d v="2021-04-13T00:00:00"/>
    <m/>
    <d v="2021-01-03T00:00:00"/>
    <x v="20"/>
    <n v="14"/>
  </r>
  <r>
    <n v="20184"/>
    <s v="66.Dengue fever"/>
    <s v="ณัฐวะรา น้อยวิบล"/>
    <s v="808625"/>
    <s v="หญิง"/>
    <n v="10"/>
    <n v="8"/>
    <s v="นักเรียน"/>
    <s v="7"/>
    <x v="2"/>
    <x v="45"/>
    <x v="34"/>
    <x v="10"/>
    <s v="ร้อยเอ็ด"/>
    <d v="2021-06-30T00:00:00"/>
    <d v="2021-07-03T00:00:00"/>
    <m/>
    <d v="2021-01-03T00:00:00"/>
    <x v="13"/>
    <n v="26"/>
  </r>
  <r>
    <n v="21918"/>
    <s v="66.Dengue fever"/>
    <s v="ณัทเตชินก์  วรไวย"/>
    <s v="5703695"/>
    <s v="ชาย"/>
    <n v="6"/>
    <n v="0"/>
    <s v="นักเรียน"/>
    <s v="59"/>
    <x v="13"/>
    <x v="46"/>
    <x v="36"/>
    <x v="1"/>
    <s v="ปทุมรัตต์"/>
    <d v="2021-08-03T00:00:00"/>
    <d v="2021-08-06T00:00:00"/>
    <m/>
    <d v="2021-01-03T00:00:00"/>
    <x v="8"/>
    <n v="31"/>
  </r>
  <r>
    <n v="18403"/>
    <s v="66.Dengue fever"/>
    <s v="ดวงฤดี ศรีรักษา"/>
    <s v="5510618"/>
    <s v="หญิง"/>
    <n v="20"/>
    <n v="3"/>
    <s v="นักเรียน"/>
    <s v="117"/>
    <x v="9"/>
    <x v="15"/>
    <x v="15"/>
    <x v="0"/>
    <s v="จตุรพักตรพิมาน"/>
    <d v="2021-06-21T00:00:00"/>
    <d v="2021-06-23T00:00:00"/>
    <m/>
    <d v="2021-01-03T00:00:00"/>
    <x v="21"/>
    <n v="25"/>
  </r>
  <r>
    <n v="19019"/>
    <s v="66.Dengue fever"/>
    <s v="เด่นภูมิ พรมวงษา"/>
    <s v="5410595"/>
    <s v="ชาย"/>
    <n v="9"/>
    <n v="7"/>
    <s v="นักเรียน"/>
    <s v="98/1"/>
    <x v="9"/>
    <x v="15"/>
    <x v="15"/>
    <x v="0"/>
    <s v="จตุรพักตรพิมาน"/>
    <d v="2021-06-25T00:00:00"/>
    <d v="2021-06-29T00:00:00"/>
    <m/>
    <d v="2021-01-03T00:00:00"/>
    <x v="13"/>
    <n v="25"/>
  </r>
  <r>
    <n v="23564"/>
    <s v="66.Dengue fever"/>
    <s v="เตโชดม อุดมฉวี"/>
    <m/>
    <s v="ชาย"/>
    <n v="7"/>
    <n v="0"/>
    <s v="นักเรียน"/>
    <s v="150"/>
    <x v="19"/>
    <x v="13"/>
    <x v="13"/>
    <x v="1"/>
    <s v="ร้อยเอ็ดธนบุรี"/>
    <d v="2021-08-26T00:00:00"/>
    <d v="2021-09-02T00:00:00"/>
    <m/>
    <d v="2021-01-03T00:00:00"/>
    <x v="4"/>
    <n v="34"/>
  </r>
  <r>
    <n v="181"/>
    <s v="66.Dengue fever"/>
    <s v="ธณัฐพงศ์ สิงห์คง"/>
    <s v="5710647"/>
    <s v="ชาย"/>
    <n v="17"/>
    <n v="11"/>
    <s v="นักเรียน"/>
    <s v="179"/>
    <x v="10"/>
    <x v="15"/>
    <x v="15"/>
    <x v="0"/>
    <s v="จตุรพักตรพิมาน"/>
    <d v="2021-01-04T00:00:00"/>
    <d v="2021-01-04T00:00:00"/>
    <m/>
    <d v="2021-01-03T00:00:00"/>
    <x v="22"/>
    <n v="1"/>
  </r>
  <r>
    <n v="23162"/>
    <s v="66.Dengue fever"/>
    <s v="ธนกร ภาคะ"/>
    <s v="550168865"/>
    <s v="ชาย"/>
    <n v="15"/>
    <n v="7"/>
    <s v="นักเรียน"/>
    <s v="74"/>
    <x v="5"/>
    <x v="8"/>
    <x v="8"/>
    <x v="2"/>
    <s v="สุวรรณภูมิ"/>
    <d v="2021-07-17T00:00:00"/>
    <d v="2021-07-21T00:00:00"/>
    <m/>
    <d v="2021-01-03T00:00:00"/>
    <x v="7"/>
    <n v="28"/>
  </r>
  <r>
    <n v="22869"/>
    <s v="66.Dengue fever"/>
    <s v="ธัญญภัสร์ นนทภา"/>
    <m/>
    <s v="หญิง"/>
    <n v="34"/>
    <n v="0"/>
    <s v="ค้าขาย"/>
    <s v="21"/>
    <x v="6"/>
    <x v="27"/>
    <x v="23"/>
    <x v="10"/>
    <s v="ร้อยเอ็ดธนบุรี"/>
    <d v="2021-07-28T00:00:00"/>
    <d v="2021-08-01T00:00:00"/>
    <m/>
    <d v="2021-01-03T00:00:00"/>
    <x v="8"/>
    <n v="30"/>
  </r>
  <r>
    <n v="15010"/>
    <s v="66.Dengue fever"/>
    <s v="ธีรภัทร์ เนาวะดี"/>
    <s v="580003469"/>
    <s v="ชาย"/>
    <n v="6"/>
    <n v="3"/>
    <s v="นักเรียน"/>
    <s v="5"/>
    <x v="8"/>
    <x v="47"/>
    <x v="37"/>
    <x v="11"/>
    <s v="จุรีเวช"/>
    <d v="2021-05-11T00:00:00"/>
    <d v="2021-05-15T00:00:00"/>
    <m/>
    <d v="2021-01-03T00:00:00"/>
    <x v="12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48"/>
    <x v="32"/>
    <x v="7"/>
    <s v="ธวัชบุรี"/>
    <d v="2021-06-13T00:00:00"/>
    <d v="2021-06-18T00:00:00"/>
    <m/>
    <d v="2021-01-03T00:00:00"/>
    <x v="9"/>
    <n v="24"/>
  </r>
  <r>
    <n v="19020"/>
    <s v="66.Dengue fever"/>
    <s v="นฤมล หานุสิงห์"/>
    <s v="5410274"/>
    <s v="หญิง"/>
    <n v="9"/>
    <n v="8"/>
    <s v="นักเรียน"/>
    <s v="29"/>
    <x v="5"/>
    <x v="15"/>
    <x v="15"/>
    <x v="0"/>
    <s v="จตุรพักตรพิมาน"/>
    <d v="2021-06-25T00:00:00"/>
    <d v="2021-06-29T00:00:00"/>
    <m/>
    <d v="2021-01-03T00:00:00"/>
    <x v="13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9"/>
    <x v="49"/>
    <x v="38"/>
    <x v="7"/>
    <s v="ร้อยเอ็ด"/>
    <d v="2021-06-01T00:00:00"/>
    <d v="2021-06-02T00:00:00"/>
    <m/>
    <d v="2021-01-03T00:00:00"/>
    <x v="0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2"/>
    <x v="50"/>
    <x v="7"/>
    <x v="2"/>
    <s v="สุวรรณภูมิ"/>
    <d v="2021-05-23T00:00:00"/>
    <d v="2021-05-27T00:00:00"/>
    <m/>
    <d v="2021-01-03T00:00:00"/>
    <x v="10"/>
    <n v="21"/>
  </r>
  <r>
    <n v="23160"/>
    <s v="66.Dengue fever"/>
    <s v="บารมี ปรากฎ"/>
    <s v="500134156"/>
    <s v="ชาย"/>
    <n v="14"/>
    <n v="6"/>
    <s v="นักเรียน"/>
    <s v="52"/>
    <x v="17"/>
    <x v="34"/>
    <x v="6"/>
    <x v="2"/>
    <s v="สุวรรณภูมิ"/>
    <d v="2021-07-16T00:00:00"/>
    <d v="2021-07-18T00:00:00"/>
    <m/>
    <d v="2021-01-03T00:00:00"/>
    <x v="7"/>
    <n v="28"/>
  </r>
  <r>
    <n v="20428"/>
    <s v="66.Dengue fever"/>
    <s v="ประสิทธิ์  โต่นวุธ"/>
    <s v="6201104"/>
    <s v="ชาย"/>
    <n v="37"/>
    <n v="0"/>
    <s v="เกษตร"/>
    <s v="28"/>
    <x v="8"/>
    <x v="51"/>
    <x v="1"/>
    <x v="1"/>
    <s v="ปทุมรัตต์"/>
    <d v="2021-07-18T00:00:00"/>
    <d v="2021-07-20T00:00:00"/>
    <m/>
    <d v="2021-01-03T00:00:00"/>
    <x v="7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8"/>
    <x v="52"/>
    <x v="39"/>
    <x v="7"/>
    <s v="ร้อยเอ็ด"/>
    <d v="2021-05-28T00:00:00"/>
    <d v="2021-06-03T00:00:00"/>
    <m/>
    <d v="2021-01-03T00:00:00"/>
    <x v="0"/>
    <n v="21"/>
  </r>
  <r>
    <n v="22278"/>
    <s v="66.Dengue fever"/>
    <s v="ปัฐพร นามมูล"/>
    <s v="6402461"/>
    <s v="หญิง"/>
    <n v="17"/>
    <n v="8"/>
    <s v="นักเรียน"/>
    <s v="209"/>
    <x v="4"/>
    <x v="15"/>
    <x v="15"/>
    <x v="0"/>
    <s v="จตุรพักตรพิมาน"/>
    <d v="2021-08-09T00:00:00"/>
    <d v="2021-08-16T00:00:00"/>
    <m/>
    <d v="2021-01-03T00:00:00"/>
    <x v="1"/>
    <n v="32"/>
  </r>
  <r>
    <n v="22495"/>
    <s v="66.Dengue fever"/>
    <s v="ปิยะพงษ์ สมภักดี"/>
    <s v="5706163"/>
    <s v="ชาย"/>
    <n v="24"/>
    <n v="11"/>
    <s v="รับจ้าง,กรรมกร"/>
    <s v="149"/>
    <x v="1"/>
    <x v="33"/>
    <x v="27"/>
    <x v="0"/>
    <s v="จตุรพักตรพิมาน"/>
    <d v="2021-08-13T00:00:00"/>
    <d v="2021-08-16T00:00:00"/>
    <m/>
    <d v="2021-01-03T00:00:00"/>
    <x v="1"/>
    <n v="32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2"/>
    <x v="53"/>
    <x v="25"/>
    <x v="10"/>
    <s v="ร้อยเอ็ด"/>
    <d v="2021-02-22T00:00:00"/>
    <d v="2021-02-25T00:00:00"/>
    <m/>
    <d v="2021-01-03T00:00:00"/>
    <x v="23"/>
    <n v="8"/>
  </r>
  <r>
    <n v="23649"/>
    <s v="66.Dengue fever"/>
    <s v="เปรมปรีญา งามสวย"/>
    <s v="530001768"/>
    <s v="หญิง"/>
    <n v="11"/>
    <n v="4"/>
    <s v="นักเรียน"/>
    <s v="16"/>
    <x v="7"/>
    <x v="54"/>
    <x v="40"/>
    <x v="9"/>
    <s v="หนองฮี"/>
    <d v="2021-08-23T00:00:00"/>
    <d v="2021-08-23T00:00:00"/>
    <m/>
    <d v="2021-01-03T00:00:00"/>
    <x v="5"/>
    <n v="34"/>
  </r>
  <r>
    <n v="22277"/>
    <s v="66.Dengue fever"/>
    <s v="พรมนุสรณ์ ช่างไถ"/>
    <s v="5604948"/>
    <s v="ชาย"/>
    <n v="15"/>
    <n v="1"/>
    <s v="นักเรียน"/>
    <s v="155"/>
    <x v="5"/>
    <x v="55"/>
    <x v="27"/>
    <x v="0"/>
    <s v="จตุรพักตรพิมาน"/>
    <d v="2021-08-07T00:00:00"/>
    <d v="2021-08-07T00:00:00"/>
    <m/>
    <d v="2021-01-03T00:00:00"/>
    <x v="8"/>
    <n v="31"/>
  </r>
  <r>
    <n v="21162"/>
    <s v="66.Dengue fever"/>
    <s v="พศิกา จามิกรณ์"/>
    <s v="600007390"/>
    <s v="หญิง"/>
    <n v="8"/>
    <n v="6"/>
    <s v="นักเรียน"/>
    <s v="96"/>
    <x v="3"/>
    <x v="11"/>
    <x v="11"/>
    <x v="1"/>
    <s v="จุรีเวช"/>
    <d v="2021-07-27T00:00:00"/>
    <d v="2021-07-30T00:00:00"/>
    <m/>
    <d v="2021-01-03T00:00:00"/>
    <x v="15"/>
    <n v="30"/>
  </r>
  <r>
    <n v="18627"/>
    <s v="66.Dengue fever"/>
    <s v="พัชรา เกตุไทย"/>
    <s v="5703786"/>
    <s v="หญิง"/>
    <n v="38"/>
    <n v="9"/>
    <s v="รับจ้าง,กรรมกร"/>
    <s v="366"/>
    <x v="11"/>
    <x v="56"/>
    <x v="15"/>
    <x v="0"/>
    <s v="จตุรพักตรพิมาน"/>
    <d v="2021-06-24T00:00:00"/>
    <d v="2021-06-25T00:00:00"/>
    <m/>
    <d v="2021-01-03T00:00:00"/>
    <x v="21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3"/>
    <x v="57"/>
    <x v="17"/>
    <x v="1"/>
    <s v="ปทุมรัตต์"/>
    <d v="2021-03-20T00:00:00"/>
    <d v="2021-03-23T00:00:00"/>
    <m/>
    <d v="2021-01-03T00:00:00"/>
    <x v="6"/>
    <n v="11"/>
  </r>
  <r>
    <n v="23159"/>
    <s v="66.Dengue fever"/>
    <s v="พิรศุษม์ เวคะวากยานนท์"/>
    <s v="530155809"/>
    <s v="ชาย"/>
    <n v="11"/>
    <n v="7"/>
    <s v="นักเรียน"/>
    <s v="400/8"/>
    <x v="11"/>
    <x v="58"/>
    <x v="6"/>
    <x v="2"/>
    <s v="สุวรรณภูมิ"/>
    <d v="2021-06-28T00:00:00"/>
    <d v="2021-07-03T00:00:00"/>
    <m/>
    <d v="2021-01-03T00:00:00"/>
    <x v="13"/>
    <n v="26"/>
  </r>
  <r>
    <n v="22279"/>
    <s v="66.Dengue fever"/>
    <s v="พิสิษฐ์ สิงห์อ้น"/>
    <s v="5600076"/>
    <s v="ชาย"/>
    <n v="12"/>
    <n v="11"/>
    <s v="นักเรียน"/>
    <s v="82"/>
    <x v="10"/>
    <x v="15"/>
    <x v="15"/>
    <x v="0"/>
    <s v="จตุรพักตรพิมาน"/>
    <d v="2021-08-09T00:00:00"/>
    <d v="2021-08-16T00:00:00"/>
    <m/>
    <d v="2021-01-03T00:00:00"/>
    <x v="1"/>
    <n v="32"/>
  </r>
  <r>
    <n v="1200"/>
    <s v="66.Dengue fever"/>
    <s v="พีรดา วันทา"/>
    <s v="5705971"/>
    <s v="หญิง"/>
    <n v="6"/>
    <n v="10"/>
    <s v="นักเรียน"/>
    <s v="39"/>
    <x v="4"/>
    <x v="15"/>
    <x v="15"/>
    <x v="0"/>
    <s v="จตุรพักตรพิมาน"/>
    <d v="2021-01-13T00:00:00"/>
    <d v="2021-01-14T00:00:00"/>
    <m/>
    <d v="2021-01-03T00:00:00"/>
    <x v="24"/>
    <n v="2"/>
  </r>
  <r>
    <n v="21273"/>
    <s v="66.Dengue fever"/>
    <s v="พีรพัฒน์  ศูนย์ธรรมลา"/>
    <s v="5656632"/>
    <s v="ชาย"/>
    <n v="8"/>
    <n v="0"/>
    <s v="นักเรียน"/>
    <s v="36"/>
    <x v="9"/>
    <x v="13"/>
    <x v="13"/>
    <x v="1"/>
    <s v="ปทุมรัตต์"/>
    <d v="2021-07-25T00:00:00"/>
    <d v="2021-07-30T00:00:00"/>
    <m/>
    <d v="2021-01-03T00:00:00"/>
    <x v="15"/>
    <n v="30"/>
  </r>
  <r>
    <n v="17422"/>
    <s v="66.Dengue fever"/>
    <s v="พีระพัฒน์ บุญยะวุฒิ"/>
    <s v="4803624"/>
    <s v="ชาย"/>
    <n v="16"/>
    <n v="0"/>
    <s v="นักเรียน"/>
    <s v="213"/>
    <x v="11"/>
    <x v="17"/>
    <x v="17"/>
    <x v="1"/>
    <s v="ปทุมรัตต์"/>
    <d v="2021-06-11T00:00:00"/>
    <d v="2021-06-13T00:00:00"/>
    <m/>
    <d v="2021-01-03T00:00:00"/>
    <x v="9"/>
    <n v="23"/>
  </r>
  <r>
    <n v="7935"/>
    <s v="66.Dengue fever"/>
    <s v="พุทธนันท์  ดีแก้ว"/>
    <s v="5656936"/>
    <s v="ชาย"/>
    <n v="9"/>
    <n v="0"/>
    <s v="นักเรียน"/>
    <s v="26"/>
    <x v="3"/>
    <x v="57"/>
    <x v="17"/>
    <x v="1"/>
    <s v="ปทุมรัตต์"/>
    <d v="2021-03-04T00:00:00"/>
    <d v="2021-03-08T00:00:00"/>
    <m/>
    <d v="2021-01-03T00:00:00"/>
    <x v="25"/>
    <n v="9"/>
  </r>
  <r>
    <n v="21794"/>
    <s v="66.Dengue fever"/>
    <s v="ไพรสันต์ ประโม"/>
    <s v="5712531"/>
    <s v="ชาย"/>
    <n v="32"/>
    <n v="10"/>
    <s v="ข้าราชการ"/>
    <s v="123/3"/>
    <x v="1"/>
    <x v="15"/>
    <x v="15"/>
    <x v="0"/>
    <s v="จตุรพักตรพิมาน"/>
    <d v="2021-08-04T00:00:00"/>
    <d v="2021-08-05T00:00:00"/>
    <m/>
    <d v="2021-01-03T00:00:00"/>
    <x v="8"/>
    <n v="31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13"/>
    <x v="23"/>
    <x v="17"/>
    <x v="1"/>
    <s v="ปทุมรัตต์"/>
    <d v="2021-06-02T00:00:00"/>
    <d v="2021-06-05T00:00:00"/>
    <m/>
    <d v="2021-01-03T00:00:00"/>
    <x v="0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11"/>
    <x v="37"/>
    <x v="29"/>
    <x v="10"/>
    <s v="ร้อยเอ็ด"/>
    <d v="2021-06-20T00:00:00"/>
    <d v="2021-06-23T00:00:00"/>
    <m/>
    <d v="2021-01-03T00:00:00"/>
    <x v="21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6"/>
    <x v="59"/>
    <x v="1"/>
    <x v="1"/>
    <s v="ปทุมรัตต์"/>
    <d v="2021-07-05T00:00:00"/>
    <d v="2021-07-08T00:00:00"/>
    <m/>
    <d v="2021-01-03T00:00:00"/>
    <x v="19"/>
    <n v="27"/>
  </r>
  <r>
    <n v="13681"/>
    <s v="66.Dengue fever"/>
    <s v="มนตรี ไชยนต์"/>
    <m/>
    <s v="ชาย"/>
    <n v="44"/>
    <n v="0"/>
    <s v="เกษตร"/>
    <s v="14"/>
    <x v="5"/>
    <x v="60"/>
    <x v="41"/>
    <x v="8"/>
    <s v="เสลภูมิ"/>
    <d v="2021-04-16T00:00:00"/>
    <d v="2021-04-23T00:00:00"/>
    <m/>
    <d v="2021-01-03T00:00:00"/>
    <x v="26"/>
    <n v="15"/>
  </r>
  <r>
    <n v="23161"/>
    <s v="66.Dengue fever"/>
    <s v="มนัสชัย จันทร์แดง"/>
    <s v="500138217"/>
    <s v="ชาย"/>
    <n v="14"/>
    <n v="0"/>
    <s v="นักเรียน"/>
    <s v="68"/>
    <x v="17"/>
    <x v="34"/>
    <x v="6"/>
    <x v="2"/>
    <s v="สุวรรณภูมิ"/>
    <d v="2021-07-17T00:00:00"/>
    <d v="2021-07-20T00:00:00"/>
    <m/>
    <d v="2021-01-03T00:00:00"/>
    <x v="7"/>
    <n v="28"/>
  </r>
  <r>
    <n v="13654"/>
    <s v="66.Dengue fever"/>
    <s v="มิณชญา ทองเฟื่อง"/>
    <s v="000160543"/>
    <s v="หญิง"/>
    <n v="10"/>
    <n v="11"/>
    <s v="นักเรียน"/>
    <s v="250"/>
    <x v="1"/>
    <x v="61"/>
    <x v="42"/>
    <x v="8"/>
    <s v="เสลภูมิ"/>
    <d v="2021-04-23T00:00:00"/>
    <d v="2021-04-23T00:00:00"/>
    <m/>
    <d v="2021-01-03T00:00:00"/>
    <x v="26"/>
    <n v="16"/>
  </r>
  <r>
    <n v="19212"/>
    <s v="66.Dengue fever"/>
    <s v="ยุทธพล ชาติมูลตรี"/>
    <s v="5800836"/>
    <s v="ชาย"/>
    <n v="13"/>
    <n v="0"/>
    <s v="นักเรียน"/>
    <s v="55"/>
    <x v="0"/>
    <x v="62"/>
    <x v="1"/>
    <x v="1"/>
    <s v="ปทุมรัตต์"/>
    <d v="2021-06-28T00:00:00"/>
    <d v="2021-07-02T00:00:00"/>
    <m/>
    <d v="2021-01-03T00:00:00"/>
    <x v="13"/>
    <n v="26"/>
  </r>
  <r>
    <n v="16812"/>
    <s v="66.Dengue fever"/>
    <s v="รัชพล   ตลุ่มมุข"/>
    <s v="5304913"/>
    <s v="ชาย"/>
    <n v="11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23156"/>
    <s v="66.Dengue fever"/>
    <s v="ฤทธิเดช กัญญาเลิศ"/>
    <s v="500134639"/>
    <s v="ชาย"/>
    <n v="14"/>
    <n v="5"/>
    <s v="นักเรียน"/>
    <s v="234"/>
    <x v="11"/>
    <x v="58"/>
    <x v="6"/>
    <x v="2"/>
    <s v="สุวรรณภูมิ"/>
    <d v="2021-06-13T00:00:00"/>
    <d v="2021-06-16T00:00:00"/>
    <m/>
    <d v="2021-01-03T00:00:00"/>
    <x v="9"/>
    <n v="24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0"/>
    <x v="0"/>
    <x v="0"/>
    <x v="0"/>
    <s v="จตุรพักตรพิมาน"/>
    <d v="2021-06-28T00:00:00"/>
    <d v="2021-06-29T00:00:00"/>
    <m/>
    <d v="2021-01-03T00:00:00"/>
    <x v="13"/>
    <n v="26"/>
  </r>
  <r>
    <n v="20904"/>
    <s v="66.Dengue fever"/>
    <s v="วราภรณ์ คำภู"/>
    <s v="5800553"/>
    <s v="หญิง"/>
    <n v="11"/>
    <n v="0"/>
    <s v="นักเรียน"/>
    <s v="93"/>
    <x v="13"/>
    <x v="63"/>
    <x v="1"/>
    <x v="1"/>
    <s v="ปทุมรัตต์"/>
    <d v="2021-07-18T00:00:00"/>
    <d v="2021-07-22T00:00:00"/>
    <m/>
    <d v="2021-01-03T00:00:00"/>
    <x v="7"/>
    <n v="29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11"/>
    <x v="64"/>
    <x v="32"/>
    <x v="7"/>
    <s v="ร้อยเอ็ด"/>
    <d v="2021-06-05T00:00:00"/>
    <d v="2021-06-08T00:00:00"/>
    <m/>
    <d v="2021-01-03T00:00:00"/>
    <x v="11"/>
    <n v="22"/>
  </r>
  <r>
    <n v="15791"/>
    <s v="66.Dengue fever"/>
    <s v="วริษฐา โพธิ์สิงห์"/>
    <m/>
    <s v="หญิง"/>
    <n v="7"/>
    <n v="0"/>
    <s v="นักเรียน"/>
    <s v="169"/>
    <x v="9"/>
    <x v="65"/>
    <x v="43"/>
    <x v="8"/>
    <s v="เสลภูมิ"/>
    <d v="2021-05-18T00:00:00"/>
    <d v="2021-05-23T00:00:00"/>
    <m/>
    <d v="2021-01-03T00:00:00"/>
    <x v="10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13"/>
    <x v="38"/>
    <x v="30"/>
    <x v="0"/>
    <s v="จตุรพักตรพิมาน"/>
    <d v="2021-05-25T00:00:00"/>
    <d v="2021-05-28T00:00:00"/>
    <m/>
    <d v="2021-01-03T00:00:00"/>
    <x v="10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3"/>
    <x v="66"/>
    <x v="29"/>
    <x v="10"/>
    <s v="ร้อยเอ็ด"/>
    <d v="2021-06-06T00:00:00"/>
    <d v="2021-07-07T00:00:00"/>
    <m/>
    <d v="2021-01-03T00:00:00"/>
    <x v="19"/>
    <n v="23"/>
  </r>
  <r>
    <n v="18861"/>
    <s v="66.Dengue fever"/>
    <s v="วิภาวี บุตรกัณหา"/>
    <s v="510140988"/>
    <s v="หญิง"/>
    <n v="20"/>
    <n v="6"/>
    <s v="นักเรียน"/>
    <s v="69"/>
    <x v="8"/>
    <x v="12"/>
    <x v="12"/>
    <x v="2"/>
    <s v="สุวรรณภูมิ"/>
    <d v="2021-06-07T00:00:00"/>
    <d v="2021-06-10T00:00:00"/>
    <m/>
    <d v="2021-01-03T00:00:00"/>
    <x v="11"/>
    <n v="23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7"/>
    <x v="67"/>
    <x v="25"/>
    <x v="10"/>
    <s v="จุรีเวช"/>
    <d v="2021-06-12T00:00:00"/>
    <d v="2021-06-19T00:00:00"/>
    <m/>
    <d v="2021-01-03T00:00:00"/>
    <x v="9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6"/>
    <x v="68"/>
    <x v="37"/>
    <x v="11"/>
    <s v="เกษตรวิสัย"/>
    <d v="2021-01-01T00:00:00"/>
    <d v="2021-01-02T00:00:00"/>
    <m/>
    <d v="2021-01-03T00:00:00"/>
    <x v="27"/>
    <n v="0"/>
  </r>
  <r>
    <n v="23167"/>
    <s v="66.Dengue fever"/>
    <s v="ศิริลักษณ์ หงษ์หนองหว้า"/>
    <s v="440071081"/>
    <s v="หญิง"/>
    <n v="21"/>
    <n v="4"/>
    <s v="นักเรียน"/>
    <s v="48"/>
    <x v="5"/>
    <x v="8"/>
    <x v="8"/>
    <x v="2"/>
    <s v="สุวรรณภูมิ"/>
    <d v="2021-08-04T00:00:00"/>
    <d v="2021-08-07T00:00:00"/>
    <m/>
    <d v="2021-01-03T00:00:00"/>
    <x v="8"/>
    <n v="31"/>
  </r>
  <r>
    <n v="19379"/>
    <s v="66.Dengue fever"/>
    <s v="สหัสชัย วิชุมา"/>
    <s v="5403930"/>
    <s v="ชาย"/>
    <n v="21"/>
    <n v="4"/>
    <s v="นักเรียน"/>
    <s v="101"/>
    <x v="1"/>
    <x v="33"/>
    <x v="27"/>
    <x v="0"/>
    <s v="จตุรพักตรพิมาน"/>
    <d v="2021-07-02T00:00:00"/>
    <d v="2021-07-05T00:00:00"/>
    <m/>
    <d v="2021-01-03T00:00:00"/>
    <x v="19"/>
    <n v="26"/>
  </r>
  <r>
    <n v="21919"/>
    <s v="66.Dengue fever"/>
    <s v="สุดาพร  หลักกอ"/>
    <s v="5504457"/>
    <s v="หญิง"/>
    <n v="29"/>
    <n v="0"/>
    <s v="เกษตร"/>
    <s v="61"/>
    <x v="7"/>
    <x v="69"/>
    <x v="1"/>
    <x v="1"/>
    <s v="ปทุมรัตต์"/>
    <d v="2021-08-05T00:00:00"/>
    <d v="2021-08-09T00:00:00"/>
    <m/>
    <d v="2021-01-03T00:00:00"/>
    <x v="3"/>
    <n v="31"/>
  </r>
  <r>
    <n v="21427"/>
    <s v="66.Dengue fever"/>
    <s v="สุดารัตน์  สุริยะก้านตรง"/>
    <s v="6201026"/>
    <s v="หญิง"/>
    <n v="13"/>
    <n v="0"/>
    <s v="นักเรียน"/>
    <s v="358"/>
    <x v="11"/>
    <x v="17"/>
    <x v="17"/>
    <x v="1"/>
    <s v="ปทุมรัตต์"/>
    <d v="2021-07-31T00:00:00"/>
    <d v="2021-08-03T00:00:00"/>
    <m/>
    <d v="2021-01-03T00:00:00"/>
    <x v="8"/>
    <n v="30"/>
  </r>
  <r>
    <n v="22008"/>
    <s v="66.Dengue fever"/>
    <s v="สุพร ทองสกุล"/>
    <s v="450008744"/>
    <s v="ชาย"/>
    <n v="35"/>
    <n v="2"/>
    <s v="ค้าขาย"/>
    <s v="20"/>
    <x v="1"/>
    <x v="70"/>
    <x v="44"/>
    <x v="9"/>
    <s v="พนมไพร"/>
    <d v="2021-08-08T00:00:00"/>
    <d v="2021-08-10T00:00:00"/>
    <m/>
    <d v="2021-01-03T00:00:00"/>
    <x v="3"/>
    <n v="32"/>
  </r>
  <r>
    <n v="10445"/>
    <s v="66.Dengue fever"/>
    <s v="สุรนนท์ แสงภารา"/>
    <s v="6400755"/>
    <s v="ชาย"/>
    <n v="25"/>
    <n v="9"/>
    <s v="ข้าราชการ"/>
    <s v="52/1"/>
    <x v="9"/>
    <x v="15"/>
    <x v="15"/>
    <x v="0"/>
    <s v="จตุรพักตรพิมาน"/>
    <d v="2021-03-25T00:00:00"/>
    <d v="2021-03-29T00:00:00"/>
    <m/>
    <d v="2021-01-03T00:00:00"/>
    <x v="28"/>
    <n v="12"/>
  </r>
  <r>
    <n v="17070"/>
    <s v="66.Dengue fever"/>
    <s v="สุวนันท์ ตรีกุล"/>
    <s v="886252"/>
    <s v="หญิง"/>
    <n v="8"/>
    <n v="11"/>
    <s v="นักเรียน"/>
    <s v="47"/>
    <x v="9"/>
    <x v="49"/>
    <x v="38"/>
    <x v="7"/>
    <s v="ร้อยเอ็ด"/>
    <d v="2021-05-30T00:00:00"/>
    <d v="2021-06-01T00:00:00"/>
    <m/>
    <d v="2021-01-03T00:00:00"/>
    <x v="0"/>
    <n v="22"/>
  </r>
  <r>
    <n v="20419"/>
    <s v="66.Dengue fever"/>
    <s v="สุวิทย์ มังสระคู"/>
    <s v="000004397"/>
    <s v="ชาย"/>
    <n v="32"/>
    <n v="3"/>
    <s v="เกษตร"/>
    <s v="147"/>
    <x v="9"/>
    <x v="71"/>
    <x v="45"/>
    <x v="12"/>
    <s v="ทุ่งเขาหลวง"/>
    <d v="2021-07-12T00:00:00"/>
    <d v="2021-07-16T00:00:00"/>
    <m/>
    <d v="2021-01-03T00:00:00"/>
    <x v="14"/>
    <n v="28"/>
  </r>
  <r>
    <n v="21428"/>
    <s v="66.Dengue fever"/>
    <s v="หงส์เหม ลาดหนองขุ่น"/>
    <s v="4902616"/>
    <s v="หญิง"/>
    <n v="15"/>
    <n v="0"/>
    <s v="นักเรียน"/>
    <s v="75"/>
    <x v="1"/>
    <x v="72"/>
    <x v="36"/>
    <x v="1"/>
    <s v="ปทุมรัตต์"/>
    <d v="2021-07-29T00:00:00"/>
    <d v="2021-08-03T00:00:00"/>
    <m/>
    <d v="2021-01-03T00:00:00"/>
    <x v="8"/>
    <n v="30"/>
  </r>
  <r>
    <n v="18626"/>
    <s v="66.Dengue fever"/>
    <s v="หนึ่งธิดา สิมวิเศษ"/>
    <s v="5504632"/>
    <s v="หญิง"/>
    <n v="9"/>
    <n v="1"/>
    <s v="นักเรียน"/>
    <s v="15/2"/>
    <x v="18"/>
    <x v="15"/>
    <x v="15"/>
    <x v="0"/>
    <s v="จตุรพักตรพิมาน"/>
    <d v="2021-06-24T00:00:00"/>
    <d v="2021-06-25T00:00:00"/>
    <m/>
    <d v="2021-01-03T00:00:00"/>
    <x v="21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4"/>
    <x v="33"/>
    <x v="27"/>
    <x v="0"/>
    <s v="จตุรพักตรพิมาน"/>
    <d v="2021-06-11T00:00:00"/>
    <d v="2021-06-11T00:00:00"/>
    <m/>
    <d v="2021-01-03T00:00:00"/>
    <x v="11"/>
    <n v="23"/>
  </r>
  <r>
    <n v="23168"/>
    <s v="66.Dengue fever"/>
    <s v="อภิญญา วงษ์ไทย"/>
    <s v="420034352"/>
    <s v="หญิง"/>
    <n v="21"/>
    <n v="10"/>
    <s v="รับจ้าง,กรรมกร"/>
    <s v="85"/>
    <x v="5"/>
    <x v="70"/>
    <x v="6"/>
    <x v="2"/>
    <s v="สุวรรณภูมิ"/>
    <d v="2021-08-07T00:00:00"/>
    <d v="2021-08-10T00:00:00"/>
    <m/>
    <d v="2021-01-03T00:00:00"/>
    <x v="3"/>
    <n v="31"/>
  </r>
  <r>
    <n v="20285"/>
    <s v="66.Dengue fever"/>
    <s v="อรวรรณ จันคติ"/>
    <s v="5404461"/>
    <s v="หญิง"/>
    <n v="27"/>
    <n v="6"/>
    <s v="เกษตร"/>
    <s v="79/1"/>
    <x v="9"/>
    <x v="73"/>
    <x v="0"/>
    <x v="0"/>
    <s v="จตุรพักตรพิมาน"/>
    <d v="2021-07-14T00:00:00"/>
    <d v="2021-07-19T00:00:00"/>
    <m/>
    <d v="2021-01-03T00:00:00"/>
    <x v="7"/>
    <n v="28"/>
  </r>
  <r>
    <n v="20186"/>
    <s v="66.Dengue fever"/>
    <s v="อริสรา วิทมาสิงห์"/>
    <s v="801221"/>
    <s v="หญิง"/>
    <n v="10"/>
    <n v="10"/>
    <s v="นักเรียน"/>
    <s v="34"/>
    <x v="6"/>
    <x v="27"/>
    <x v="23"/>
    <x v="10"/>
    <s v="ร้อยเอ็ด"/>
    <d v="2021-06-07T00:00:00"/>
    <d v="2021-07-12T00:00:00"/>
    <m/>
    <d v="2021-01-03T00:00:00"/>
    <x v="14"/>
    <n v="23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74"/>
    <x v="16"/>
    <x v="0"/>
    <s v="จตุรพักตรพิมาน"/>
    <d v="2021-06-14T00:00:00"/>
    <d v="2021-06-14T00:00:00"/>
    <m/>
    <d v="2021-01-03T00:00:00"/>
    <x v="9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9"/>
    <x v="75"/>
    <x v="1"/>
    <x v="1"/>
    <s v="ปทุมรัตต์"/>
    <d v="2021-06-01T00:00:00"/>
    <d v="2021-06-03T00:00:00"/>
    <m/>
    <d v="2021-01-03T00:00:00"/>
    <x v="0"/>
    <n v="22"/>
  </r>
  <r>
    <n v="17886"/>
    <s v="66.Dengue fever"/>
    <s v="อุบล เล็กศิริ"/>
    <s v="5708202"/>
    <s v="หญิง"/>
    <n v="47"/>
    <n v="11"/>
    <s v="รับจ้าง,กรรมกร"/>
    <s v="191"/>
    <x v="18"/>
    <x v="15"/>
    <x v="15"/>
    <x v="0"/>
    <s v="จตุรพักตรพิมาน"/>
    <d v="2021-06-17T00:00:00"/>
    <d v="2021-06-18T00:00:00"/>
    <m/>
    <d v="2021-01-03T00:00:00"/>
    <x v="9"/>
    <n v="24"/>
  </r>
  <r>
    <n v="23165"/>
    <s v="66.Dengue fever"/>
    <s v="เอกศักดิ์ ศรีโคตร"/>
    <s v="470108918"/>
    <s v="ชาย"/>
    <n v="17"/>
    <n v="0"/>
    <s v="นักเรียน"/>
    <s v="55"/>
    <x v="17"/>
    <x v="34"/>
    <x v="6"/>
    <x v="2"/>
    <s v="สุวรรณภูมิ"/>
    <d v="2021-07-25T00:00:00"/>
    <d v="2021-07-27T00:00:00"/>
    <m/>
    <d v="2021-01-03T00:00:00"/>
    <x v="15"/>
    <n v="30"/>
  </r>
  <r>
    <n v="21803"/>
    <s v="66.Dengue fever"/>
    <s v="ไอยวริญญ์ ทองสกุล"/>
    <s v="580002605"/>
    <s v="หญิง"/>
    <n v="5"/>
    <n v="10"/>
    <s v="ไม่ทราบอาชีพ/ในปกครอง"/>
    <s v="20"/>
    <x v="1"/>
    <x v="70"/>
    <x v="44"/>
    <x v="9"/>
    <s v="พนมไพร"/>
    <d v="2021-08-06T00:00:00"/>
    <d v="2021-08-06T00:00:00"/>
    <m/>
    <d v="2021-01-03T00:00:00"/>
    <x v="8"/>
    <n v="31"/>
  </r>
  <r>
    <n v="1231"/>
    <s v="66.Dengue fever"/>
    <s v="ไอรดา  พันธ์ผะกา"/>
    <s v="61001892"/>
    <s v="หญิง"/>
    <n v="12"/>
    <n v="0"/>
    <s v="นักเรียน"/>
    <s v="87"/>
    <x v="3"/>
    <x v="57"/>
    <x v="17"/>
    <x v="1"/>
    <s v="ปทุมรัตต์"/>
    <d v="2021-01-10T00:00:00"/>
    <d v="2021-01-13T00:00:00"/>
    <m/>
    <d v="2021-01-03T00:00:00"/>
    <x v="2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G142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1"/>
        <item sd="0" x="0"/>
        <item x="6"/>
        <item x="1"/>
        <item x="5"/>
        <item sd="0" x="9"/>
        <item x="3"/>
        <item x="2"/>
        <item x="13"/>
        <item x="7"/>
        <item x="8"/>
        <item x="19"/>
        <item x="10"/>
        <item x="18"/>
        <item x="4"/>
        <item x="17"/>
        <item x="14"/>
        <item x="15"/>
        <item x="16"/>
        <item x="12"/>
        <item t="default"/>
      </items>
    </pivotField>
    <pivotField axis="axisRow" compact="0" outline="0" subtotalTop="0" showAll="0" includeNewItemsInFilter="1" sortType="ascending">
      <items count="77">
        <item x="32"/>
        <item x="33"/>
        <item x="18"/>
        <item x="36"/>
        <item x="49"/>
        <item x="22"/>
        <item x="3"/>
        <item x="64"/>
        <item x="54"/>
        <item x="5"/>
        <item x="58"/>
        <item x="12"/>
        <item x="70"/>
        <item x="6"/>
        <item x="37"/>
        <item x="65"/>
        <item x="39"/>
        <item x="60"/>
        <item x="55"/>
        <item x="46"/>
        <item x="20"/>
        <item x="34"/>
        <item x="63"/>
        <item x="23"/>
        <item x="8"/>
        <item x="53"/>
        <item x="24"/>
        <item x="0"/>
        <item x="11"/>
        <item x="59"/>
        <item x="73"/>
        <item x="69"/>
        <item x="72"/>
        <item x="45"/>
        <item x="35"/>
        <item x="62"/>
        <item x="28"/>
        <item x="17"/>
        <item x="75"/>
        <item x="41"/>
        <item x="43"/>
        <item x="9"/>
        <item x="25"/>
        <item x="47"/>
        <item x="50"/>
        <item x="7"/>
        <item x="48"/>
        <item x="74"/>
        <item x="14"/>
        <item x="26"/>
        <item x="29"/>
        <item x="27"/>
        <item x="16"/>
        <item x="30"/>
        <item x="4"/>
        <item x="2"/>
        <item x="13"/>
        <item x="61"/>
        <item x="21"/>
        <item x="57"/>
        <item x="67"/>
        <item x="10"/>
        <item x="44"/>
        <item x="31"/>
        <item x="66"/>
        <item x="40"/>
        <item x="51"/>
        <item x="19"/>
        <item x="68"/>
        <item x="52"/>
        <item x="38"/>
        <item x="42"/>
        <item x="71"/>
        <item x="56"/>
        <item x="15"/>
        <item x="1"/>
        <item t="default"/>
      </items>
    </pivotField>
    <pivotField axis="axisRow" compact="0" outline="0" subtotalTop="0" showAll="0" includeNewItemsInFilter="1" sortType="descending">
      <items count="47">
        <item x="15"/>
        <item x="27"/>
        <item x="0"/>
        <item x="16"/>
        <item x="30"/>
        <item x="19"/>
        <item x="25"/>
        <item x="29"/>
        <item x="23"/>
        <item x="34"/>
        <item x="2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7"/>
        <item x="18"/>
        <item x="20"/>
        <item x="21"/>
        <item x="22"/>
        <item x="24"/>
        <item x="28"/>
        <item x="31"/>
        <item x="32"/>
        <item x="33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4">
        <item x="11"/>
        <item x="0"/>
        <item x="12"/>
        <item x="7"/>
        <item x="1"/>
        <item x="9"/>
        <item x="6"/>
        <item x="4"/>
        <item x="5"/>
        <item x="10"/>
        <item x="3"/>
        <item x="2"/>
        <item x="8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0">
        <item x="27"/>
        <item x="22"/>
        <item x="24"/>
        <item x="17"/>
        <item x="16"/>
        <item x="23"/>
        <item x="2"/>
        <item x="25"/>
        <item x="6"/>
        <item x="28"/>
        <item x="20"/>
        <item x="26"/>
        <item x="18"/>
        <item x="12"/>
        <item x="10"/>
        <item x="0"/>
        <item x="11"/>
        <item x="9"/>
        <item x="21"/>
        <item x="13"/>
        <item x="19"/>
        <item x="14"/>
        <item x="7"/>
        <item x="15"/>
        <item x="8"/>
        <item x="3"/>
        <item x="1"/>
        <item x="5"/>
        <item x="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37">
    <i>
      <x/>
      <x v="37"/>
      <x v="43"/>
    </i>
    <i r="2">
      <x v="68"/>
    </i>
    <i t="default" r="1">
      <x v="37"/>
    </i>
    <i r="1">
      <x v="31"/>
      <x v="3"/>
    </i>
    <i t="default" r="1">
      <x v="31"/>
    </i>
    <i r="1">
      <x v="34"/>
      <x v="39"/>
    </i>
    <i t="default" r="1">
      <x v="34"/>
    </i>
    <i t="default">
      <x/>
    </i>
    <i>
      <x v="1"/>
      <x/>
      <x v="73"/>
    </i>
    <i r="2">
      <x v="74"/>
    </i>
    <i t="default" r="1">
      <x/>
    </i>
    <i r="1">
      <x v="1"/>
      <x v="1"/>
    </i>
    <i r="2">
      <x v="18"/>
    </i>
    <i t="default" r="1">
      <x v="1"/>
    </i>
    <i r="1">
      <x v="2"/>
      <x v="27"/>
    </i>
    <i r="2">
      <x v="30"/>
    </i>
    <i t="default" r="1">
      <x v="2"/>
    </i>
    <i r="1">
      <x v="3"/>
      <x v="47"/>
    </i>
    <i r="2">
      <x v="52"/>
    </i>
    <i t="default" r="1">
      <x v="3"/>
    </i>
    <i r="1">
      <x v="4"/>
      <x v="70"/>
    </i>
    <i t="default" r="1">
      <x v="4"/>
    </i>
    <i r="1">
      <x v="5"/>
      <x v="58"/>
    </i>
    <i t="default" r="1">
      <x v="5"/>
    </i>
    <i t="default">
      <x v="1"/>
    </i>
    <i>
      <x v="2"/>
      <x v="45"/>
      <x v="72"/>
    </i>
    <i t="default" r="1">
      <x v="45"/>
    </i>
    <i t="default">
      <x v="2"/>
    </i>
    <i>
      <x v="3"/>
      <x v="33"/>
      <x v="7"/>
    </i>
    <i r="2">
      <x v="46"/>
    </i>
    <i r="2">
      <x v="65"/>
    </i>
    <i t="default" r="1">
      <x v="33"/>
    </i>
    <i r="1">
      <x v="38"/>
      <x v="4"/>
    </i>
    <i t="default" r="1">
      <x v="38"/>
    </i>
    <i r="1">
      <x v="39"/>
      <x v="69"/>
    </i>
    <i t="default" r="1">
      <x v="39"/>
    </i>
    <i r="1">
      <x v="24"/>
      <x v="48"/>
    </i>
    <i t="default" r="1">
      <x v="24"/>
    </i>
    <i t="default">
      <x v="3"/>
    </i>
    <i>
      <x v="4"/>
      <x v="11"/>
      <x v="22"/>
    </i>
    <i r="2">
      <x v="29"/>
    </i>
    <i r="2">
      <x v="31"/>
    </i>
    <i r="2">
      <x v="34"/>
    </i>
    <i r="2">
      <x v="35"/>
    </i>
    <i r="2">
      <x v="38"/>
    </i>
    <i r="2">
      <x v="66"/>
    </i>
    <i r="2">
      <x v="75"/>
    </i>
    <i t="default" r="1">
      <x v="11"/>
    </i>
    <i r="1">
      <x v="25"/>
      <x v="23"/>
    </i>
    <i r="2">
      <x v="37"/>
    </i>
    <i r="2">
      <x v="59"/>
    </i>
    <i t="default" r="1">
      <x v="25"/>
    </i>
    <i r="1">
      <x v="23"/>
      <x v="56"/>
    </i>
    <i t="default" r="1">
      <x v="23"/>
    </i>
    <i r="1">
      <x v="21"/>
      <x v="28"/>
    </i>
    <i t="default" r="1">
      <x v="21"/>
    </i>
    <i r="1">
      <x v="36"/>
      <x v="19"/>
    </i>
    <i r="2">
      <x v="32"/>
    </i>
    <i t="default" r="1">
      <x v="36"/>
    </i>
    <i r="1">
      <x v="32"/>
      <x v="16"/>
    </i>
    <i t="default" r="1">
      <x v="32"/>
    </i>
    <i r="1">
      <x v="30"/>
      <x v="36"/>
    </i>
    <i t="default" r="1">
      <x v="30"/>
    </i>
    <i t="default">
      <x v="4"/>
    </i>
    <i>
      <x v="5"/>
      <x v="44"/>
      <x v="12"/>
    </i>
    <i t="default" r="1">
      <x v="44"/>
    </i>
    <i r="1">
      <x v="40"/>
      <x v="8"/>
    </i>
    <i t="default" r="1">
      <x v="40"/>
    </i>
    <i r="1">
      <x v="28"/>
      <x v="42"/>
    </i>
    <i t="default" r="1">
      <x v="28"/>
    </i>
    <i r="1">
      <x v="35"/>
      <x v="62"/>
    </i>
    <i t="default" r="1">
      <x v="35"/>
    </i>
    <i t="default">
      <x v="5"/>
    </i>
    <i>
      <x v="6"/>
      <x v="19"/>
      <x v="41"/>
    </i>
    <i t="default" r="1">
      <x v="19"/>
    </i>
    <i t="default">
      <x v="6"/>
    </i>
    <i>
      <x v="7"/>
      <x v="20"/>
      <x v="61"/>
    </i>
    <i t="default" r="1">
      <x v="20"/>
    </i>
    <i r="1">
      <x v="14"/>
      <x v="54"/>
    </i>
    <i t="default" r="1">
      <x v="14"/>
    </i>
    <i t="default">
      <x v="7"/>
    </i>
    <i>
      <x v="8"/>
      <x v="15"/>
      <x v="9"/>
    </i>
    <i t="default" r="1">
      <x v="15"/>
    </i>
    <i t="default">
      <x v="8"/>
    </i>
    <i>
      <x v="9"/>
      <x v="6"/>
      <x v="25"/>
    </i>
    <i r="2">
      <x v="40"/>
    </i>
    <i r="2">
      <x v="50"/>
    </i>
    <i r="2">
      <x v="53"/>
    </i>
    <i r="2">
      <x v="60"/>
    </i>
    <i t="default" r="1">
      <x v="6"/>
    </i>
    <i r="1">
      <x v="7"/>
      <x v="14"/>
    </i>
    <i r="2">
      <x v="64"/>
    </i>
    <i t="default" r="1">
      <x v="7"/>
    </i>
    <i r="1">
      <x v="8"/>
      <x v="51"/>
    </i>
    <i t="default" r="1">
      <x v="8"/>
    </i>
    <i r="1">
      <x v="9"/>
      <x v="33"/>
    </i>
    <i r="2">
      <x v="71"/>
    </i>
    <i t="default" r="1">
      <x v="9"/>
    </i>
    <i r="1">
      <x v="10"/>
      <x v="63"/>
    </i>
    <i t="default" r="1">
      <x v="10"/>
    </i>
    <i t="default">
      <x v="9"/>
    </i>
    <i>
      <x v="10"/>
      <x v="26"/>
      <x v="20"/>
    </i>
    <i t="default" r="1">
      <x v="26"/>
    </i>
    <i r="1">
      <x v="13"/>
      <x v="6"/>
    </i>
    <i t="default" r="1">
      <x v="13"/>
    </i>
    <i t="default">
      <x v="10"/>
    </i>
    <i>
      <x v="11"/>
      <x v="16"/>
      <x/>
    </i>
    <i r="2">
      <x v="2"/>
    </i>
    <i r="2">
      <x v="10"/>
    </i>
    <i r="2">
      <x v="12"/>
    </i>
    <i r="2">
      <x v="13"/>
    </i>
    <i r="2">
      <x v="21"/>
    </i>
    <i t="default" r="1">
      <x v="16"/>
    </i>
    <i r="1">
      <x v="22"/>
      <x v="5"/>
    </i>
    <i r="2">
      <x v="11"/>
    </i>
    <i r="2">
      <x v="67"/>
    </i>
    <i t="default" r="1">
      <x v="22"/>
    </i>
    <i r="1">
      <x v="18"/>
      <x v="24"/>
    </i>
    <i t="default" r="1">
      <x v="18"/>
    </i>
    <i r="1">
      <x v="17"/>
      <x v="44"/>
    </i>
    <i r="2">
      <x v="45"/>
    </i>
    <i t="default" r="1">
      <x v="17"/>
    </i>
    <i r="1">
      <x v="29"/>
      <x v="49"/>
    </i>
    <i t="default" r="1">
      <x v="29"/>
    </i>
    <i r="1">
      <x v="12"/>
      <x v="55"/>
    </i>
    <i t="default" r="1">
      <x v="12"/>
    </i>
    <i t="default">
      <x v="11"/>
    </i>
    <i>
      <x v="12"/>
      <x v="43"/>
      <x v="15"/>
    </i>
    <i t="default" r="1">
      <x v="43"/>
    </i>
    <i r="1">
      <x v="42"/>
      <x v="57"/>
    </i>
    <i t="default" r="1">
      <x v="42"/>
    </i>
    <i r="1">
      <x v="27"/>
      <x v="26"/>
    </i>
    <i t="default" r="1">
      <x v="27"/>
    </i>
    <i r="1">
      <x v="41"/>
      <x v="17"/>
    </i>
    <i t="default" r="1">
      <x v="41"/>
    </i>
    <i t="default">
      <x v="12"/>
    </i>
    <i t="grand">
      <x/>
    </i>
  </rowItems>
  <colFields count="1">
    <field x="18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ราย" fld="15" subtotal="count" baseField="0" baseItem="0"/>
  </dataFields>
  <formats count="32">
    <format dxfId="31">
      <pivotArea type="all" outline="0" fieldPosition="0"/>
    </format>
    <format dxfId="30">
      <pivotArea grandRow="1" outline="0" fieldPosition="0"/>
    </format>
    <format dxfId="29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Col="1" outline="0" fieldPosition="0"/>
    </format>
    <format dxfId="25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dataOnly="0" labelOnly="1" grandRow="1" outline="0" fieldPosition="0"/>
    </format>
    <format dxfId="23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origin" dataOnly="0" labelOnly="1" outline="0" fieldPosition="0"/>
    </format>
    <format dxfId="17">
      <pivotArea field="12" type="button" dataOnly="0" labelOnly="1" outline="0" axis="axisRow" fieldPosition="0"/>
    </format>
    <format dxfId="16">
      <pivotArea field="11" type="button" dataOnly="0" labelOnly="1" outline="0" axis="axisRow" fieldPosition="1"/>
    </format>
    <format dxfId="15">
      <pivotArea field="10" type="button" dataOnly="0" labelOnly="1" outline="0" axis="axisRow" fieldPosition="2"/>
    </format>
    <format dxfId="14">
      <pivotArea field="18" type="button" dataOnly="0" labelOnly="1" outline="0" axis="axisCol" fieldPosition="0"/>
    </format>
    <format dxfId="13">
      <pivotArea type="topRight" dataOnly="0" labelOnly="1" outline="0" fieldPosition="0"/>
    </format>
    <format dxfId="12">
      <pivotArea dataOnly="0" labelOnly="1" outline="0" fieldPosition="0">
        <references count="1">
          <reference field="18" count="0"/>
        </references>
      </pivotArea>
    </format>
    <format dxfId="11">
      <pivotArea dataOnly="0" labelOnly="1" grandCol="1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C2" sqref="C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4" t="s">
        <v>336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62"/>
    </row>
    <row r="2" spans="1:30" ht="23.25">
      <c r="A2" s="164"/>
      <c r="B2" s="164"/>
      <c r="C2" s="82" t="s">
        <v>457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337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4</v>
      </c>
      <c r="F13" s="135">
        <v>16</v>
      </c>
      <c r="G13" s="135">
        <v>46</v>
      </c>
      <c r="H13" s="135">
        <v>25</v>
      </c>
      <c r="I13" s="269">
        <v>30</v>
      </c>
      <c r="J13" s="269"/>
      <c r="K13" s="269"/>
      <c r="L13" s="269"/>
      <c r="M13" s="269"/>
      <c r="N13" s="135">
        <f t="shared" si="0"/>
        <v>134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17</v>
      </c>
      <c r="F14" s="136">
        <f>SUM(B13:F13)</f>
        <v>33</v>
      </c>
      <c r="G14" s="136">
        <f>SUM(B13:G13)</f>
        <v>79</v>
      </c>
      <c r="H14" s="136">
        <f>SUM(B13:H13)</f>
        <v>104</v>
      </c>
      <c r="I14" s="136">
        <f>SUM(B13:I13)</f>
        <v>134</v>
      </c>
      <c r="J14" s="136">
        <f>SUM(B13:J13)</f>
        <v>134</v>
      </c>
      <c r="K14" s="136">
        <f>SUM(B13:K13)</f>
        <v>134</v>
      </c>
      <c r="L14" s="136">
        <f>SUM(B13:L13)</f>
        <v>134</v>
      </c>
      <c r="M14" s="136">
        <f>SUM(B13:M13)</f>
        <v>134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5"/>
      <c r="E31" s="365"/>
      <c r="F31" s="365"/>
      <c r="G31" s="365"/>
      <c r="H31" s="365"/>
      <c r="I31" s="365"/>
      <c r="J31" s="365"/>
      <c r="K31" s="365"/>
    </row>
    <row r="32" spans="1:19">
      <c r="D32" s="365"/>
      <c r="E32" s="365"/>
      <c r="F32" s="365"/>
      <c r="G32" s="365"/>
      <c r="H32" s="365"/>
      <c r="I32" s="365"/>
      <c r="J32" s="365"/>
      <c r="K32" s="36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3" zoomScale="90" zoomScaleNormal="90" workbookViewId="0">
      <selection activeCell="Y24" sqref="Y24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69" t="s">
        <v>340</v>
      </c>
      <c r="S1" s="369"/>
      <c r="T1" s="369"/>
      <c r="U1" s="369"/>
      <c r="V1" s="369"/>
      <c r="W1" s="369"/>
    </row>
    <row r="2" spans="1:26" ht="24">
      <c r="B2" s="82" t="s">
        <v>458</v>
      </c>
      <c r="R2" s="43"/>
      <c r="S2" s="43"/>
      <c r="T2" s="370" t="s">
        <v>359</v>
      </c>
      <c r="U2" s="371"/>
      <c r="V2" s="371"/>
      <c r="W2" s="372"/>
    </row>
    <row r="3" spans="1:26" ht="24">
      <c r="A3" s="19" t="s">
        <v>9</v>
      </c>
      <c r="B3" s="366" t="s">
        <v>43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29">
        <f t="shared" si="0"/>
        <v>0</v>
      </c>
      <c r="E5" s="148">
        <v>1</v>
      </c>
      <c r="F5" s="148">
        <f t="shared" si="0"/>
        <v>1</v>
      </c>
      <c r="G5" s="148">
        <f t="shared" si="0"/>
        <v>7</v>
      </c>
      <c r="H5" s="148">
        <f t="shared" si="0"/>
        <v>2</v>
      </c>
      <c r="I5" s="148">
        <f t="shared" si="0"/>
        <v>0</v>
      </c>
      <c r="J5" s="328">
        <v>0</v>
      </c>
      <c r="K5" s="328">
        <f t="shared" si="0"/>
        <v>0</v>
      </c>
      <c r="L5" s="328">
        <f t="shared" si="0"/>
        <v>0</v>
      </c>
      <c r="M5" s="328">
        <v>0</v>
      </c>
      <c r="N5" s="149">
        <f t="shared" ref="N5:N27" si="1">SUM(B5:M5)</f>
        <v>14</v>
      </c>
      <c r="O5" s="150">
        <f t="shared" ref="O5:O27" si="2">V5</f>
        <v>8.9667142756496059</v>
      </c>
      <c r="R5" s="26" t="s">
        <v>21</v>
      </c>
      <c r="S5" s="5">
        <f>S6+S7</f>
        <v>156133</v>
      </c>
      <c r="T5" s="119">
        <f>T6+T7</f>
        <v>14</v>
      </c>
      <c r="U5" s="47">
        <v>0</v>
      </c>
      <c r="V5" s="48">
        <f>T5*100000/S5</f>
        <v>8.9667142756496059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>
        <v>0</v>
      </c>
      <c r="J6" s="152"/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2</v>
      </c>
      <c r="I7" s="247">
        <v>0</v>
      </c>
      <c r="J7" s="152"/>
      <c r="K7" s="152"/>
      <c r="L7" s="152"/>
      <c r="M7" s="152"/>
      <c r="N7" s="153">
        <f t="shared" si="1"/>
        <v>9</v>
      </c>
      <c r="O7" s="154">
        <f t="shared" si="2"/>
        <v>7.4025941980111698</v>
      </c>
      <c r="R7" s="28" t="s">
        <v>22</v>
      </c>
      <c r="S7" s="7">
        <v>121579</v>
      </c>
      <c r="T7" s="27">
        <f t="shared" ref="T7:T26" si="3">N7</f>
        <v>9</v>
      </c>
      <c r="U7" s="50">
        <v>0</v>
      </c>
      <c r="V7" s="51">
        <f t="shared" ref="V7:V26" si="4">T7*100000/S7</f>
        <v>7.4025941980111698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0</v>
      </c>
      <c r="E8" s="246">
        <v>0</v>
      </c>
      <c r="F8" s="246">
        <v>2</v>
      </c>
      <c r="G8" s="246">
        <v>1</v>
      </c>
      <c r="H8" s="246">
        <v>0</v>
      </c>
      <c r="I8" s="247">
        <v>0</v>
      </c>
      <c r="J8" s="152"/>
      <c r="K8" s="152"/>
      <c r="L8" s="152"/>
      <c r="M8" s="152"/>
      <c r="N8" s="153">
        <f t="shared" si="1"/>
        <v>4</v>
      </c>
      <c r="O8" s="154">
        <f t="shared" si="2"/>
        <v>4.0673140474858913</v>
      </c>
      <c r="R8" s="29" t="s">
        <v>23</v>
      </c>
      <c r="S8" s="12">
        <v>98345</v>
      </c>
      <c r="T8" s="27">
        <f t="shared" si="3"/>
        <v>4</v>
      </c>
      <c r="U8" s="52">
        <v>0</v>
      </c>
      <c r="V8" s="51">
        <f t="shared" si="4"/>
        <v>4.0673140474858913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10</v>
      </c>
      <c r="I9" s="247">
        <v>4</v>
      </c>
      <c r="J9" s="152"/>
      <c r="K9" s="152"/>
      <c r="L9" s="152"/>
      <c r="M9" s="152"/>
      <c r="N9" s="153">
        <f t="shared" si="1"/>
        <v>31</v>
      </c>
      <c r="O9" s="154">
        <f t="shared" si="2"/>
        <v>57.748551629068011</v>
      </c>
      <c r="R9" s="29" t="s">
        <v>31</v>
      </c>
      <c r="S9" s="12">
        <v>53681</v>
      </c>
      <c r="T9" s="27">
        <f t="shared" si="3"/>
        <v>31</v>
      </c>
      <c r="U9" s="52">
        <v>0</v>
      </c>
      <c r="V9" s="51">
        <f t="shared" si="4"/>
        <v>57.748551629068011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4</v>
      </c>
      <c r="I10" s="247">
        <v>9</v>
      </c>
      <c r="J10" s="152"/>
      <c r="K10" s="152"/>
      <c r="L10" s="152"/>
      <c r="M10" s="152"/>
      <c r="N10" s="153">
        <f t="shared" si="1"/>
        <v>38</v>
      </c>
      <c r="O10" s="154">
        <f t="shared" si="2"/>
        <v>47.124184627594929</v>
      </c>
      <c r="R10" s="29" t="s">
        <v>24</v>
      </c>
      <c r="S10" s="12">
        <v>80638</v>
      </c>
      <c r="T10" s="27">
        <f t="shared" si="3"/>
        <v>38</v>
      </c>
      <c r="U10" s="52">
        <v>0</v>
      </c>
      <c r="V10" s="51">
        <f t="shared" si="4"/>
        <v>47.124184627594929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>
        <v>1</v>
      </c>
      <c r="J11" s="152"/>
      <c r="K11" s="152"/>
      <c r="L11" s="152"/>
      <c r="M11" s="152"/>
      <c r="N11" s="153">
        <f t="shared" si="1"/>
        <v>7</v>
      </c>
      <c r="O11" s="154">
        <f t="shared" si="2"/>
        <v>10.237959428429351</v>
      </c>
      <c r="R11" s="29" t="s">
        <v>25</v>
      </c>
      <c r="S11" s="12">
        <v>68373</v>
      </c>
      <c r="T11" s="27">
        <f t="shared" si="3"/>
        <v>7</v>
      </c>
      <c r="U11" s="52">
        <v>0</v>
      </c>
      <c r="V11" s="51">
        <f t="shared" si="4"/>
        <v>10.237959428429351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>
        <v>4</v>
      </c>
      <c r="J12" s="152"/>
      <c r="K12" s="152"/>
      <c r="L12" s="152"/>
      <c r="M12" s="152"/>
      <c r="N12" s="153">
        <f t="shared" si="1"/>
        <v>5</v>
      </c>
      <c r="O12" s="154">
        <f t="shared" si="2"/>
        <v>6.8125459846853964</v>
      </c>
      <c r="R12" s="29" t="s">
        <v>26</v>
      </c>
      <c r="S12" s="12">
        <v>73394</v>
      </c>
      <c r="T12" s="27">
        <f t="shared" si="3"/>
        <v>5</v>
      </c>
      <c r="U12" s="52">
        <v>0</v>
      </c>
      <c r="V12" s="51">
        <f t="shared" si="4"/>
        <v>6.8125459846853964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>
        <v>1</v>
      </c>
      <c r="J13" s="152"/>
      <c r="K13" s="152"/>
      <c r="L13" s="152"/>
      <c r="M13" s="152"/>
      <c r="N13" s="153">
        <f t="shared" si="1"/>
        <v>1</v>
      </c>
      <c r="O13" s="154">
        <f t="shared" si="2"/>
        <v>0.92705040373045078</v>
      </c>
      <c r="R13" s="29" t="s">
        <v>27</v>
      </c>
      <c r="S13" s="12">
        <v>107869</v>
      </c>
      <c r="T13" s="27">
        <f t="shared" si="3"/>
        <v>1</v>
      </c>
      <c r="U13" s="52">
        <v>0</v>
      </c>
      <c r="V13" s="51">
        <f t="shared" si="4"/>
        <v>0.92705040373045078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1</v>
      </c>
      <c r="I14" s="247">
        <v>0</v>
      </c>
      <c r="J14" s="152"/>
      <c r="K14" s="152"/>
      <c r="L14" s="152"/>
      <c r="M14" s="152"/>
      <c r="N14" s="153">
        <f t="shared" si="1"/>
        <v>1</v>
      </c>
      <c r="O14" s="154">
        <f t="shared" si="2"/>
        <v>1.7301038062283738</v>
      </c>
      <c r="R14" s="29" t="s">
        <v>34</v>
      </c>
      <c r="S14" s="12">
        <v>57800</v>
      </c>
      <c r="T14" s="27">
        <f t="shared" si="3"/>
        <v>1</v>
      </c>
      <c r="U14" s="52">
        <v>0</v>
      </c>
      <c r="V14" s="51">
        <f t="shared" si="4"/>
        <v>1.7301038062283738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>
        <v>0</v>
      </c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>
        <v>1</v>
      </c>
      <c r="J16" s="152"/>
      <c r="K16" s="152"/>
      <c r="L16" s="152"/>
      <c r="M16" s="152"/>
      <c r="N16" s="153">
        <f t="shared" si="1"/>
        <v>4</v>
      </c>
      <c r="O16" s="154">
        <f t="shared" si="2"/>
        <v>3.2917746780232893</v>
      </c>
      <c r="R16" s="29" t="s">
        <v>28</v>
      </c>
      <c r="S16" s="12">
        <v>121515</v>
      </c>
      <c r="T16" s="27">
        <f t="shared" si="3"/>
        <v>4</v>
      </c>
      <c r="U16" s="52">
        <v>0</v>
      </c>
      <c r="V16" s="51">
        <f t="shared" si="4"/>
        <v>3.2917746780232893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6</v>
      </c>
      <c r="H17" s="248">
        <v>7</v>
      </c>
      <c r="I17" s="247">
        <v>8</v>
      </c>
      <c r="J17" s="152"/>
      <c r="K17" s="152"/>
      <c r="L17" s="152"/>
      <c r="M17" s="152"/>
      <c r="N17" s="153">
        <f t="shared" si="1"/>
        <v>24</v>
      </c>
      <c r="O17" s="154">
        <f t="shared" si="2"/>
        <v>20.614129267768948</v>
      </c>
      <c r="R17" s="29" t="s">
        <v>29</v>
      </c>
      <c r="S17" s="12">
        <v>116425</v>
      </c>
      <c r="T17" s="27">
        <f t="shared" si="3"/>
        <v>24</v>
      </c>
      <c r="U17" s="52">
        <v>0</v>
      </c>
      <c r="V17" s="51">
        <f t="shared" si="4"/>
        <v>20.614129267768948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>
        <v>1</v>
      </c>
      <c r="J19" s="152"/>
      <c r="K19" s="152"/>
      <c r="L19" s="152"/>
      <c r="M19" s="152"/>
      <c r="N19" s="153">
        <f t="shared" si="1"/>
        <v>2</v>
      </c>
      <c r="O19" s="154">
        <f t="shared" si="2"/>
        <v>7.1415818603820744</v>
      </c>
      <c r="R19" s="29" t="s">
        <v>58</v>
      </c>
      <c r="S19" s="12">
        <v>28005</v>
      </c>
      <c r="T19" s="27">
        <f t="shared" si="3"/>
        <v>2</v>
      </c>
      <c r="U19" s="52">
        <v>0</v>
      </c>
      <c r="V19" s="51">
        <f t="shared" si="4"/>
        <v>7.1415818603820744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>
        <v>0</v>
      </c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>
        <v>1</v>
      </c>
      <c r="J22" s="152"/>
      <c r="K22" s="152"/>
      <c r="L22" s="152"/>
      <c r="M22" s="152"/>
      <c r="N22" s="153">
        <f t="shared" si="1"/>
        <v>2</v>
      </c>
      <c r="O22" s="154">
        <f t="shared" si="2"/>
        <v>5.4246114622040196</v>
      </c>
      <c r="R22" s="11" t="s">
        <v>59</v>
      </c>
      <c r="S22" s="12">
        <v>36869</v>
      </c>
      <c r="T22" s="27">
        <f t="shared" si="3"/>
        <v>2</v>
      </c>
      <c r="U22" s="52">
        <v>0</v>
      </c>
      <c r="V22" s="51">
        <f t="shared" si="4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>
        <v>0</v>
      </c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>
        <v>0</v>
      </c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>
        <v>0</v>
      </c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>
        <v>0</v>
      </c>
      <c r="J26" s="156"/>
      <c r="K26" s="156"/>
      <c r="L26" s="156"/>
      <c r="M26" s="156"/>
      <c r="N26" s="153">
        <f t="shared" si="1"/>
        <v>1</v>
      </c>
      <c r="O26" s="157">
        <f t="shared" si="2"/>
        <v>4.2295816943704265</v>
      </c>
      <c r="R26" s="14" t="s">
        <v>63</v>
      </c>
      <c r="S26" s="12">
        <v>23643</v>
      </c>
      <c r="T26" s="27">
        <f t="shared" si="3"/>
        <v>1</v>
      </c>
      <c r="U26" s="53">
        <v>0</v>
      </c>
      <c r="V26" s="51">
        <f t="shared" si="4"/>
        <v>4.2295816943704265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4</v>
      </c>
      <c r="F27" s="95">
        <f t="shared" si="5"/>
        <v>16</v>
      </c>
      <c r="G27" s="95">
        <f t="shared" si="5"/>
        <v>46</v>
      </c>
      <c r="H27" s="95">
        <f t="shared" si="5"/>
        <v>25</v>
      </c>
      <c r="I27" s="95">
        <f t="shared" si="5"/>
        <v>30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134</v>
      </c>
      <c r="O27" s="96">
        <f t="shared" si="2"/>
        <v>10.24018585173128</v>
      </c>
      <c r="R27" s="94" t="s">
        <v>64</v>
      </c>
      <c r="S27" s="98">
        <f>SUM(S6:S26)</f>
        <v>1308570</v>
      </c>
      <c r="T27" s="98">
        <f>SUM(T6:T26)</f>
        <v>134</v>
      </c>
      <c r="U27" s="98">
        <f>SUM(U6:U26)</f>
        <v>0</v>
      </c>
      <c r="V27" s="99">
        <f>T27*100000/S27</f>
        <v>10.24018585173128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1" t="s">
        <v>342</v>
      </c>
    </row>
    <row r="2" spans="1:24">
      <c r="A2" s="42"/>
      <c r="B2" s="82" t="s">
        <v>457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10</v>
      </c>
      <c r="P4" s="36">
        <f t="shared" ref="P4:P10" si="0">O4*100000/N4</f>
        <v>14.204065616289112</v>
      </c>
      <c r="Q4" s="2"/>
      <c r="R4" s="70">
        <f>O4*100/O10</f>
        <v>7.4626865671641793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23</v>
      </c>
      <c r="P5" s="36">
        <f t="shared" si="0"/>
        <v>30.649323091923335</v>
      </c>
      <c r="R5" s="70">
        <f>O5*100/O10</f>
        <v>17.164179104477611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4</v>
      </c>
      <c r="D6" s="6">
        <f>D7+D8</f>
        <v>0</v>
      </c>
      <c r="E6" s="58">
        <f>C6+D6</f>
        <v>4</v>
      </c>
      <c r="F6" s="59">
        <f>E6*100000/B6</f>
        <v>2.5619183644713162</v>
      </c>
      <c r="G6" s="6">
        <f>G7+G8</f>
        <v>10</v>
      </c>
      <c r="H6" s="60">
        <f>C6+D6+G6</f>
        <v>14</v>
      </c>
      <c r="I6" s="61">
        <f>H6*100000/B6</f>
        <v>8.9667142756496059</v>
      </c>
      <c r="L6" s="107"/>
      <c r="M6" s="17" t="s">
        <v>36</v>
      </c>
      <c r="N6" s="35">
        <v>84248.338076132117</v>
      </c>
      <c r="O6" s="17">
        <v>28</v>
      </c>
      <c r="P6" s="36">
        <f t="shared" si="0"/>
        <v>33.235076963414322</v>
      </c>
      <c r="R6" s="70">
        <f>O6*100/O10</f>
        <v>20.895522388059703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37</v>
      </c>
      <c r="P7" s="36">
        <f t="shared" si="0"/>
        <v>18.500098469684509</v>
      </c>
      <c r="R7" s="70">
        <f>O7*100/O10</f>
        <v>27.611940298507463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2</v>
      </c>
      <c r="D8" s="9">
        <v>0</v>
      </c>
      <c r="E8" s="62">
        <f t="shared" ref="E8:E27" si="1">C8+D8</f>
        <v>2</v>
      </c>
      <c r="F8" s="63">
        <f t="shared" ref="F8:F27" si="2">E8*100000/B8</f>
        <v>1.645020932891371</v>
      </c>
      <c r="G8" s="10">
        <v>7</v>
      </c>
      <c r="H8" s="64">
        <f t="shared" ref="H8:H27" si="3">C8+D8+G8</f>
        <v>9</v>
      </c>
      <c r="I8" s="65">
        <f t="shared" ref="I8:I27" si="4">H8*100000/B8</f>
        <v>7.4025941980111698</v>
      </c>
      <c r="M8" s="17" t="s">
        <v>38</v>
      </c>
      <c r="N8" s="35">
        <v>444932</v>
      </c>
      <c r="O8" s="17">
        <v>26</v>
      </c>
      <c r="P8" s="36">
        <f t="shared" si="0"/>
        <v>5.8435895822282955</v>
      </c>
      <c r="R8" s="70">
        <f>O8*100/O10</f>
        <v>19.402985074626866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4</v>
      </c>
      <c r="H9" s="64">
        <f t="shared" si="3"/>
        <v>4</v>
      </c>
      <c r="I9" s="65">
        <f t="shared" si="4"/>
        <v>4.0673140474858913</v>
      </c>
      <c r="M9" s="17" t="s">
        <v>39</v>
      </c>
      <c r="N9" s="35">
        <v>433946</v>
      </c>
      <c r="O9" s="17">
        <v>10</v>
      </c>
      <c r="P9" s="36">
        <f t="shared" si="0"/>
        <v>2.3044341922727711</v>
      </c>
      <c r="R9" s="70">
        <f>O9*100/O10</f>
        <v>7.4626865671641793</v>
      </c>
      <c r="T9" s="72"/>
      <c r="V9" s="255"/>
    </row>
    <row r="10" spans="1:24">
      <c r="A10" s="29" t="s">
        <v>31</v>
      </c>
      <c r="B10" s="12">
        <v>53681</v>
      </c>
      <c r="C10" s="8">
        <v>10</v>
      </c>
      <c r="D10" s="9">
        <v>0</v>
      </c>
      <c r="E10" s="62">
        <f t="shared" si="1"/>
        <v>10</v>
      </c>
      <c r="F10" s="63">
        <f t="shared" si="2"/>
        <v>18.628565041634843</v>
      </c>
      <c r="G10" s="10">
        <v>21</v>
      </c>
      <c r="H10" s="64">
        <f t="shared" si="3"/>
        <v>31</v>
      </c>
      <c r="I10" s="65">
        <f t="shared" si="4"/>
        <v>57.748551629068011</v>
      </c>
      <c r="M10" s="31" t="s">
        <v>41</v>
      </c>
      <c r="N10" s="32">
        <f>SUM(N4:N9)</f>
        <v>1308570.0921336529</v>
      </c>
      <c r="O10" s="32">
        <f>SUM(O4:O9)</f>
        <v>134</v>
      </c>
      <c r="P10" s="33">
        <f t="shared" si="0"/>
        <v>10.240185130741448</v>
      </c>
      <c r="R10" s="74">
        <f>SUM(R4:R9)</f>
        <v>100.00000000000001</v>
      </c>
      <c r="T10" s="72"/>
      <c r="V10" s="255"/>
    </row>
    <row r="11" spans="1:24">
      <c r="A11" s="29" t="s">
        <v>24</v>
      </c>
      <c r="B11" s="12">
        <v>80638</v>
      </c>
      <c r="C11" s="8">
        <v>7</v>
      </c>
      <c r="D11" s="9">
        <v>2</v>
      </c>
      <c r="E11" s="62">
        <f t="shared" si="1"/>
        <v>9</v>
      </c>
      <c r="F11" s="63">
        <f t="shared" si="2"/>
        <v>11.160991096009326</v>
      </c>
      <c r="G11" s="10">
        <v>29</v>
      </c>
      <c r="H11" s="64">
        <f t="shared" si="3"/>
        <v>38</v>
      </c>
      <c r="I11" s="65">
        <f t="shared" si="4"/>
        <v>47.124184627594929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6</v>
      </c>
      <c r="H12" s="64">
        <f t="shared" si="3"/>
        <v>7</v>
      </c>
      <c r="I12" s="65">
        <f t="shared" si="4"/>
        <v>10.237959428429351</v>
      </c>
    </row>
    <row r="13" spans="1:24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4</v>
      </c>
      <c r="H13" s="64">
        <f t="shared" si="3"/>
        <v>5</v>
      </c>
      <c r="I13" s="65">
        <f t="shared" si="4"/>
        <v>6.8125459846853964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1</v>
      </c>
      <c r="D14" s="9">
        <v>0</v>
      </c>
      <c r="E14" s="62">
        <f t="shared" si="1"/>
        <v>1</v>
      </c>
      <c r="F14" s="63">
        <f t="shared" si="2"/>
        <v>0.92705040373045078</v>
      </c>
      <c r="G14" s="10">
        <v>0</v>
      </c>
      <c r="H14" s="64">
        <f t="shared" si="3"/>
        <v>1</v>
      </c>
      <c r="I14" s="65">
        <f t="shared" si="4"/>
        <v>0.92705040373045078</v>
      </c>
      <c r="M14" s="77" t="s">
        <v>70</v>
      </c>
      <c r="N14" s="78">
        <v>652498</v>
      </c>
      <c r="O14" s="77">
        <v>68</v>
      </c>
      <c r="P14" s="36">
        <f>O14*100000/N14</f>
        <v>10.421487881955194</v>
      </c>
      <c r="R14" s="79"/>
    </row>
    <row r="15" spans="1:24">
      <c r="A15" s="29" t="s">
        <v>34</v>
      </c>
      <c r="B15" s="12">
        <v>57800</v>
      </c>
      <c r="C15" s="8">
        <v>1</v>
      </c>
      <c r="D15" s="9">
        <v>0</v>
      </c>
      <c r="E15" s="62">
        <f t="shared" si="1"/>
        <v>1</v>
      </c>
      <c r="F15" s="63">
        <f t="shared" si="2"/>
        <v>1.7301038062283738</v>
      </c>
      <c r="G15" s="10">
        <v>0</v>
      </c>
      <c r="H15" s="64">
        <f t="shared" si="3"/>
        <v>1</v>
      </c>
      <c r="I15" s="65">
        <f t="shared" si="4"/>
        <v>1.7301038062283738</v>
      </c>
      <c r="M15" s="77" t="s">
        <v>71</v>
      </c>
      <c r="N15" s="78">
        <v>656072</v>
      </c>
      <c r="O15" s="78">
        <f>O10-O14</f>
        <v>66</v>
      </c>
      <c r="P15" s="36">
        <f>O15*100000/N15</f>
        <v>10.05987147752076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134</v>
      </c>
      <c r="P16" s="69">
        <f>O16*100000/N16</f>
        <v>10.24018585173128</v>
      </c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3</v>
      </c>
      <c r="H17" s="64">
        <f t="shared" si="3"/>
        <v>4</v>
      </c>
      <c r="I17" s="65">
        <f t="shared" si="4"/>
        <v>3.2917746780232893</v>
      </c>
    </row>
    <row r="18" spans="1:22">
      <c r="A18" s="29" t="s">
        <v>29</v>
      </c>
      <c r="B18" s="12">
        <v>116425</v>
      </c>
      <c r="C18" s="8">
        <v>13</v>
      </c>
      <c r="D18" s="9">
        <v>0</v>
      </c>
      <c r="E18" s="62">
        <f t="shared" si="1"/>
        <v>13</v>
      </c>
      <c r="F18" s="63">
        <f t="shared" si="2"/>
        <v>11.165986686708182</v>
      </c>
      <c r="G18" s="10">
        <v>11</v>
      </c>
      <c r="H18" s="64">
        <f t="shared" si="3"/>
        <v>24</v>
      </c>
      <c r="I18" s="65">
        <f t="shared" si="4"/>
        <v>20.614129267768948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2</v>
      </c>
      <c r="D20" s="9">
        <v>0</v>
      </c>
      <c r="E20" s="62">
        <f t="shared" si="1"/>
        <v>2</v>
      </c>
      <c r="F20" s="63">
        <f t="shared" si="2"/>
        <v>7.1415818603820744</v>
      </c>
      <c r="G20" s="10">
        <v>0</v>
      </c>
      <c r="H20" s="64">
        <f t="shared" si="3"/>
        <v>2</v>
      </c>
      <c r="I20" s="65">
        <f t="shared" si="4"/>
        <v>7.1415818603820744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2</v>
      </c>
      <c r="D23" s="9">
        <v>0</v>
      </c>
      <c r="E23" s="62">
        <f t="shared" si="1"/>
        <v>2</v>
      </c>
      <c r="F23" s="63">
        <f t="shared" si="2"/>
        <v>5.4246114622040196</v>
      </c>
      <c r="G23" s="10">
        <v>0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1</v>
      </c>
      <c r="H27" s="64">
        <f t="shared" si="3"/>
        <v>1</v>
      </c>
      <c r="I27" s="65">
        <f t="shared" si="4"/>
        <v>4.2295816943704265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43</v>
      </c>
      <c r="D28" s="103">
        <f>SUM(D7:D27)</f>
        <v>2</v>
      </c>
      <c r="E28" s="103">
        <f>SUM(E7:E27)</f>
        <v>45</v>
      </c>
      <c r="F28" s="104">
        <f>E28*100000/B28</f>
        <v>3.4388683830440865</v>
      </c>
      <c r="G28" s="103">
        <f>SUM(G7:G27)</f>
        <v>89</v>
      </c>
      <c r="H28" s="103">
        <f>C28+D28+G28</f>
        <v>134</v>
      </c>
      <c r="I28" s="104">
        <f>H28*100000/B28</f>
        <v>10.24018585173128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32" sqref="C32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458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14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1</v>
      </c>
      <c r="T5" s="66">
        <v>0</v>
      </c>
      <c r="U5" s="66">
        <v>0</v>
      </c>
      <c r="V5" s="66">
        <v>0</v>
      </c>
      <c r="W5" s="66">
        <v>1</v>
      </c>
      <c r="X5" s="66">
        <v>0</v>
      </c>
      <c r="Y5" s="66">
        <v>4</v>
      </c>
      <c r="Z5" s="66">
        <v>0</v>
      </c>
      <c r="AA5" s="66">
        <v>2</v>
      </c>
      <c r="AB5" s="66">
        <v>1</v>
      </c>
      <c r="AC5" s="66">
        <v>0</v>
      </c>
      <c r="AD5" s="66">
        <v>0</v>
      </c>
      <c r="AE5" s="66">
        <v>1</v>
      </c>
      <c r="AF5" s="66">
        <v>1</v>
      </c>
      <c r="AG5" s="66">
        <v>0</v>
      </c>
      <c r="AH5" s="66">
        <v>0</v>
      </c>
      <c r="AI5" s="66">
        <v>0</v>
      </c>
      <c r="AJ5" s="66">
        <v>0</v>
      </c>
      <c r="AK5" s="66"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4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1</v>
      </c>
      <c r="W6" s="66">
        <v>0</v>
      </c>
      <c r="X6" s="66">
        <v>0</v>
      </c>
      <c r="Y6" s="66">
        <v>0</v>
      </c>
      <c r="Z6" s="66">
        <v>0</v>
      </c>
      <c r="AA6" s="66">
        <v>1</v>
      </c>
      <c r="AB6" s="66">
        <v>0</v>
      </c>
      <c r="AC6" s="66">
        <v>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31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1</v>
      </c>
      <c r="L7" s="66">
        <v>0</v>
      </c>
      <c r="M7" s="66">
        <v>1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1</v>
      </c>
      <c r="X7" s="66">
        <v>6</v>
      </c>
      <c r="Y7" s="66">
        <v>5</v>
      </c>
      <c r="Z7" s="66">
        <v>0</v>
      </c>
      <c r="AA7" s="66">
        <v>1</v>
      </c>
      <c r="AB7" s="66">
        <v>2</v>
      </c>
      <c r="AC7" s="66">
        <v>1</v>
      </c>
      <c r="AD7" s="66">
        <v>1</v>
      </c>
      <c r="AE7" s="66">
        <v>2</v>
      </c>
      <c r="AF7" s="66">
        <v>5</v>
      </c>
      <c r="AG7" s="66">
        <v>2</v>
      </c>
      <c r="AH7" s="66">
        <v>1</v>
      </c>
      <c r="AI7" s="66">
        <v>0</v>
      </c>
      <c r="AJ7" s="66">
        <v>1</v>
      </c>
      <c r="AK7" s="66"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38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1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1</v>
      </c>
      <c r="W8" s="66">
        <v>3</v>
      </c>
      <c r="X8" s="66">
        <v>3</v>
      </c>
      <c r="Y8" s="66">
        <v>3</v>
      </c>
      <c r="Z8" s="66">
        <v>4</v>
      </c>
      <c r="AA8" s="66">
        <v>7</v>
      </c>
      <c r="AB8" s="66">
        <v>2</v>
      </c>
      <c r="AC8" s="66">
        <v>0</v>
      </c>
      <c r="AD8" s="66">
        <v>2</v>
      </c>
      <c r="AE8" s="66">
        <v>0</v>
      </c>
      <c r="AF8" s="66">
        <v>1</v>
      </c>
      <c r="AG8" s="66">
        <v>3</v>
      </c>
      <c r="AH8" s="66">
        <v>5</v>
      </c>
      <c r="AI8" s="66">
        <v>1</v>
      </c>
      <c r="AJ8" s="66">
        <v>0</v>
      </c>
      <c r="AK8" s="66"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7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1</v>
      </c>
      <c r="U9" s="66">
        <v>0</v>
      </c>
      <c r="V9" s="66">
        <v>0</v>
      </c>
      <c r="W9" s="66">
        <v>1</v>
      </c>
      <c r="X9" s="66">
        <v>3</v>
      </c>
      <c r="Y9" s="66">
        <v>0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1</v>
      </c>
      <c r="AI9" s="66">
        <v>0</v>
      </c>
      <c r="AJ9" s="66">
        <v>0</v>
      </c>
      <c r="AK9" s="66"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5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1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</v>
      </c>
      <c r="AH10" s="66">
        <v>1</v>
      </c>
      <c r="AI10" s="66">
        <v>0</v>
      </c>
      <c r="AJ10" s="66">
        <v>1</v>
      </c>
      <c r="AK10" s="66">
        <v>1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1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1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1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1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4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1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24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2</v>
      </c>
      <c r="AA15" s="66">
        <v>1</v>
      </c>
      <c r="AB15" s="66">
        <v>2</v>
      </c>
      <c r="AC15" s="66">
        <v>0</v>
      </c>
      <c r="AD15" s="66">
        <v>3</v>
      </c>
      <c r="AE15" s="66">
        <v>2</v>
      </c>
      <c r="AF15" s="66">
        <v>1</v>
      </c>
      <c r="AG15" s="66">
        <v>3</v>
      </c>
      <c r="AH15" s="66">
        <v>1</v>
      </c>
      <c r="AI15" s="66">
        <v>3</v>
      </c>
      <c r="AJ15" s="66">
        <v>1</v>
      </c>
      <c r="AK15" s="66"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2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1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1</v>
      </c>
      <c r="AI17" s="66">
        <v>0</v>
      </c>
      <c r="AJ17" s="66">
        <v>0</v>
      </c>
      <c r="AK17" s="66"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1</v>
      </c>
      <c r="AJ20" s="66">
        <v>0</v>
      </c>
      <c r="AK20" s="66"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134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2</v>
      </c>
      <c r="L25" s="144">
        <f t="shared" si="1"/>
        <v>0</v>
      </c>
      <c r="M25" s="144">
        <f t="shared" si="1"/>
        <v>1</v>
      </c>
      <c r="N25" s="144">
        <f t="shared" si="1"/>
        <v>3</v>
      </c>
      <c r="O25" s="144">
        <f t="shared" si="1"/>
        <v>0</v>
      </c>
      <c r="P25" s="144">
        <f t="shared" si="1"/>
        <v>1</v>
      </c>
      <c r="Q25" s="144">
        <f t="shared" si="1"/>
        <v>1</v>
      </c>
      <c r="R25" s="144">
        <f t="shared" si="1"/>
        <v>1</v>
      </c>
      <c r="S25" s="144">
        <f t="shared" ref="S25:BB25" si="2">SUM(S5:S24)</f>
        <v>1</v>
      </c>
      <c r="T25" s="144">
        <f t="shared" si="2"/>
        <v>1</v>
      </c>
      <c r="U25" s="144">
        <f t="shared" si="2"/>
        <v>1</v>
      </c>
      <c r="V25" s="144">
        <f t="shared" si="2"/>
        <v>3</v>
      </c>
      <c r="W25" s="144">
        <f t="shared" si="2"/>
        <v>8</v>
      </c>
      <c r="X25" s="144">
        <f t="shared" si="2"/>
        <v>12</v>
      </c>
      <c r="Y25" s="144">
        <f t="shared" si="2"/>
        <v>14</v>
      </c>
      <c r="Z25" s="144">
        <f t="shared" si="2"/>
        <v>7</v>
      </c>
      <c r="AA25" s="144">
        <f t="shared" si="2"/>
        <v>12</v>
      </c>
      <c r="AB25" s="144">
        <f t="shared" si="2"/>
        <v>7</v>
      </c>
      <c r="AC25" s="144">
        <f t="shared" si="2"/>
        <v>1</v>
      </c>
      <c r="AD25" s="144">
        <f t="shared" si="2"/>
        <v>7</v>
      </c>
      <c r="AE25" s="144">
        <f t="shared" si="2"/>
        <v>5</v>
      </c>
      <c r="AF25" s="144">
        <f t="shared" si="2"/>
        <v>9</v>
      </c>
      <c r="AG25" s="144">
        <f t="shared" si="2"/>
        <v>9</v>
      </c>
      <c r="AH25" s="144">
        <f t="shared" si="2"/>
        <v>10</v>
      </c>
      <c r="AI25" s="144">
        <f t="shared" si="2"/>
        <v>5</v>
      </c>
      <c r="AJ25" s="144">
        <f t="shared" si="2"/>
        <v>3</v>
      </c>
      <c r="AK25" s="144">
        <f t="shared" si="2"/>
        <v>3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459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345</v>
      </c>
      <c r="B31" s="303">
        <f>SUM(C31:BB31)</f>
        <v>134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2</v>
      </c>
      <c r="L31" s="304">
        <f t="shared" si="3"/>
        <v>0</v>
      </c>
      <c r="M31" s="304">
        <f t="shared" si="3"/>
        <v>1</v>
      </c>
      <c r="N31" s="304">
        <f t="shared" si="3"/>
        <v>3</v>
      </c>
      <c r="O31" s="304">
        <f t="shared" si="3"/>
        <v>0</v>
      </c>
      <c r="P31" s="304">
        <f t="shared" si="3"/>
        <v>1</v>
      </c>
      <c r="Q31" s="304">
        <f t="shared" si="3"/>
        <v>1</v>
      </c>
      <c r="R31" s="304">
        <f t="shared" si="3"/>
        <v>1</v>
      </c>
      <c r="S31" s="304">
        <f t="shared" si="3"/>
        <v>1</v>
      </c>
      <c r="T31" s="304">
        <f t="shared" si="3"/>
        <v>1</v>
      </c>
      <c r="U31" s="304">
        <f t="shared" si="3"/>
        <v>1</v>
      </c>
      <c r="V31" s="304">
        <f t="shared" si="3"/>
        <v>3</v>
      </c>
      <c r="W31" s="304">
        <f t="shared" si="3"/>
        <v>8</v>
      </c>
      <c r="X31" s="304">
        <f t="shared" si="3"/>
        <v>12</v>
      </c>
      <c r="Y31" s="304">
        <f t="shared" si="3"/>
        <v>14</v>
      </c>
      <c r="Z31" s="304">
        <f t="shared" si="3"/>
        <v>7</v>
      </c>
      <c r="AA31" s="304">
        <f t="shared" si="3"/>
        <v>12</v>
      </c>
      <c r="AB31" s="304">
        <f t="shared" si="3"/>
        <v>7</v>
      </c>
      <c r="AC31" s="304">
        <f t="shared" si="3"/>
        <v>1</v>
      </c>
      <c r="AD31" s="304">
        <f t="shared" si="3"/>
        <v>7</v>
      </c>
      <c r="AE31" s="304">
        <f t="shared" si="3"/>
        <v>5</v>
      </c>
      <c r="AF31" s="304">
        <f t="shared" si="3"/>
        <v>9</v>
      </c>
      <c r="AG31" s="304">
        <f t="shared" si="3"/>
        <v>9</v>
      </c>
      <c r="AH31" s="304">
        <f t="shared" si="3"/>
        <v>10</v>
      </c>
      <c r="AI31" s="304">
        <f t="shared" si="3"/>
        <v>5</v>
      </c>
      <c r="AJ31" s="304">
        <f t="shared" si="3"/>
        <v>3</v>
      </c>
      <c r="AK31" s="304">
        <f t="shared" si="3"/>
        <v>3</v>
      </c>
      <c r="AL31" s="304">
        <f t="shared" si="3"/>
        <v>0</v>
      </c>
      <c r="AM31" s="304">
        <f t="shared" si="3"/>
        <v>0</v>
      </c>
      <c r="AN31" s="304">
        <f t="shared" si="3"/>
        <v>0</v>
      </c>
      <c r="AO31" s="304">
        <f t="shared" si="3"/>
        <v>0</v>
      </c>
      <c r="AP31" s="304">
        <f t="shared" si="3"/>
        <v>0</v>
      </c>
      <c r="AQ31" s="304">
        <f t="shared" si="3"/>
        <v>0</v>
      </c>
      <c r="AR31" s="304">
        <f t="shared" si="3"/>
        <v>0</v>
      </c>
      <c r="AS31" s="304">
        <f t="shared" si="3"/>
        <v>0</v>
      </c>
      <c r="AT31" s="304">
        <f t="shared" si="3"/>
        <v>0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191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352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B7" sqref="B7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460</v>
      </c>
    </row>
    <row r="2" spans="1:17">
      <c r="A2" s="225" t="s">
        <v>195</v>
      </c>
      <c r="B2" s="225" t="s">
        <v>196</v>
      </c>
      <c r="C2" s="226" t="s">
        <v>461</v>
      </c>
      <c r="D2" s="227" t="s">
        <v>462</v>
      </c>
      <c r="E2" s="227" t="s">
        <v>430</v>
      </c>
      <c r="F2" s="227" t="s">
        <v>429</v>
      </c>
      <c r="G2" s="227" t="s">
        <v>428</v>
      </c>
      <c r="H2" s="227" t="s">
        <v>463</v>
      </c>
      <c r="I2" s="242" t="s">
        <v>197</v>
      </c>
    </row>
    <row r="3" spans="1:17">
      <c r="A3" s="265" t="s">
        <v>21</v>
      </c>
      <c r="B3" s="265" t="s">
        <v>157</v>
      </c>
      <c r="C3" s="263">
        <v>5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33">
        <v>1</v>
      </c>
      <c r="J3" s="250"/>
      <c r="K3" s="224" t="s">
        <v>198</v>
      </c>
    </row>
    <row r="4" spans="1:17">
      <c r="A4" s="265" t="s">
        <v>21</v>
      </c>
      <c r="B4" s="265" t="s">
        <v>172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73" t="s">
        <v>199</v>
      </c>
      <c r="L4" s="373"/>
      <c r="M4" s="373"/>
      <c r="N4" s="373"/>
      <c r="O4" s="373"/>
      <c r="P4" s="373"/>
      <c r="Q4" s="373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200</v>
      </c>
    </row>
    <row r="6" spans="1:17">
      <c r="A6" s="265" t="s">
        <v>21</v>
      </c>
      <c r="B6" s="265" t="s">
        <v>201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202</v>
      </c>
    </row>
    <row r="7" spans="1:17">
      <c r="A7" s="265" t="s">
        <v>21</v>
      </c>
      <c r="B7" s="265" t="s">
        <v>203</v>
      </c>
      <c r="C7" s="263">
        <v>2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70">
        <v>1</v>
      </c>
      <c r="J7" s="250"/>
      <c r="K7" s="224" t="s">
        <v>204</v>
      </c>
    </row>
    <row r="8" spans="1:17">
      <c r="A8" s="265" t="s">
        <v>21</v>
      </c>
      <c r="B8" s="265" t="s">
        <v>205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206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207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170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208</v>
      </c>
      <c r="C12" s="263">
        <v>3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173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209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70">
        <v>1</v>
      </c>
      <c r="J15" s="250"/>
    </row>
    <row r="16" spans="1:17" ht="24.75" customHeight="1">
      <c r="A16" s="265" t="s">
        <v>21</v>
      </c>
      <c r="B16" s="265" t="s">
        <v>210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188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70">
        <v>1</v>
      </c>
      <c r="J18" s="250"/>
    </row>
    <row r="19" spans="1:10">
      <c r="A19" s="265" t="s">
        <v>23</v>
      </c>
      <c r="B19" s="265" t="s">
        <v>175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211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212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213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214</v>
      </c>
      <c r="C23" s="263">
        <v>1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70">
        <v>1</v>
      </c>
      <c r="J23" s="250"/>
    </row>
    <row r="24" spans="1:10">
      <c r="A24" s="265" t="s">
        <v>23</v>
      </c>
      <c r="B24" s="265" t="s">
        <v>173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215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216</v>
      </c>
      <c r="C26" s="263">
        <v>1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70">
        <v>1</v>
      </c>
      <c r="J26" s="250"/>
    </row>
    <row r="27" spans="1:10">
      <c r="A27" s="265" t="s">
        <v>23</v>
      </c>
      <c r="B27" s="265" t="s">
        <v>217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193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218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219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220</v>
      </c>
      <c r="C31" s="263">
        <v>10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70">
        <v>1</v>
      </c>
      <c r="J31" s="250"/>
    </row>
    <row r="32" spans="1:10">
      <c r="A32" s="265" t="s">
        <v>31</v>
      </c>
      <c r="B32" s="265" t="s">
        <v>221</v>
      </c>
      <c r="C32" s="263">
        <v>1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70">
        <v>1</v>
      </c>
      <c r="J32" s="250"/>
    </row>
    <row r="33" spans="1:10">
      <c r="A33" s="265" t="s">
        <v>31</v>
      </c>
      <c r="B33" s="265" t="s">
        <v>192</v>
      </c>
      <c r="C33" s="263">
        <v>2</v>
      </c>
      <c r="D33" s="264">
        <v>1</v>
      </c>
      <c r="E33" s="262">
        <v>0</v>
      </c>
      <c r="F33" s="262">
        <v>0</v>
      </c>
      <c r="G33" s="262">
        <v>1</v>
      </c>
      <c r="H33" s="262">
        <v>0</v>
      </c>
      <c r="I33" s="331">
        <v>3</v>
      </c>
      <c r="J33" s="250"/>
    </row>
    <row r="34" spans="1:10">
      <c r="A34" s="265" t="s">
        <v>31</v>
      </c>
      <c r="B34" s="265" t="s">
        <v>222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223</v>
      </c>
      <c r="C35" s="263">
        <v>11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70">
        <v>1</v>
      </c>
      <c r="J35" s="250"/>
    </row>
    <row r="36" spans="1:10">
      <c r="A36" s="265" t="s">
        <v>31</v>
      </c>
      <c r="B36" s="265" t="s">
        <v>187</v>
      </c>
      <c r="C36" s="263">
        <v>1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70">
        <v>1</v>
      </c>
      <c r="J36" s="250"/>
    </row>
    <row r="37" spans="1:10">
      <c r="A37" s="265" t="s">
        <v>31</v>
      </c>
      <c r="B37" s="265" t="s">
        <v>224</v>
      </c>
      <c r="C37" s="263">
        <v>2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70">
        <v>1</v>
      </c>
      <c r="J37" s="250"/>
    </row>
    <row r="38" spans="1:10">
      <c r="A38" s="265" t="s">
        <v>31</v>
      </c>
      <c r="B38" s="265" t="s">
        <v>225</v>
      </c>
      <c r="C38" s="263">
        <v>2</v>
      </c>
      <c r="D38" s="264">
        <v>1</v>
      </c>
      <c r="E38" s="262">
        <v>1</v>
      </c>
      <c r="F38" s="262">
        <v>0</v>
      </c>
      <c r="G38" s="262">
        <v>0</v>
      </c>
      <c r="H38" s="262">
        <v>0</v>
      </c>
      <c r="I38" s="334">
        <v>2</v>
      </c>
      <c r="J38" s="250"/>
    </row>
    <row r="39" spans="1:10">
      <c r="A39" s="265" t="s">
        <v>24</v>
      </c>
      <c r="B39" s="265" t="s">
        <v>226</v>
      </c>
      <c r="C39" s="263">
        <v>17</v>
      </c>
      <c r="D39" s="264">
        <v>2</v>
      </c>
      <c r="E39" s="262">
        <v>2</v>
      </c>
      <c r="F39" s="262">
        <v>0</v>
      </c>
      <c r="G39" s="262">
        <v>0</v>
      </c>
      <c r="H39" s="262">
        <v>0</v>
      </c>
      <c r="I39" s="334">
        <v>2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161</v>
      </c>
      <c r="C41" s="263">
        <v>2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70">
        <v>1</v>
      </c>
      <c r="J41" s="250"/>
    </row>
    <row r="42" spans="1:10">
      <c r="A42" s="265" t="s">
        <v>24</v>
      </c>
      <c r="B42" s="265" t="s">
        <v>167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227</v>
      </c>
      <c r="C43" s="263">
        <v>5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70">
        <v>1</v>
      </c>
      <c r="J43" s="250"/>
    </row>
    <row r="44" spans="1:10">
      <c r="A44" s="265" t="s">
        <v>24</v>
      </c>
      <c r="B44" s="265" t="s">
        <v>168</v>
      </c>
      <c r="C44" s="263">
        <v>6</v>
      </c>
      <c r="D44" s="264">
        <v>3</v>
      </c>
      <c r="E44" s="262">
        <v>2</v>
      </c>
      <c r="F44" s="262">
        <v>1</v>
      </c>
      <c r="G44" s="262">
        <v>0</v>
      </c>
      <c r="H44" s="262">
        <v>0</v>
      </c>
      <c r="I44" s="334">
        <v>2</v>
      </c>
      <c r="J44" s="250"/>
    </row>
    <row r="45" spans="1:10">
      <c r="A45" s="265" t="s">
        <v>24</v>
      </c>
      <c r="B45" s="265" t="s">
        <v>228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229</v>
      </c>
      <c r="C47" s="263">
        <v>2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230</v>
      </c>
      <c r="C48" s="263">
        <v>0</v>
      </c>
      <c r="D48" s="264">
        <v>1</v>
      </c>
      <c r="E48" s="262">
        <v>1</v>
      </c>
      <c r="F48" s="262">
        <v>0</v>
      </c>
      <c r="G48" s="262">
        <v>0</v>
      </c>
      <c r="H48" s="262">
        <v>0</v>
      </c>
      <c r="I48" s="334">
        <v>2</v>
      </c>
      <c r="J48" s="250"/>
    </row>
    <row r="49" spans="1:10">
      <c r="A49" s="265" t="s">
        <v>24</v>
      </c>
      <c r="B49" s="265" t="s">
        <v>231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232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233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234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160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186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235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236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237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238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239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2</v>
      </c>
      <c r="D62" s="264">
        <v>1</v>
      </c>
      <c r="E62" s="262">
        <v>1</v>
      </c>
      <c r="F62" s="262">
        <v>0</v>
      </c>
      <c r="G62" s="262">
        <v>0</v>
      </c>
      <c r="H62" s="262">
        <v>0</v>
      </c>
      <c r="I62" s="334">
        <v>2</v>
      </c>
      <c r="J62" s="250"/>
    </row>
    <row r="63" spans="1:10">
      <c r="A63" s="265" t="s">
        <v>26</v>
      </c>
      <c r="B63" s="265" t="s">
        <v>26</v>
      </c>
      <c r="C63" s="263">
        <v>1</v>
      </c>
      <c r="D63" s="264">
        <v>1</v>
      </c>
      <c r="E63" s="262">
        <v>1</v>
      </c>
      <c r="F63" s="262">
        <v>0</v>
      </c>
      <c r="G63" s="262">
        <v>0</v>
      </c>
      <c r="H63" s="262">
        <v>0</v>
      </c>
      <c r="I63" s="334">
        <v>2</v>
      </c>
      <c r="J63" s="250"/>
    </row>
    <row r="64" spans="1:10">
      <c r="A64" s="265" t="s">
        <v>26</v>
      </c>
      <c r="B64" s="265" t="s">
        <v>240</v>
      </c>
      <c r="C64" s="263">
        <v>0</v>
      </c>
      <c r="D64" s="264">
        <v>1</v>
      </c>
      <c r="E64" s="262">
        <v>0</v>
      </c>
      <c r="F64" s="262">
        <v>0</v>
      </c>
      <c r="G64" s="262">
        <v>0</v>
      </c>
      <c r="H64" s="262">
        <v>1</v>
      </c>
      <c r="I64" s="331">
        <v>3</v>
      </c>
      <c r="J64" s="250"/>
    </row>
    <row r="65" spans="1:10">
      <c r="A65" s="265" t="s">
        <v>26</v>
      </c>
      <c r="B65" s="265" t="s">
        <v>241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242</v>
      </c>
      <c r="C66" s="263">
        <v>1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243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244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245</v>
      </c>
      <c r="C69" s="263">
        <v>0</v>
      </c>
      <c r="D69" s="264">
        <v>1</v>
      </c>
      <c r="E69" s="262">
        <v>0</v>
      </c>
      <c r="F69" s="262">
        <v>0</v>
      </c>
      <c r="G69" s="262">
        <v>1</v>
      </c>
      <c r="H69" s="262">
        <v>0</v>
      </c>
      <c r="I69" s="331">
        <v>3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246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247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248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249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250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194</v>
      </c>
      <c r="C76" s="263">
        <v>0</v>
      </c>
      <c r="D76" s="264">
        <v>1</v>
      </c>
      <c r="E76" s="262">
        <v>0</v>
      </c>
      <c r="F76" s="262">
        <v>0</v>
      </c>
      <c r="G76" s="262">
        <v>0</v>
      </c>
      <c r="H76" s="262">
        <v>1</v>
      </c>
      <c r="I76" s="331">
        <v>3</v>
      </c>
      <c r="J76" s="250"/>
    </row>
    <row r="77" spans="1:10">
      <c r="A77" s="265" t="s">
        <v>27</v>
      </c>
      <c r="B77" s="265" t="s">
        <v>251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252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185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164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253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254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190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255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256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257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258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259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156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260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261</v>
      </c>
      <c r="C91" s="263">
        <v>1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70">
        <v>1</v>
      </c>
      <c r="J91" s="250"/>
    </row>
    <row r="92" spans="1:10">
      <c r="A92" s="265" t="s">
        <v>34</v>
      </c>
      <c r="B92" s="265" t="s">
        <v>262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263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264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265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266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267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268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269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270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271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245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272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172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273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274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275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276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169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277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278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279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280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253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281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184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177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282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283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284</v>
      </c>
      <c r="C122" s="263">
        <v>0</v>
      </c>
      <c r="D122" s="264">
        <v>1</v>
      </c>
      <c r="E122" s="262">
        <v>0</v>
      </c>
      <c r="F122" s="262">
        <v>0</v>
      </c>
      <c r="G122" s="262">
        <v>0</v>
      </c>
      <c r="H122" s="262">
        <v>1</v>
      </c>
      <c r="I122" s="331">
        <v>3</v>
      </c>
      <c r="J122" s="250"/>
    </row>
    <row r="123" spans="1:10">
      <c r="A123" s="265" t="s">
        <v>28</v>
      </c>
      <c r="B123" s="265" t="s">
        <v>285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159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176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183</v>
      </c>
      <c r="C126" s="263">
        <v>7</v>
      </c>
      <c r="D126" s="264">
        <v>3</v>
      </c>
      <c r="E126" s="262">
        <v>1</v>
      </c>
      <c r="F126" s="262">
        <v>1</v>
      </c>
      <c r="G126" s="262">
        <v>1</v>
      </c>
      <c r="H126" s="262">
        <v>0</v>
      </c>
      <c r="I126" s="331">
        <v>3</v>
      </c>
      <c r="J126" s="250"/>
    </row>
    <row r="127" spans="1:10">
      <c r="A127" s="265" t="s">
        <v>29</v>
      </c>
      <c r="B127" s="265" t="s">
        <v>286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287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171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288</v>
      </c>
      <c r="C130" s="263">
        <v>1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70">
        <v>1</v>
      </c>
      <c r="J130" s="250"/>
    </row>
    <row r="131" spans="1:10">
      <c r="A131" s="265" t="s">
        <v>29</v>
      </c>
      <c r="B131" s="265" t="s">
        <v>289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290</v>
      </c>
      <c r="C132" s="263">
        <v>0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0</v>
      </c>
      <c r="J132" s="250"/>
    </row>
    <row r="133" spans="1:10">
      <c r="A133" s="265" t="s">
        <v>29</v>
      </c>
      <c r="B133" s="265" t="s">
        <v>291</v>
      </c>
      <c r="C133" s="263">
        <v>0</v>
      </c>
      <c r="D133" s="264">
        <v>1</v>
      </c>
      <c r="E133" s="262">
        <v>0</v>
      </c>
      <c r="F133" s="262">
        <v>1</v>
      </c>
      <c r="G133" s="262">
        <v>0</v>
      </c>
      <c r="H133" s="262">
        <v>0</v>
      </c>
      <c r="I133" s="334">
        <v>2</v>
      </c>
      <c r="J133" s="250"/>
    </row>
    <row r="134" spans="1:10">
      <c r="A134" s="265" t="s">
        <v>29</v>
      </c>
      <c r="B134" s="265" t="s">
        <v>226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165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292</v>
      </c>
      <c r="C136" s="263">
        <v>6</v>
      </c>
      <c r="D136" s="264">
        <v>1</v>
      </c>
      <c r="E136" s="262">
        <v>0</v>
      </c>
      <c r="F136" s="262">
        <v>1</v>
      </c>
      <c r="G136" s="262">
        <v>0</v>
      </c>
      <c r="H136" s="262">
        <v>0</v>
      </c>
      <c r="I136" s="334">
        <v>2</v>
      </c>
      <c r="J136" s="250"/>
    </row>
    <row r="137" spans="1:10">
      <c r="A137" s="265" t="s">
        <v>29</v>
      </c>
      <c r="B137" s="265" t="s">
        <v>293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163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294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295</v>
      </c>
      <c r="C140" s="263">
        <v>3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70">
        <v>1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162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296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297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158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298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180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299</v>
      </c>
      <c r="C150" s="263">
        <v>0</v>
      </c>
      <c r="D150" s="264">
        <v>1</v>
      </c>
      <c r="E150" s="262">
        <v>1</v>
      </c>
      <c r="F150" s="262">
        <v>0</v>
      </c>
      <c r="G150" s="262">
        <v>0</v>
      </c>
      <c r="H150" s="262">
        <v>0</v>
      </c>
      <c r="I150" s="334">
        <v>2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300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174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301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302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303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304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189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225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305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306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307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308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253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178</v>
      </c>
      <c r="C167" s="263">
        <v>0</v>
      </c>
      <c r="D167" s="264">
        <v>1</v>
      </c>
      <c r="E167" s="262">
        <v>0</v>
      </c>
      <c r="F167" s="262">
        <v>1</v>
      </c>
      <c r="G167" s="262">
        <v>0</v>
      </c>
      <c r="H167" s="262">
        <v>0</v>
      </c>
      <c r="I167" s="334">
        <v>2</v>
      </c>
      <c r="J167" s="250"/>
    </row>
    <row r="168" spans="1:10">
      <c r="A168" s="265" t="s">
        <v>59</v>
      </c>
      <c r="B168" s="265" t="s">
        <v>164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181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166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182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309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310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311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312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313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314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315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316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317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179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318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319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320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321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322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323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324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269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325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70">
        <v>1</v>
      </c>
      <c r="J194" s="250"/>
    </row>
    <row r="195" spans="1:10">
      <c r="A195" s="265" t="s">
        <v>63</v>
      </c>
      <c r="B195" s="265" t="s">
        <v>326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327</v>
      </c>
      <c r="B196" s="231"/>
      <c r="C196" s="232">
        <f>SUM(C3:C195)</f>
        <v>113</v>
      </c>
      <c r="D196" s="261">
        <f>E196+F196+G196+H196</f>
        <v>21</v>
      </c>
      <c r="E196" s="233">
        <f>SUM(E3:E195)</f>
        <v>10</v>
      </c>
      <c r="F196" s="233">
        <f>SUM(F3:F195)</f>
        <v>5</v>
      </c>
      <c r="G196" s="233">
        <f>SUM(G3:G195)</f>
        <v>3</v>
      </c>
      <c r="H196" s="233">
        <f>SUM(H3:H195)</f>
        <v>3</v>
      </c>
      <c r="I196" s="332"/>
      <c r="J196" s="234"/>
    </row>
    <row r="197" spans="1:10">
      <c r="A197" s="235" t="s">
        <v>464</v>
      </c>
      <c r="B197" s="236"/>
      <c r="C197" s="374">
        <f>C196+D196</f>
        <v>134</v>
      </c>
      <c r="D197" s="37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G142"/>
  <sheetViews>
    <sheetView workbookViewId="0">
      <selection activeCell="A3" sqref="A3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32" width="5.28515625" style="330" customWidth="1"/>
    <col min="33" max="33" width="14.28515625" style="330" bestFit="1" customWidth="1"/>
    <col min="34" max="16384" width="9.140625" style="330"/>
  </cols>
  <sheetData>
    <row r="1" spans="1:33">
      <c r="A1" s="267" t="s">
        <v>365</v>
      </c>
      <c r="B1" s="267"/>
    </row>
    <row r="2" spans="1:33" ht="25.5">
      <c r="A2"/>
      <c r="B2" s="268" t="s">
        <v>465</v>
      </c>
    </row>
    <row r="4" spans="1:33">
      <c r="A4" s="347" t="s">
        <v>330</v>
      </c>
      <c r="B4" s="348"/>
      <c r="C4" s="348"/>
      <c r="D4" s="347" t="s">
        <v>331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9"/>
    </row>
    <row r="5" spans="1:33">
      <c r="A5" s="347" t="s">
        <v>9</v>
      </c>
      <c r="B5" s="347" t="s">
        <v>42</v>
      </c>
      <c r="C5" s="347" t="s">
        <v>328</v>
      </c>
      <c r="D5" s="347">
        <v>0</v>
      </c>
      <c r="E5" s="350">
        <v>1</v>
      </c>
      <c r="F5" s="350">
        <v>2</v>
      </c>
      <c r="G5" s="350">
        <v>4</v>
      </c>
      <c r="H5" s="350">
        <v>7</v>
      </c>
      <c r="I5" s="350">
        <v>8</v>
      </c>
      <c r="J5" s="350">
        <v>9</v>
      </c>
      <c r="K5" s="350">
        <v>10</v>
      </c>
      <c r="L5" s="350">
        <v>12</v>
      </c>
      <c r="M5" s="350">
        <v>13</v>
      </c>
      <c r="N5" s="350">
        <v>15</v>
      </c>
      <c r="O5" s="350">
        <v>16</v>
      </c>
      <c r="P5" s="350">
        <v>18</v>
      </c>
      <c r="Q5" s="350">
        <v>19</v>
      </c>
      <c r="R5" s="350">
        <v>21</v>
      </c>
      <c r="S5" s="350">
        <v>22</v>
      </c>
      <c r="T5" s="350">
        <v>23</v>
      </c>
      <c r="U5" s="350">
        <v>24</v>
      </c>
      <c r="V5" s="350">
        <v>25</v>
      </c>
      <c r="W5" s="350">
        <v>26</v>
      </c>
      <c r="X5" s="350">
        <v>27</v>
      </c>
      <c r="Y5" s="350">
        <v>28</v>
      </c>
      <c r="Z5" s="350">
        <v>29</v>
      </c>
      <c r="AA5" s="350">
        <v>30</v>
      </c>
      <c r="AB5" s="350">
        <v>31</v>
      </c>
      <c r="AC5" s="350">
        <v>32</v>
      </c>
      <c r="AD5" s="350">
        <v>33</v>
      </c>
      <c r="AE5" s="350">
        <v>34</v>
      </c>
      <c r="AF5" s="350">
        <v>35</v>
      </c>
      <c r="AG5" s="351" t="s">
        <v>332</v>
      </c>
    </row>
    <row r="6" spans="1:33">
      <c r="A6" s="335" t="s">
        <v>23</v>
      </c>
      <c r="B6" s="335" t="s">
        <v>23</v>
      </c>
      <c r="C6" s="335" t="s">
        <v>367</v>
      </c>
      <c r="D6" s="336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>
        <v>1</v>
      </c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8">
        <v>1</v>
      </c>
    </row>
    <row r="7" spans="1:33">
      <c r="A7" s="339"/>
      <c r="B7" s="339"/>
      <c r="C7" s="340" t="s">
        <v>173</v>
      </c>
      <c r="D7" s="341">
        <v>1</v>
      </c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3">
        <v>1</v>
      </c>
    </row>
    <row r="8" spans="1:33">
      <c r="A8" s="339"/>
      <c r="B8" s="352" t="s">
        <v>333</v>
      </c>
      <c r="C8" s="353"/>
      <c r="D8" s="354">
        <v>1</v>
      </c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>
        <v>1</v>
      </c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6">
        <v>2</v>
      </c>
    </row>
    <row r="9" spans="1:33">
      <c r="A9" s="339"/>
      <c r="B9" s="335" t="s">
        <v>216</v>
      </c>
      <c r="C9" s="335" t="s">
        <v>216</v>
      </c>
      <c r="D9" s="336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>
        <v>1</v>
      </c>
      <c r="X9" s="337"/>
      <c r="Y9" s="337"/>
      <c r="Z9" s="337"/>
      <c r="AA9" s="337"/>
      <c r="AB9" s="337"/>
      <c r="AC9" s="337"/>
      <c r="AD9" s="337"/>
      <c r="AE9" s="337"/>
      <c r="AF9" s="337"/>
      <c r="AG9" s="338">
        <v>1</v>
      </c>
    </row>
    <row r="10" spans="1:33">
      <c r="A10" s="339"/>
      <c r="B10" s="352" t="s">
        <v>431</v>
      </c>
      <c r="C10" s="353"/>
      <c r="D10" s="354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>
        <v>1</v>
      </c>
      <c r="X10" s="355"/>
      <c r="Y10" s="355"/>
      <c r="Z10" s="355"/>
      <c r="AA10" s="355"/>
      <c r="AB10" s="355"/>
      <c r="AC10" s="355"/>
      <c r="AD10" s="355"/>
      <c r="AE10" s="355"/>
      <c r="AF10" s="355"/>
      <c r="AG10" s="356">
        <v>1</v>
      </c>
    </row>
    <row r="11" spans="1:33">
      <c r="A11" s="339"/>
      <c r="B11" s="335" t="s">
        <v>214</v>
      </c>
      <c r="C11" s="335" t="s">
        <v>380</v>
      </c>
      <c r="D11" s="336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>
        <v>1</v>
      </c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8">
        <v>1</v>
      </c>
    </row>
    <row r="12" spans="1:33">
      <c r="A12" s="339"/>
      <c r="B12" s="352" t="s">
        <v>381</v>
      </c>
      <c r="C12" s="353"/>
      <c r="D12" s="354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>
        <v>1</v>
      </c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6">
        <v>1</v>
      </c>
    </row>
    <row r="13" spans="1:33">
      <c r="A13" s="357" t="s">
        <v>333</v>
      </c>
      <c r="B13" s="358"/>
      <c r="C13" s="358"/>
      <c r="D13" s="359">
        <v>1</v>
      </c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>
        <v>1</v>
      </c>
      <c r="R13" s="360">
        <v>1</v>
      </c>
      <c r="S13" s="360"/>
      <c r="T13" s="360"/>
      <c r="U13" s="360"/>
      <c r="V13" s="360"/>
      <c r="W13" s="360">
        <v>1</v>
      </c>
      <c r="X13" s="360"/>
      <c r="Y13" s="360"/>
      <c r="Z13" s="360"/>
      <c r="AA13" s="360"/>
      <c r="AB13" s="360"/>
      <c r="AC13" s="360"/>
      <c r="AD13" s="360"/>
      <c r="AE13" s="360"/>
      <c r="AF13" s="360"/>
      <c r="AG13" s="361">
        <v>4</v>
      </c>
    </row>
    <row r="14" spans="1:33">
      <c r="A14" s="335" t="s">
        <v>24</v>
      </c>
      <c r="B14" s="335" t="s">
        <v>226</v>
      </c>
      <c r="C14" s="335" t="s">
        <v>226</v>
      </c>
      <c r="D14" s="336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>
        <v>1</v>
      </c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8">
        <v>1</v>
      </c>
    </row>
    <row r="15" spans="1:33">
      <c r="A15" s="339"/>
      <c r="B15" s="339"/>
      <c r="C15" s="340" t="s">
        <v>329</v>
      </c>
      <c r="D15" s="341"/>
      <c r="E15" s="342">
        <v>1</v>
      </c>
      <c r="F15" s="342">
        <v>1</v>
      </c>
      <c r="G15" s="342"/>
      <c r="H15" s="342"/>
      <c r="I15" s="342"/>
      <c r="J15" s="342"/>
      <c r="K15" s="342"/>
      <c r="L15" s="342"/>
      <c r="M15" s="342">
        <v>1</v>
      </c>
      <c r="N15" s="342"/>
      <c r="O15" s="342"/>
      <c r="P15" s="342"/>
      <c r="Q15" s="342"/>
      <c r="R15" s="342">
        <v>1</v>
      </c>
      <c r="S15" s="342">
        <v>1</v>
      </c>
      <c r="T15" s="342">
        <v>1</v>
      </c>
      <c r="U15" s="342">
        <v>3</v>
      </c>
      <c r="V15" s="342">
        <v>2</v>
      </c>
      <c r="W15" s="342">
        <v>3</v>
      </c>
      <c r="X15" s="342"/>
      <c r="Y15" s="342"/>
      <c r="Z15" s="342"/>
      <c r="AA15" s="342">
        <v>1</v>
      </c>
      <c r="AB15" s="342">
        <v>1</v>
      </c>
      <c r="AC15" s="342"/>
      <c r="AD15" s="342">
        <v>2</v>
      </c>
      <c r="AE15" s="342"/>
      <c r="AF15" s="342"/>
      <c r="AG15" s="343">
        <v>18</v>
      </c>
    </row>
    <row r="16" spans="1:33">
      <c r="A16" s="339"/>
      <c r="B16" s="352" t="s">
        <v>355</v>
      </c>
      <c r="C16" s="353"/>
      <c r="D16" s="354"/>
      <c r="E16" s="355">
        <v>1</v>
      </c>
      <c r="F16" s="355">
        <v>1</v>
      </c>
      <c r="G16" s="355"/>
      <c r="H16" s="355"/>
      <c r="I16" s="355"/>
      <c r="J16" s="355"/>
      <c r="K16" s="355"/>
      <c r="L16" s="355"/>
      <c r="M16" s="355">
        <v>1</v>
      </c>
      <c r="N16" s="355"/>
      <c r="O16" s="355"/>
      <c r="P16" s="355"/>
      <c r="Q16" s="355"/>
      <c r="R16" s="355">
        <v>1</v>
      </c>
      <c r="S16" s="355">
        <v>1</v>
      </c>
      <c r="T16" s="355">
        <v>1</v>
      </c>
      <c r="U16" s="355">
        <v>3</v>
      </c>
      <c r="V16" s="355">
        <v>3</v>
      </c>
      <c r="W16" s="355">
        <v>3</v>
      </c>
      <c r="X16" s="355"/>
      <c r="Y16" s="355"/>
      <c r="Z16" s="355"/>
      <c r="AA16" s="355">
        <v>1</v>
      </c>
      <c r="AB16" s="355">
        <v>1</v>
      </c>
      <c r="AC16" s="355"/>
      <c r="AD16" s="355">
        <v>2</v>
      </c>
      <c r="AE16" s="355"/>
      <c r="AF16" s="355"/>
      <c r="AG16" s="356">
        <v>19</v>
      </c>
    </row>
    <row r="17" spans="1:33">
      <c r="A17" s="339"/>
      <c r="B17" s="335" t="s">
        <v>168</v>
      </c>
      <c r="C17" s="335" t="s">
        <v>403</v>
      </c>
      <c r="D17" s="336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>
        <v>2</v>
      </c>
      <c r="U17" s="337"/>
      <c r="V17" s="337"/>
      <c r="W17" s="337">
        <v>1</v>
      </c>
      <c r="X17" s="337">
        <v>1</v>
      </c>
      <c r="Y17" s="337"/>
      <c r="Z17" s="337">
        <v>1</v>
      </c>
      <c r="AA17" s="337"/>
      <c r="AB17" s="337"/>
      <c r="AC17" s="337"/>
      <c r="AD17" s="337">
        <v>3</v>
      </c>
      <c r="AE17" s="337"/>
      <c r="AF17" s="337"/>
      <c r="AG17" s="338">
        <v>8</v>
      </c>
    </row>
    <row r="18" spans="1:33">
      <c r="A18" s="339"/>
      <c r="B18" s="339"/>
      <c r="C18" s="340" t="s">
        <v>432</v>
      </c>
      <c r="D18" s="341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>
        <v>1</v>
      </c>
      <c r="AC18" s="342"/>
      <c r="AD18" s="342"/>
      <c r="AE18" s="342"/>
      <c r="AF18" s="342"/>
      <c r="AG18" s="343">
        <v>1</v>
      </c>
    </row>
    <row r="19" spans="1:33">
      <c r="A19" s="339"/>
      <c r="B19" s="352" t="s">
        <v>404</v>
      </c>
      <c r="C19" s="353"/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>
        <v>2</v>
      </c>
      <c r="U19" s="355"/>
      <c r="V19" s="355"/>
      <c r="W19" s="355">
        <v>1</v>
      </c>
      <c r="X19" s="355">
        <v>1</v>
      </c>
      <c r="Y19" s="355"/>
      <c r="Z19" s="355">
        <v>1</v>
      </c>
      <c r="AA19" s="355"/>
      <c r="AB19" s="355">
        <v>1</v>
      </c>
      <c r="AC19" s="355"/>
      <c r="AD19" s="355">
        <v>3</v>
      </c>
      <c r="AE19" s="355"/>
      <c r="AF19" s="355"/>
      <c r="AG19" s="356">
        <v>9</v>
      </c>
    </row>
    <row r="20" spans="1:33">
      <c r="A20" s="339"/>
      <c r="B20" s="335" t="s">
        <v>227</v>
      </c>
      <c r="C20" s="335" t="s">
        <v>379</v>
      </c>
      <c r="D20" s="336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>
        <v>1</v>
      </c>
      <c r="S20" s="337">
        <v>2</v>
      </c>
      <c r="T20" s="337"/>
      <c r="U20" s="337"/>
      <c r="V20" s="337"/>
      <c r="W20" s="337">
        <v>1</v>
      </c>
      <c r="X20" s="337"/>
      <c r="Y20" s="337"/>
      <c r="Z20" s="337"/>
      <c r="AA20" s="337"/>
      <c r="AB20" s="337"/>
      <c r="AC20" s="337"/>
      <c r="AD20" s="337"/>
      <c r="AE20" s="337"/>
      <c r="AF20" s="337"/>
      <c r="AG20" s="338">
        <v>4</v>
      </c>
    </row>
    <row r="21" spans="1:33">
      <c r="A21" s="339"/>
      <c r="B21" s="339"/>
      <c r="C21" s="340" t="s">
        <v>227</v>
      </c>
      <c r="D21" s="341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>
        <v>1</v>
      </c>
      <c r="AA21" s="342"/>
      <c r="AB21" s="342"/>
      <c r="AC21" s="342"/>
      <c r="AD21" s="342"/>
      <c r="AE21" s="342"/>
      <c r="AF21" s="342"/>
      <c r="AG21" s="343">
        <v>1</v>
      </c>
    </row>
    <row r="22" spans="1:33">
      <c r="A22" s="339"/>
      <c r="B22" s="352" t="s">
        <v>383</v>
      </c>
      <c r="C22" s="353"/>
      <c r="D22" s="354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>
        <v>1</v>
      </c>
      <c r="S22" s="355">
        <v>2</v>
      </c>
      <c r="T22" s="355"/>
      <c r="U22" s="355"/>
      <c r="V22" s="355"/>
      <c r="W22" s="355">
        <v>1</v>
      </c>
      <c r="X22" s="355"/>
      <c r="Y22" s="355"/>
      <c r="Z22" s="355">
        <v>1</v>
      </c>
      <c r="AA22" s="355"/>
      <c r="AB22" s="355"/>
      <c r="AC22" s="355"/>
      <c r="AD22" s="355"/>
      <c r="AE22" s="355"/>
      <c r="AF22" s="355"/>
      <c r="AG22" s="356">
        <v>5</v>
      </c>
    </row>
    <row r="23" spans="1:33">
      <c r="A23" s="339"/>
      <c r="B23" s="335" t="s">
        <v>161</v>
      </c>
      <c r="C23" s="335" t="s">
        <v>161</v>
      </c>
      <c r="D23" s="336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>
        <v>1</v>
      </c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8">
        <v>1</v>
      </c>
    </row>
    <row r="24" spans="1:33">
      <c r="A24" s="339"/>
      <c r="B24" s="339"/>
      <c r="C24" s="340" t="s">
        <v>433</v>
      </c>
      <c r="D24" s="341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>
        <v>1</v>
      </c>
      <c r="AC24" s="342"/>
      <c r="AD24" s="342"/>
      <c r="AE24" s="342"/>
      <c r="AF24" s="342"/>
      <c r="AG24" s="343">
        <v>1</v>
      </c>
    </row>
    <row r="25" spans="1:33">
      <c r="A25" s="339"/>
      <c r="B25" s="352" t="s">
        <v>405</v>
      </c>
      <c r="C25" s="353"/>
      <c r="D25" s="354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>
        <v>1</v>
      </c>
      <c r="V25" s="355"/>
      <c r="W25" s="355"/>
      <c r="X25" s="355"/>
      <c r="Y25" s="355"/>
      <c r="Z25" s="355"/>
      <c r="AA25" s="355"/>
      <c r="AB25" s="355">
        <v>1</v>
      </c>
      <c r="AC25" s="355"/>
      <c r="AD25" s="355"/>
      <c r="AE25" s="355"/>
      <c r="AF25" s="355"/>
      <c r="AG25" s="356">
        <v>2</v>
      </c>
    </row>
    <row r="26" spans="1:33">
      <c r="A26" s="339"/>
      <c r="B26" s="335" t="s">
        <v>229</v>
      </c>
      <c r="C26" s="335" t="s">
        <v>378</v>
      </c>
      <c r="D26" s="336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>
        <v>1</v>
      </c>
      <c r="S26" s="337"/>
      <c r="T26" s="337">
        <v>1</v>
      </c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8">
        <v>2</v>
      </c>
    </row>
    <row r="27" spans="1:33">
      <c r="A27" s="339"/>
      <c r="B27" s="352" t="s">
        <v>382</v>
      </c>
      <c r="C27" s="353"/>
      <c r="D27" s="354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>
        <v>1</v>
      </c>
      <c r="S27" s="355"/>
      <c r="T27" s="355">
        <v>1</v>
      </c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6">
        <v>2</v>
      </c>
    </row>
    <row r="28" spans="1:33">
      <c r="A28" s="339"/>
      <c r="B28" s="335" t="s">
        <v>230</v>
      </c>
      <c r="C28" s="335" t="s">
        <v>434</v>
      </c>
      <c r="D28" s="336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>
        <v>1</v>
      </c>
      <c r="AE28" s="337"/>
      <c r="AF28" s="337"/>
      <c r="AG28" s="338">
        <v>1</v>
      </c>
    </row>
    <row r="29" spans="1:33">
      <c r="A29" s="339"/>
      <c r="B29" s="352" t="s">
        <v>435</v>
      </c>
      <c r="C29" s="353"/>
      <c r="D29" s="354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>
        <v>1</v>
      </c>
      <c r="AE29" s="355"/>
      <c r="AF29" s="355"/>
      <c r="AG29" s="356">
        <v>1</v>
      </c>
    </row>
    <row r="30" spans="1:33">
      <c r="A30" s="357" t="s">
        <v>334</v>
      </c>
      <c r="B30" s="358"/>
      <c r="C30" s="358"/>
      <c r="D30" s="359"/>
      <c r="E30" s="360">
        <v>1</v>
      </c>
      <c r="F30" s="360">
        <v>1</v>
      </c>
      <c r="G30" s="360"/>
      <c r="H30" s="360"/>
      <c r="I30" s="360"/>
      <c r="J30" s="360"/>
      <c r="K30" s="360"/>
      <c r="L30" s="360"/>
      <c r="M30" s="360">
        <v>1</v>
      </c>
      <c r="N30" s="360"/>
      <c r="O30" s="360"/>
      <c r="P30" s="360"/>
      <c r="Q30" s="360"/>
      <c r="R30" s="360">
        <v>3</v>
      </c>
      <c r="S30" s="360">
        <v>3</v>
      </c>
      <c r="T30" s="360">
        <v>4</v>
      </c>
      <c r="U30" s="360">
        <v>4</v>
      </c>
      <c r="V30" s="360">
        <v>3</v>
      </c>
      <c r="W30" s="360">
        <v>5</v>
      </c>
      <c r="X30" s="360">
        <v>1</v>
      </c>
      <c r="Y30" s="360"/>
      <c r="Z30" s="360">
        <v>2</v>
      </c>
      <c r="AA30" s="360">
        <v>1</v>
      </c>
      <c r="AB30" s="360">
        <v>3</v>
      </c>
      <c r="AC30" s="360"/>
      <c r="AD30" s="360">
        <v>6</v>
      </c>
      <c r="AE30" s="360"/>
      <c r="AF30" s="360"/>
      <c r="AG30" s="361">
        <v>38</v>
      </c>
    </row>
    <row r="31" spans="1:33">
      <c r="A31" s="335" t="s">
        <v>63</v>
      </c>
      <c r="B31" s="335" t="s">
        <v>325</v>
      </c>
      <c r="C31" s="335" t="s">
        <v>424</v>
      </c>
      <c r="D31" s="336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>
        <v>1</v>
      </c>
      <c r="Z31" s="337"/>
      <c r="AA31" s="337"/>
      <c r="AB31" s="337"/>
      <c r="AC31" s="337"/>
      <c r="AD31" s="337"/>
      <c r="AE31" s="337"/>
      <c r="AF31" s="337"/>
      <c r="AG31" s="338">
        <v>1</v>
      </c>
    </row>
    <row r="32" spans="1:33">
      <c r="A32" s="339"/>
      <c r="B32" s="352" t="s">
        <v>425</v>
      </c>
      <c r="C32" s="353"/>
      <c r="D32" s="354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>
        <v>1</v>
      </c>
      <c r="Z32" s="355"/>
      <c r="AA32" s="355"/>
      <c r="AB32" s="355"/>
      <c r="AC32" s="355"/>
      <c r="AD32" s="355"/>
      <c r="AE32" s="355"/>
      <c r="AF32" s="355"/>
      <c r="AG32" s="356">
        <v>1</v>
      </c>
    </row>
    <row r="33" spans="1:33">
      <c r="A33" s="357" t="s">
        <v>426</v>
      </c>
      <c r="B33" s="358"/>
      <c r="C33" s="358"/>
      <c r="D33" s="359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>
        <v>1</v>
      </c>
      <c r="Z33" s="360"/>
      <c r="AA33" s="360"/>
      <c r="AB33" s="360"/>
      <c r="AC33" s="360"/>
      <c r="AD33" s="360"/>
      <c r="AE33" s="360"/>
      <c r="AF33" s="360"/>
      <c r="AG33" s="361">
        <v>1</v>
      </c>
    </row>
    <row r="34" spans="1:33">
      <c r="A34" s="335" t="s">
        <v>25</v>
      </c>
      <c r="B34" s="335" t="s">
        <v>32</v>
      </c>
      <c r="C34" s="335" t="s">
        <v>407</v>
      </c>
      <c r="D34" s="336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>
        <v>1</v>
      </c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8">
        <v>1</v>
      </c>
    </row>
    <row r="35" spans="1:33">
      <c r="A35" s="339"/>
      <c r="B35" s="339"/>
      <c r="C35" s="340" t="s">
        <v>408</v>
      </c>
      <c r="D35" s="341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>
        <v>1</v>
      </c>
      <c r="V35" s="342"/>
      <c r="W35" s="342"/>
      <c r="X35" s="342"/>
      <c r="Y35" s="342"/>
      <c r="Z35" s="342"/>
      <c r="AA35" s="342"/>
      <c r="AB35" s="342"/>
      <c r="AC35" s="342"/>
      <c r="AD35" s="342"/>
      <c r="AE35" s="342"/>
      <c r="AF35" s="342"/>
      <c r="AG35" s="343">
        <v>1</v>
      </c>
    </row>
    <row r="36" spans="1:33">
      <c r="A36" s="339"/>
      <c r="B36" s="339"/>
      <c r="C36" s="340" t="s">
        <v>32</v>
      </c>
      <c r="D36" s="341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>
        <v>1</v>
      </c>
      <c r="AE36" s="342"/>
      <c r="AF36" s="342"/>
      <c r="AG36" s="343">
        <v>1</v>
      </c>
    </row>
    <row r="37" spans="1:33">
      <c r="A37" s="339"/>
      <c r="B37" s="352" t="s">
        <v>409</v>
      </c>
      <c r="C37" s="353"/>
      <c r="D37" s="354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  <c r="S37" s="355"/>
      <c r="T37" s="355">
        <v>1</v>
      </c>
      <c r="U37" s="355">
        <v>1</v>
      </c>
      <c r="V37" s="355"/>
      <c r="W37" s="355"/>
      <c r="X37" s="355"/>
      <c r="Y37" s="355"/>
      <c r="Z37" s="355"/>
      <c r="AA37" s="355"/>
      <c r="AB37" s="355"/>
      <c r="AC37" s="355"/>
      <c r="AD37" s="355">
        <v>1</v>
      </c>
      <c r="AE37" s="355"/>
      <c r="AF37" s="355"/>
      <c r="AG37" s="356">
        <v>3</v>
      </c>
    </row>
    <row r="38" spans="1:33">
      <c r="A38" s="339"/>
      <c r="B38" s="335" t="s">
        <v>237</v>
      </c>
      <c r="C38" s="335" t="s">
        <v>392</v>
      </c>
      <c r="D38" s="336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>
        <v>2</v>
      </c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8">
        <v>2</v>
      </c>
    </row>
    <row r="39" spans="1:33">
      <c r="A39" s="339"/>
      <c r="B39" s="352" t="s">
        <v>393</v>
      </c>
      <c r="C39" s="353"/>
      <c r="D39" s="354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>
        <v>2</v>
      </c>
      <c r="T39" s="355"/>
      <c r="U39" s="355"/>
      <c r="V39" s="355"/>
      <c r="W39" s="355"/>
      <c r="X39" s="355"/>
      <c r="Y39" s="355"/>
      <c r="Z39" s="355"/>
      <c r="AA39" s="355"/>
      <c r="AB39" s="355"/>
      <c r="AC39" s="355"/>
      <c r="AD39" s="355"/>
      <c r="AE39" s="355"/>
      <c r="AF39" s="355"/>
      <c r="AG39" s="356">
        <v>2</v>
      </c>
    </row>
    <row r="40" spans="1:33">
      <c r="A40" s="339"/>
      <c r="B40" s="335" t="s">
        <v>186</v>
      </c>
      <c r="C40" s="335" t="s">
        <v>394</v>
      </c>
      <c r="D40" s="336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>
        <v>1</v>
      </c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8">
        <v>1</v>
      </c>
    </row>
    <row r="41" spans="1:33">
      <c r="A41" s="339"/>
      <c r="B41" s="352" t="s">
        <v>395</v>
      </c>
      <c r="C41" s="353"/>
      <c r="D41" s="354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>
        <v>1</v>
      </c>
      <c r="T41" s="355"/>
      <c r="U41" s="355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  <c r="AG41" s="356">
        <v>1</v>
      </c>
    </row>
    <row r="42" spans="1:33">
      <c r="A42" s="339"/>
      <c r="B42" s="335" t="s">
        <v>235</v>
      </c>
      <c r="C42" s="335" t="s">
        <v>385</v>
      </c>
      <c r="D42" s="336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>
        <v>1</v>
      </c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8">
        <v>1</v>
      </c>
    </row>
    <row r="43" spans="1:33">
      <c r="A43" s="339"/>
      <c r="B43" s="352" t="s">
        <v>386</v>
      </c>
      <c r="C43" s="353"/>
      <c r="D43" s="354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>
        <v>1</v>
      </c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6">
        <v>1</v>
      </c>
    </row>
    <row r="44" spans="1:33">
      <c r="A44" s="357" t="s">
        <v>387</v>
      </c>
      <c r="B44" s="358"/>
      <c r="C44" s="358"/>
      <c r="D44" s="359"/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>
        <v>1</v>
      </c>
      <c r="R44" s="360"/>
      <c r="S44" s="360">
        <v>3</v>
      </c>
      <c r="T44" s="360">
        <v>1</v>
      </c>
      <c r="U44" s="360">
        <v>1</v>
      </c>
      <c r="V44" s="360"/>
      <c r="W44" s="360"/>
      <c r="X44" s="360"/>
      <c r="Y44" s="360"/>
      <c r="Z44" s="360"/>
      <c r="AA44" s="360"/>
      <c r="AB44" s="360"/>
      <c r="AC44" s="360"/>
      <c r="AD44" s="360">
        <v>1</v>
      </c>
      <c r="AE44" s="360"/>
      <c r="AF44" s="360"/>
      <c r="AG44" s="361">
        <v>7</v>
      </c>
    </row>
    <row r="45" spans="1:33">
      <c r="A45" s="335" t="s">
        <v>31</v>
      </c>
      <c r="B45" s="335" t="s">
        <v>223</v>
      </c>
      <c r="C45" s="335" t="s">
        <v>436</v>
      </c>
      <c r="D45" s="336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>
        <v>1</v>
      </c>
      <c r="AA45" s="337"/>
      <c r="AB45" s="337"/>
      <c r="AC45" s="337"/>
      <c r="AD45" s="337"/>
      <c r="AE45" s="337"/>
      <c r="AF45" s="337"/>
      <c r="AG45" s="338">
        <v>1</v>
      </c>
    </row>
    <row r="46" spans="1:33">
      <c r="A46" s="339"/>
      <c r="B46" s="339"/>
      <c r="C46" s="340" t="s">
        <v>165</v>
      </c>
      <c r="D46" s="341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>
        <v>1</v>
      </c>
      <c r="Y46" s="342"/>
      <c r="Z46" s="342"/>
      <c r="AA46" s="342"/>
      <c r="AB46" s="342"/>
      <c r="AC46" s="342"/>
      <c r="AD46" s="342"/>
      <c r="AE46" s="342"/>
      <c r="AF46" s="342"/>
      <c r="AG46" s="343">
        <v>1</v>
      </c>
    </row>
    <row r="47" spans="1:33">
      <c r="A47" s="339"/>
      <c r="B47" s="339"/>
      <c r="C47" s="340" t="s">
        <v>437</v>
      </c>
      <c r="D47" s="341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>
        <v>1</v>
      </c>
      <c r="AD47" s="342"/>
      <c r="AE47" s="342"/>
      <c r="AF47" s="342"/>
      <c r="AG47" s="343">
        <v>1</v>
      </c>
    </row>
    <row r="48" spans="1:33">
      <c r="A48" s="339"/>
      <c r="B48" s="339"/>
      <c r="C48" s="340" t="s">
        <v>397</v>
      </c>
      <c r="D48" s="341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>
        <v>1</v>
      </c>
      <c r="U48" s="342"/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42"/>
      <c r="AG48" s="343">
        <v>1</v>
      </c>
    </row>
    <row r="49" spans="1:33">
      <c r="A49" s="339"/>
      <c r="B49" s="339"/>
      <c r="C49" s="340" t="s">
        <v>410</v>
      </c>
      <c r="D49" s="341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>
        <v>1</v>
      </c>
      <c r="X49" s="342"/>
      <c r="Y49" s="342"/>
      <c r="Z49" s="342"/>
      <c r="AA49" s="342"/>
      <c r="AB49" s="342"/>
      <c r="AC49" s="342"/>
      <c r="AD49" s="342"/>
      <c r="AE49" s="342"/>
      <c r="AF49" s="342"/>
      <c r="AG49" s="343">
        <v>1</v>
      </c>
    </row>
    <row r="50" spans="1:33">
      <c r="A50" s="339"/>
      <c r="B50" s="339"/>
      <c r="C50" s="340" t="s">
        <v>398</v>
      </c>
      <c r="D50" s="341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>
        <v>1</v>
      </c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342"/>
      <c r="AG50" s="343">
        <v>1</v>
      </c>
    </row>
    <row r="51" spans="1:33">
      <c r="A51" s="339"/>
      <c r="B51" s="339"/>
      <c r="C51" s="340" t="s">
        <v>427</v>
      </c>
      <c r="D51" s="341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>
        <v>1</v>
      </c>
      <c r="AA51" s="342"/>
      <c r="AB51" s="342"/>
      <c r="AC51" s="342"/>
      <c r="AD51" s="342"/>
      <c r="AE51" s="342"/>
      <c r="AF51" s="342"/>
      <c r="AG51" s="343">
        <v>1</v>
      </c>
    </row>
    <row r="52" spans="1:33">
      <c r="A52" s="339"/>
      <c r="B52" s="339"/>
      <c r="C52" s="340" t="s">
        <v>388</v>
      </c>
      <c r="D52" s="341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>
        <v>3</v>
      </c>
      <c r="T52" s="342">
        <v>1</v>
      </c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3">
        <v>4</v>
      </c>
    </row>
    <row r="53" spans="1:33">
      <c r="A53" s="339"/>
      <c r="B53" s="352" t="s">
        <v>389</v>
      </c>
      <c r="C53" s="353"/>
      <c r="D53" s="354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>
        <v>4</v>
      </c>
      <c r="T53" s="355">
        <v>2</v>
      </c>
      <c r="U53" s="355"/>
      <c r="V53" s="355"/>
      <c r="W53" s="355">
        <v>1</v>
      </c>
      <c r="X53" s="355">
        <v>1</v>
      </c>
      <c r="Y53" s="355"/>
      <c r="Z53" s="355">
        <v>2</v>
      </c>
      <c r="AA53" s="355"/>
      <c r="AB53" s="355"/>
      <c r="AC53" s="355">
        <v>1</v>
      </c>
      <c r="AD53" s="355"/>
      <c r="AE53" s="355"/>
      <c r="AF53" s="355"/>
      <c r="AG53" s="356">
        <v>11</v>
      </c>
    </row>
    <row r="54" spans="1:33">
      <c r="A54" s="339"/>
      <c r="B54" s="335" t="s">
        <v>220</v>
      </c>
      <c r="C54" s="335" t="s">
        <v>396</v>
      </c>
      <c r="D54" s="336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>
        <v>1</v>
      </c>
      <c r="T54" s="337"/>
      <c r="U54" s="337"/>
      <c r="V54" s="337"/>
      <c r="W54" s="337"/>
      <c r="X54" s="337"/>
      <c r="Y54" s="337">
        <v>1</v>
      </c>
      <c r="Z54" s="337"/>
      <c r="AA54" s="337"/>
      <c r="AB54" s="337"/>
      <c r="AC54" s="337"/>
      <c r="AD54" s="337"/>
      <c r="AE54" s="337"/>
      <c r="AF54" s="337"/>
      <c r="AG54" s="338">
        <v>2</v>
      </c>
    </row>
    <row r="55" spans="1:33">
      <c r="A55" s="339"/>
      <c r="B55" s="339"/>
      <c r="C55" s="340" t="s">
        <v>220</v>
      </c>
      <c r="D55" s="341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>
        <v>1</v>
      </c>
      <c r="U55" s="342">
        <v>3</v>
      </c>
      <c r="V55" s="342"/>
      <c r="W55" s="342"/>
      <c r="X55" s="342"/>
      <c r="Y55" s="342"/>
      <c r="Z55" s="342"/>
      <c r="AA55" s="342"/>
      <c r="AB55" s="342">
        <v>1</v>
      </c>
      <c r="AC55" s="342"/>
      <c r="AD55" s="342"/>
      <c r="AE55" s="342"/>
      <c r="AF55" s="342"/>
      <c r="AG55" s="343">
        <v>5</v>
      </c>
    </row>
    <row r="56" spans="1:33">
      <c r="A56" s="339"/>
      <c r="B56" s="339"/>
      <c r="C56" s="340" t="s">
        <v>303</v>
      </c>
      <c r="D56" s="341"/>
      <c r="E56" s="342"/>
      <c r="F56" s="342">
        <v>1</v>
      </c>
      <c r="G56" s="342"/>
      <c r="H56" s="342"/>
      <c r="I56" s="342"/>
      <c r="J56" s="342"/>
      <c r="K56" s="342">
        <v>1</v>
      </c>
      <c r="L56" s="342">
        <v>1</v>
      </c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42"/>
      <c r="AG56" s="343">
        <v>3</v>
      </c>
    </row>
    <row r="57" spans="1:33">
      <c r="A57" s="339"/>
      <c r="B57" s="352" t="s">
        <v>356</v>
      </c>
      <c r="C57" s="353"/>
      <c r="D57" s="354"/>
      <c r="E57" s="355"/>
      <c r="F57" s="355">
        <v>1</v>
      </c>
      <c r="G57" s="355"/>
      <c r="H57" s="355"/>
      <c r="I57" s="355"/>
      <c r="J57" s="355"/>
      <c r="K57" s="355">
        <v>1</v>
      </c>
      <c r="L57" s="355">
        <v>1</v>
      </c>
      <c r="M57" s="355"/>
      <c r="N57" s="355"/>
      <c r="O57" s="355"/>
      <c r="P57" s="355"/>
      <c r="Q57" s="355"/>
      <c r="R57" s="355"/>
      <c r="S57" s="355">
        <v>1</v>
      </c>
      <c r="T57" s="355">
        <v>1</v>
      </c>
      <c r="U57" s="355">
        <v>3</v>
      </c>
      <c r="V57" s="355"/>
      <c r="W57" s="355"/>
      <c r="X57" s="355"/>
      <c r="Y57" s="355">
        <v>1</v>
      </c>
      <c r="Z57" s="355"/>
      <c r="AA57" s="355"/>
      <c r="AB57" s="355">
        <v>1</v>
      </c>
      <c r="AC57" s="355"/>
      <c r="AD57" s="355"/>
      <c r="AE57" s="355"/>
      <c r="AF57" s="355"/>
      <c r="AG57" s="356">
        <v>10</v>
      </c>
    </row>
    <row r="58" spans="1:33">
      <c r="A58" s="339"/>
      <c r="B58" s="335" t="s">
        <v>192</v>
      </c>
      <c r="C58" s="335" t="s">
        <v>399</v>
      </c>
      <c r="D58" s="336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7">
        <v>1</v>
      </c>
      <c r="U58" s="337"/>
      <c r="V58" s="337"/>
      <c r="W58" s="337"/>
      <c r="X58" s="337"/>
      <c r="Y58" s="337"/>
      <c r="Z58" s="337"/>
      <c r="AA58" s="337">
        <v>1</v>
      </c>
      <c r="AB58" s="337"/>
      <c r="AC58" s="337"/>
      <c r="AD58" s="337"/>
      <c r="AE58" s="337"/>
      <c r="AF58" s="337">
        <v>1</v>
      </c>
      <c r="AG58" s="338">
        <v>3</v>
      </c>
    </row>
    <row r="59" spans="1:33">
      <c r="A59" s="339"/>
      <c r="B59" s="352" t="s">
        <v>400</v>
      </c>
      <c r="C59" s="353"/>
      <c r="D59" s="354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>
        <v>1</v>
      </c>
      <c r="U59" s="355"/>
      <c r="V59" s="355"/>
      <c r="W59" s="355"/>
      <c r="X59" s="355"/>
      <c r="Y59" s="355"/>
      <c r="Z59" s="355"/>
      <c r="AA59" s="355">
        <v>1</v>
      </c>
      <c r="AB59" s="355"/>
      <c r="AC59" s="355"/>
      <c r="AD59" s="355"/>
      <c r="AE59" s="355"/>
      <c r="AF59" s="355">
        <v>1</v>
      </c>
      <c r="AG59" s="356">
        <v>3</v>
      </c>
    </row>
    <row r="60" spans="1:33">
      <c r="A60" s="339"/>
      <c r="B60" s="335" t="s">
        <v>225</v>
      </c>
      <c r="C60" s="335" t="s">
        <v>415</v>
      </c>
      <c r="D60" s="336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>
        <v>1</v>
      </c>
      <c r="X60" s="337"/>
      <c r="Y60" s="337"/>
      <c r="Z60" s="337"/>
      <c r="AA60" s="337">
        <v>1</v>
      </c>
      <c r="AB60" s="337"/>
      <c r="AC60" s="337"/>
      <c r="AD60" s="337">
        <v>1</v>
      </c>
      <c r="AE60" s="337"/>
      <c r="AF60" s="337"/>
      <c r="AG60" s="338">
        <v>3</v>
      </c>
    </row>
    <row r="61" spans="1:33">
      <c r="A61" s="339"/>
      <c r="B61" s="352" t="s">
        <v>416</v>
      </c>
      <c r="C61" s="353"/>
      <c r="D61" s="354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P61" s="355"/>
      <c r="Q61" s="355"/>
      <c r="R61" s="355"/>
      <c r="S61" s="355"/>
      <c r="T61" s="355"/>
      <c r="U61" s="355"/>
      <c r="V61" s="355"/>
      <c r="W61" s="355">
        <v>1</v>
      </c>
      <c r="X61" s="355"/>
      <c r="Y61" s="355"/>
      <c r="Z61" s="355"/>
      <c r="AA61" s="355">
        <v>1</v>
      </c>
      <c r="AB61" s="355"/>
      <c r="AC61" s="355"/>
      <c r="AD61" s="355">
        <v>1</v>
      </c>
      <c r="AE61" s="355"/>
      <c r="AF61" s="355"/>
      <c r="AG61" s="356">
        <v>3</v>
      </c>
    </row>
    <row r="62" spans="1:33">
      <c r="A62" s="339"/>
      <c r="B62" s="335" t="s">
        <v>224</v>
      </c>
      <c r="C62" s="335" t="s">
        <v>438</v>
      </c>
      <c r="D62" s="336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37">
        <v>1</v>
      </c>
      <c r="AC62" s="337"/>
      <c r="AD62" s="337"/>
      <c r="AE62" s="337"/>
      <c r="AF62" s="337"/>
      <c r="AG62" s="338">
        <v>1</v>
      </c>
    </row>
    <row r="63" spans="1:33">
      <c r="A63" s="339"/>
      <c r="B63" s="339"/>
      <c r="C63" s="340" t="s">
        <v>439</v>
      </c>
      <c r="D63" s="341"/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2"/>
      <c r="S63" s="342"/>
      <c r="T63" s="342"/>
      <c r="U63" s="342"/>
      <c r="V63" s="342"/>
      <c r="W63" s="342"/>
      <c r="X63" s="342"/>
      <c r="Y63" s="342"/>
      <c r="Z63" s="342"/>
      <c r="AA63" s="342"/>
      <c r="AB63" s="342">
        <v>1</v>
      </c>
      <c r="AC63" s="342"/>
      <c r="AD63" s="342"/>
      <c r="AE63" s="342"/>
      <c r="AF63" s="342"/>
      <c r="AG63" s="343">
        <v>1</v>
      </c>
    </row>
    <row r="64" spans="1:33">
      <c r="A64" s="339"/>
      <c r="B64" s="352" t="s">
        <v>440</v>
      </c>
      <c r="C64" s="353"/>
      <c r="D64" s="354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/>
      <c r="P64" s="355"/>
      <c r="Q64" s="355"/>
      <c r="R64" s="355"/>
      <c r="S64" s="355"/>
      <c r="T64" s="355"/>
      <c r="U64" s="355"/>
      <c r="V64" s="355"/>
      <c r="W64" s="355"/>
      <c r="X64" s="355"/>
      <c r="Y64" s="355"/>
      <c r="Z64" s="355"/>
      <c r="AA64" s="355"/>
      <c r="AB64" s="355">
        <v>2</v>
      </c>
      <c r="AC64" s="355"/>
      <c r="AD64" s="355"/>
      <c r="AE64" s="355"/>
      <c r="AF64" s="355"/>
      <c r="AG64" s="356">
        <v>2</v>
      </c>
    </row>
    <row r="65" spans="1:33">
      <c r="A65" s="339"/>
      <c r="B65" s="335" t="s">
        <v>221</v>
      </c>
      <c r="C65" s="335" t="s">
        <v>413</v>
      </c>
      <c r="D65" s="336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  <c r="S65" s="337"/>
      <c r="T65" s="337"/>
      <c r="U65" s="337"/>
      <c r="V65" s="337"/>
      <c r="W65" s="337"/>
      <c r="X65" s="337">
        <v>1</v>
      </c>
      <c r="Y65" s="337"/>
      <c r="Z65" s="337"/>
      <c r="AA65" s="337"/>
      <c r="AB65" s="337"/>
      <c r="AC65" s="337"/>
      <c r="AD65" s="337"/>
      <c r="AE65" s="337"/>
      <c r="AF65" s="337"/>
      <c r="AG65" s="338">
        <v>1</v>
      </c>
    </row>
    <row r="66" spans="1:33">
      <c r="A66" s="339"/>
      <c r="B66" s="352" t="s">
        <v>414</v>
      </c>
      <c r="C66" s="353"/>
      <c r="D66" s="354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355"/>
      <c r="X66" s="355">
        <v>1</v>
      </c>
      <c r="Y66" s="355"/>
      <c r="Z66" s="355"/>
      <c r="AA66" s="355"/>
      <c r="AB66" s="355"/>
      <c r="AC66" s="355"/>
      <c r="AD66" s="355"/>
      <c r="AE66" s="355"/>
      <c r="AF66" s="355"/>
      <c r="AG66" s="356">
        <v>1</v>
      </c>
    </row>
    <row r="67" spans="1:33">
      <c r="A67" s="339"/>
      <c r="B67" s="335" t="s">
        <v>187</v>
      </c>
      <c r="C67" s="335" t="s">
        <v>441</v>
      </c>
      <c r="D67" s="336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7"/>
      <c r="P67" s="337"/>
      <c r="Q67" s="337"/>
      <c r="R67" s="337"/>
      <c r="S67" s="337"/>
      <c r="T67" s="337"/>
      <c r="U67" s="337"/>
      <c r="V67" s="337"/>
      <c r="W67" s="337"/>
      <c r="X67" s="337"/>
      <c r="Y67" s="337"/>
      <c r="Z67" s="337"/>
      <c r="AA67" s="337">
        <v>1</v>
      </c>
      <c r="AB67" s="337"/>
      <c r="AC67" s="337"/>
      <c r="AD67" s="337"/>
      <c r="AE67" s="337"/>
      <c r="AF67" s="337"/>
      <c r="AG67" s="338">
        <v>1</v>
      </c>
    </row>
    <row r="68" spans="1:33">
      <c r="A68" s="339"/>
      <c r="B68" s="352" t="s">
        <v>442</v>
      </c>
      <c r="C68" s="353"/>
      <c r="D68" s="354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  <c r="AA68" s="355">
        <v>1</v>
      </c>
      <c r="AB68" s="355"/>
      <c r="AC68" s="355"/>
      <c r="AD68" s="355"/>
      <c r="AE68" s="355"/>
      <c r="AF68" s="355"/>
      <c r="AG68" s="356">
        <v>1</v>
      </c>
    </row>
    <row r="69" spans="1:33">
      <c r="A69" s="357" t="s">
        <v>335</v>
      </c>
      <c r="B69" s="358"/>
      <c r="C69" s="358"/>
      <c r="D69" s="359"/>
      <c r="E69" s="360"/>
      <c r="F69" s="360">
        <v>1</v>
      </c>
      <c r="G69" s="360"/>
      <c r="H69" s="360"/>
      <c r="I69" s="360"/>
      <c r="J69" s="360"/>
      <c r="K69" s="360">
        <v>1</v>
      </c>
      <c r="L69" s="360">
        <v>1</v>
      </c>
      <c r="M69" s="360"/>
      <c r="N69" s="360"/>
      <c r="O69" s="360"/>
      <c r="P69" s="360"/>
      <c r="Q69" s="360"/>
      <c r="R69" s="360"/>
      <c r="S69" s="360">
        <v>5</v>
      </c>
      <c r="T69" s="360">
        <v>4</v>
      </c>
      <c r="U69" s="360">
        <v>3</v>
      </c>
      <c r="V69" s="360"/>
      <c r="W69" s="360">
        <v>2</v>
      </c>
      <c r="X69" s="360">
        <v>2</v>
      </c>
      <c r="Y69" s="360">
        <v>1</v>
      </c>
      <c r="Z69" s="360">
        <v>2</v>
      </c>
      <c r="AA69" s="360">
        <v>3</v>
      </c>
      <c r="AB69" s="360">
        <v>3</v>
      </c>
      <c r="AC69" s="360">
        <v>1</v>
      </c>
      <c r="AD69" s="360">
        <v>1</v>
      </c>
      <c r="AE69" s="360"/>
      <c r="AF69" s="360">
        <v>1</v>
      </c>
      <c r="AG69" s="361">
        <v>31</v>
      </c>
    </row>
    <row r="70" spans="1:33">
      <c r="A70" s="335" t="s">
        <v>26</v>
      </c>
      <c r="B70" s="335" t="s">
        <v>26</v>
      </c>
      <c r="C70" s="335" t="s">
        <v>443</v>
      </c>
      <c r="D70" s="336"/>
      <c r="E70" s="337"/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7"/>
      <c r="AA70" s="337"/>
      <c r="AB70" s="337">
        <v>1</v>
      </c>
      <c r="AC70" s="337">
        <v>1</v>
      </c>
      <c r="AD70" s="337"/>
      <c r="AE70" s="337"/>
      <c r="AF70" s="337"/>
      <c r="AG70" s="338">
        <v>2</v>
      </c>
    </row>
    <row r="71" spans="1:33">
      <c r="A71" s="339"/>
      <c r="B71" s="352" t="s">
        <v>371</v>
      </c>
      <c r="C71" s="353"/>
      <c r="D71" s="354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  <c r="S71" s="355"/>
      <c r="T71" s="355"/>
      <c r="U71" s="355"/>
      <c r="V71" s="355"/>
      <c r="W71" s="355"/>
      <c r="X71" s="355"/>
      <c r="Y71" s="355"/>
      <c r="Z71" s="355"/>
      <c r="AA71" s="355"/>
      <c r="AB71" s="355">
        <v>1</v>
      </c>
      <c r="AC71" s="355">
        <v>1</v>
      </c>
      <c r="AD71" s="355"/>
      <c r="AE71" s="355"/>
      <c r="AF71" s="355"/>
      <c r="AG71" s="356">
        <v>2</v>
      </c>
    </row>
    <row r="72" spans="1:33">
      <c r="A72" s="339"/>
      <c r="B72" s="335" t="s">
        <v>245</v>
      </c>
      <c r="C72" s="335" t="s">
        <v>466</v>
      </c>
      <c r="D72" s="336"/>
      <c r="E72" s="337"/>
      <c r="F72" s="337"/>
      <c r="G72" s="337"/>
      <c r="H72" s="337"/>
      <c r="I72" s="337"/>
      <c r="J72" s="337"/>
      <c r="K72" s="337"/>
      <c r="L72" s="337"/>
      <c r="M72" s="337"/>
      <c r="N72" s="337"/>
      <c r="O72" s="337"/>
      <c r="P72" s="337"/>
      <c r="Q72" s="337"/>
      <c r="R72" s="337"/>
      <c r="S72" s="337"/>
      <c r="T72" s="337"/>
      <c r="U72" s="337"/>
      <c r="V72" s="337"/>
      <c r="W72" s="337"/>
      <c r="X72" s="337"/>
      <c r="Y72" s="337"/>
      <c r="Z72" s="337"/>
      <c r="AA72" s="337"/>
      <c r="AB72" s="337"/>
      <c r="AC72" s="337"/>
      <c r="AD72" s="337"/>
      <c r="AE72" s="337">
        <v>1</v>
      </c>
      <c r="AF72" s="337"/>
      <c r="AG72" s="338">
        <v>1</v>
      </c>
    </row>
    <row r="73" spans="1:33">
      <c r="A73" s="339"/>
      <c r="B73" s="352" t="s">
        <v>467</v>
      </c>
      <c r="C73" s="353"/>
      <c r="D73" s="354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  <c r="S73" s="355"/>
      <c r="T73" s="355"/>
      <c r="U73" s="355"/>
      <c r="V73" s="355"/>
      <c r="W73" s="355"/>
      <c r="X73" s="355"/>
      <c r="Y73" s="355"/>
      <c r="Z73" s="355"/>
      <c r="AA73" s="355"/>
      <c r="AB73" s="355"/>
      <c r="AC73" s="355"/>
      <c r="AD73" s="355"/>
      <c r="AE73" s="355">
        <v>1</v>
      </c>
      <c r="AF73" s="355"/>
      <c r="AG73" s="356">
        <v>1</v>
      </c>
    </row>
    <row r="74" spans="1:33">
      <c r="A74" s="339"/>
      <c r="B74" s="335" t="s">
        <v>240</v>
      </c>
      <c r="C74" s="335" t="s">
        <v>468</v>
      </c>
      <c r="D74" s="336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7"/>
      <c r="AF74" s="337">
        <v>1</v>
      </c>
      <c r="AG74" s="338">
        <v>1</v>
      </c>
    </row>
    <row r="75" spans="1:33">
      <c r="A75" s="339"/>
      <c r="B75" s="352" t="s">
        <v>469</v>
      </c>
      <c r="C75" s="353"/>
      <c r="D75" s="354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5"/>
      <c r="Y75" s="355"/>
      <c r="Z75" s="355"/>
      <c r="AA75" s="355"/>
      <c r="AB75" s="355"/>
      <c r="AC75" s="355"/>
      <c r="AD75" s="355"/>
      <c r="AE75" s="355"/>
      <c r="AF75" s="355">
        <v>1</v>
      </c>
      <c r="AG75" s="356">
        <v>1</v>
      </c>
    </row>
    <row r="76" spans="1:33">
      <c r="A76" s="339"/>
      <c r="B76" s="335" t="s">
        <v>242</v>
      </c>
      <c r="C76" s="335" t="s">
        <v>242</v>
      </c>
      <c r="D76" s="336"/>
      <c r="E76" s="337"/>
      <c r="F76" s="337"/>
      <c r="G76" s="337"/>
      <c r="H76" s="337"/>
      <c r="I76" s="337"/>
      <c r="J76" s="337"/>
      <c r="K76" s="337"/>
      <c r="L76" s="337"/>
      <c r="M76" s="337"/>
      <c r="N76" s="337">
        <v>1</v>
      </c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7"/>
      <c r="AF76" s="337"/>
      <c r="AG76" s="338">
        <v>1</v>
      </c>
    </row>
    <row r="77" spans="1:33">
      <c r="A77" s="339"/>
      <c r="B77" s="352" t="s">
        <v>370</v>
      </c>
      <c r="C77" s="353"/>
      <c r="D77" s="354"/>
      <c r="E77" s="355"/>
      <c r="F77" s="355"/>
      <c r="G77" s="355"/>
      <c r="H77" s="355"/>
      <c r="I77" s="355"/>
      <c r="J77" s="355"/>
      <c r="K77" s="355"/>
      <c r="L77" s="355"/>
      <c r="M77" s="355"/>
      <c r="N77" s="355">
        <v>1</v>
      </c>
      <c r="O77" s="355"/>
      <c r="P77" s="355"/>
      <c r="Q77" s="355"/>
      <c r="R77" s="355"/>
      <c r="S77" s="355"/>
      <c r="T77" s="355"/>
      <c r="U77" s="355"/>
      <c r="V77" s="355"/>
      <c r="W77" s="355"/>
      <c r="X77" s="355"/>
      <c r="Y77" s="355"/>
      <c r="Z77" s="355"/>
      <c r="AA77" s="355"/>
      <c r="AB77" s="355"/>
      <c r="AC77" s="355"/>
      <c r="AD77" s="355"/>
      <c r="AE77" s="355"/>
      <c r="AF77" s="355"/>
      <c r="AG77" s="356">
        <v>1</v>
      </c>
    </row>
    <row r="78" spans="1:33">
      <c r="A78" s="357" t="s">
        <v>371</v>
      </c>
      <c r="B78" s="358"/>
      <c r="C78" s="358"/>
      <c r="D78" s="359"/>
      <c r="E78" s="360"/>
      <c r="F78" s="360"/>
      <c r="G78" s="360"/>
      <c r="H78" s="360"/>
      <c r="I78" s="360"/>
      <c r="J78" s="360"/>
      <c r="K78" s="360"/>
      <c r="L78" s="360"/>
      <c r="M78" s="360"/>
      <c r="N78" s="360">
        <v>1</v>
      </c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360"/>
      <c r="AA78" s="360"/>
      <c r="AB78" s="360">
        <v>1</v>
      </c>
      <c r="AC78" s="360">
        <v>1</v>
      </c>
      <c r="AD78" s="360"/>
      <c r="AE78" s="360">
        <v>1</v>
      </c>
      <c r="AF78" s="360">
        <v>1</v>
      </c>
      <c r="AG78" s="361">
        <v>5</v>
      </c>
    </row>
    <row r="79" spans="1:33">
      <c r="A79" s="335" t="s">
        <v>34</v>
      </c>
      <c r="B79" s="335" t="s">
        <v>261</v>
      </c>
      <c r="C79" s="335" t="s">
        <v>444</v>
      </c>
      <c r="D79" s="336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  <c r="T79" s="337"/>
      <c r="U79" s="337"/>
      <c r="V79" s="337"/>
      <c r="W79" s="337"/>
      <c r="X79" s="337"/>
      <c r="Y79" s="337"/>
      <c r="Z79" s="337"/>
      <c r="AA79" s="337"/>
      <c r="AB79" s="337">
        <v>1</v>
      </c>
      <c r="AC79" s="337"/>
      <c r="AD79" s="337"/>
      <c r="AE79" s="337"/>
      <c r="AF79" s="337"/>
      <c r="AG79" s="338">
        <v>1</v>
      </c>
    </row>
    <row r="80" spans="1:33">
      <c r="A80" s="339"/>
      <c r="B80" s="352" t="s">
        <v>445</v>
      </c>
      <c r="C80" s="353"/>
      <c r="D80" s="354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>
        <v>1</v>
      </c>
      <c r="AC80" s="355"/>
      <c r="AD80" s="355"/>
      <c r="AE80" s="355"/>
      <c r="AF80" s="355"/>
      <c r="AG80" s="356">
        <v>1</v>
      </c>
    </row>
    <row r="81" spans="1:33">
      <c r="A81" s="357" t="s">
        <v>446</v>
      </c>
      <c r="B81" s="358"/>
      <c r="C81" s="358"/>
      <c r="D81" s="359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360"/>
      <c r="Z81" s="360"/>
      <c r="AA81" s="360"/>
      <c r="AB81" s="360">
        <v>1</v>
      </c>
      <c r="AC81" s="360"/>
      <c r="AD81" s="360"/>
      <c r="AE81" s="360"/>
      <c r="AF81" s="360"/>
      <c r="AG81" s="361">
        <v>1</v>
      </c>
    </row>
    <row r="82" spans="1:33">
      <c r="A82" s="335" t="s">
        <v>58</v>
      </c>
      <c r="B82" s="335" t="s">
        <v>58</v>
      </c>
      <c r="C82" s="335" t="s">
        <v>402</v>
      </c>
      <c r="D82" s="336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>
        <v>1</v>
      </c>
      <c r="T82" s="337"/>
      <c r="U82" s="337"/>
      <c r="V82" s="337"/>
      <c r="W82" s="337"/>
      <c r="X82" s="337"/>
      <c r="Y82" s="337"/>
      <c r="Z82" s="337"/>
      <c r="AA82" s="337"/>
      <c r="AB82" s="337"/>
      <c r="AC82" s="337"/>
      <c r="AD82" s="337"/>
      <c r="AE82" s="337"/>
      <c r="AF82" s="337"/>
      <c r="AG82" s="338">
        <v>1</v>
      </c>
    </row>
    <row r="83" spans="1:33">
      <c r="A83" s="339"/>
      <c r="B83" s="352" t="s">
        <v>406</v>
      </c>
      <c r="C83" s="353"/>
      <c r="D83" s="354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>
        <v>1</v>
      </c>
      <c r="T83" s="355"/>
      <c r="U83" s="355"/>
      <c r="V83" s="355"/>
      <c r="W83" s="355"/>
      <c r="X83" s="355"/>
      <c r="Y83" s="355"/>
      <c r="Z83" s="355"/>
      <c r="AA83" s="355"/>
      <c r="AB83" s="355"/>
      <c r="AC83" s="355"/>
      <c r="AD83" s="355"/>
      <c r="AE83" s="355"/>
      <c r="AF83" s="355"/>
      <c r="AG83" s="356">
        <v>1</v>
      </c>
    </row>
    <row r="84" spans="1:33">
      <c r="A84" s="339"/>
      <c r="B84" s="335" t="s">
        <v>299</v>
      </c>
      <c r="C84" s="335" t="s">
        <v>447</v>
      </c>
      <c r="D84" s="336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  <c r="X84" s="337"/>
      <c r="Y84" s="337"/>
      <c r="Z84" s="337"/>
      <c r="AA84" s="337"/>
      <c r="AB84" s="337"/>
      <c r="AC84" s="337">
        <v>1</v>
      </c>
      <c r="AD84" s="337"/>
      <c r="AE84" s="337"/>
      <c r="AF84" s="337"/>
      <c r="AG84" s="338">
        <v>1</v>
      </c>
    </row>
    <row r="85" spans="1:33">
      <c r="A85" s="339"/>
      <c r="B85" s="352" t="s">
        <v>448</v>
      </c>
      <c r="C85" s="353"/>
      <c r="D85" s="354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5"/>
      <c r="AC85" s="355">
        <v>1</v>
      </c>
      <c r="AD85" s="355"/>
      <c r="AE85" s="355"/>
      <c r="AF85" s="355"/>
      <c r="AG85" s="356">
        <v>1</v>
      </c>
    </row>
    <row r="86" spans="1:33">
      <c r="A86" s="357" t="s">
        <v>406</v>
      </c>
      <c r="B86" s="358"/>
      <c r="C86" s="358"/>
      <c r="D86" s="359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>
        <v>1</v>
      </c>
      <c r="T86" s="360"/>
      <c r="U86" s="360"/>
      <c r="V86" s="360"/>
      <c r="W86" s="360"/>
      <c r="X86" s="360"/>
      <c r="Y86" s="360"/>
      <c r="Z86" s="360"/>
      <c r="AA86" s="360"/>
      <c r="AB86" s="360"/>
      <c r="AC86" s="360">
        <v>1</v>
      </c>
      <c r="AD86" s="360"/>
      <c r="AE86" s="360"/>
      <c r="AF86" s="360"/>
      <c r="AG86" s="361">
        <v>2</v>
      </c>
    </row>
    <row r="87" spans="1:33">
      <c r="A87" s="335" t="s">
        <v>27</v>
      </c>
      <c r="B87" s="335" t="s">
        <v>194</v>
      </c>
      <c r="C87" s="335" t="s">
        <v>470</v>
      </c>
      <c r="D87" s="336"/>
      <c r="E87" s="337"/>
      <c r="F87" s="337"/>
      <c r="G87" s="337"/>
      <c r="H87" s="337"/>
      <c r="I87" s="337"/>
      <c r="J87" s="337"/>
      <c r="K87" s="337"/>
      <c r="L87" s="337"/>
      <c r="M87" s="337"/>
      <c r="N87" s="337"/>
      <c r="O87" s="337"/>
      <c r="P87" s="337"/>
      <c r="Q87" s="337"/>
      <c r="R87" s="337"/>
      <c r="S87" s="337"/>
      <c r="T87" s="337"/>
      <c r="U87" s="337"/>
      <c r="V87" s="337"/>
      <c r="W87" s="337"/>
      <c r="X87" s="337"/>
      <c r="Y87" s="337"/>
      <c r="Z87" s="337"/>
      <c r="AA87" s="337"/>
      <c r="AB87" s="337"/>
      <c r="AC87" s="337"/>
      <c r="AD87" s="337"/>
      <c r="AE87" s="337"/>
      <c r="AF87" s="337">
        <v>1</v>
      </c>
      <c r="AG87" s="338">
        <v>1</v>
      </c>
    </row>
    <row r="88" spans="1:33">
      <c r="A88" s="339"/>
      <c r="B88" s="352" t="s">
        <v>471</v>
      </c>
      <c r="C88" s="353"/>
      <c r="D88" s="354"/>
      <c r="E88" s="355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355"/>
      <c r="Z88" s="355"/>
      <c r="AA88" s="355"/>
      <c r="AB88" s="355"/>
      <c r="AC88" s="355"/>
      <c r="AD88" s="355"/>
      <c r="AE88" s="355"/>
      <c r="AF88" s="355">
        <v>1</v>
      </c>
      <c r="AG88" s="356">
        <v>1</v>
      </c>
    </row>
    <row r="89" spans="1:33">
      <c r="A89" s="357" t="s">
        <v>472</v>
      </c>
      <c r="B89" s="358"/>
      <c r="C89" s="358"/>
      <c r="D89" s="359"/>
      <c r="E89" s="360"/>
      <c r="F89" s="360"/>
      <c r="G89" s="360"/>
      <c r="H89" s="360"/>
      <c r="I89" s="360"/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0"/>
      <c r="X89" s="360"/>
      <c r="Y89" s="360"/>
      <c r="Z89" s="360"/>
      <c r="AA89" s="360"/>
      <c r="AB89" s="360"/>
      <c r="AC89" s="360"/>
      <c r="AD89" s="360"/>
      <c r="AE89" s="360"/>
      <c r="AF89" s="360">
        <v>1</v>
      </c>
      <c r="AG89" s="361">
        <v>1</v>
      </c>
    </row>
    <row r="90" spans="1:33">
      <c r="A90" s="335" t="s">
        <v>21</v>
      </c>
      <c r="B90" s="335" t="s">
        <v>157</v>
      </c>
      <c r="C90" s="335" t="s">
        <v>358</v>
      </c>
      <c r="D90" s="336"/>
      <c r="E90" s="337"/>
      <c r="F90" s="337"/>
      <c r="G90" s="337"/>
      <c r="H90" s="337"/>
      <c r="I90" s="337">
        <v>1</v>
      </c>
      <c r="J90" s="337"/>
      <c r="K90" s="337"/>
      <c r="L90" s="337"/>
      <c r="M90" s="337"/>
      <c r="N90" s="337"/>
      <c r="O90" s="337"/>
      <c r="P90" s="337"/>
      <c r="Q90" s="337"/>
      <c r="R90" s="337"/>
      <c r="S90" s="337"/>
      <c r="T90" s="337"/>
      <c r="U90" s="337"/>
      <c r="V90" s="337"/>
      <c r="W90" s="337"/>
      <c r="X90" s="337"/>
      <c r="Y90" s="337"/>
      <c r="Z90" s="337"/>
      <c r="AA90" s="337"/>
      <c r="AB90" s="337"/>
      <c r="AC90" s="337"/>
      <c r="AD90" s="337"/>
      <c r="AE90" s="337"/>
      <c r="AF90" s="337"/>
      <c r="AG90" s="338">
        <v>1</v>
      </c>
    </row>
    <row r="91" spans="1:33">
      <c r="A91" s="339"/>
      <c r="B91" s="339"/>
      <c r="C91" s="340" t="s">
        <v>401</v>
      </c>
      <c r="D91" s="341"/>
      <c r="E91" s="342"/>
      <c r="F91" s="342"/>
      <c r="G91" s="342"/>
      <c r="H91" s="342"/>
      <c r="I91" s="342"/>
      <c r="J91" s="342"/>
      <c r="K91" s="342"/>
      <c r="L91" s="342"/>
      <c r="M91" s="342"/>
      <c r="N91" s="342"/>
      <c r="O91" s="342"/>
      <c r="P91" s="342"/>
      <c r="Q91" s="342"/>
      <c r="R91" s="342"/>
      <c r="S91" s="342">
        <v>1</v>
      </c>
      <c r="T91" s="342"/>
      <c r="U91" s="342"/>
      <c r="V91" s="342"/>
      <c r="W91" s="342"/>
      <c r="X91" s="342"/>
      <c r="Y91" s="342"/>
      <c r="Z91" s="342"/>
      <c r="AA91" s="342"/>
      <c r="AB91" s="342"/>
      <c r="AC91" s="342"/>
      <c r="AD91" s="342"/>
      <c r="AE91" s="342"/>
      <c r="AF91" s="342"/>
      <c r="AG91" s="343">
        <v>1</v>
      </c>
    </row>
    <row r="92" spans="1:33">
      <c r="A92" s="339"/>
      <c r="B92" s="339"/>
      <c r="C92" s="340" t="s">
        <v>360</v>
      </c>
      <c r="D92" s="341"/>
      <c r="E92" s="342"/>
      <c r="F92" s="342"/>
      <c r="G92" s="342"/>
      <c r="H92" s="342">
        <v>1</v>
      </c>
      <c r="I92" s="342"/>
      <c r="J92" s="342"/>
      <c r="K92" s="342"/>
      <c r="L92" s="342"/>
      <c r="M92" s="342"/>
      <c r="N92" s="342"/>
      <c r="O92" s="342"/>
      <c r="P92" s="342"/>
      <c r="Q92" s="342"/>
      <c r="R92" s="342"/>
      <c r="S92" s="342"/>
      <c r="T92" s="342"/>
      <c r="U92" s="342"/>
      <c r="V92" s="342"/>
      <c r="W92" s="342"/>
      <c r="X92" s="342"/>
      <c r="Y92" s="342"/>
      <c r="Z92" s="342"/>
      <c r="AA92" s="342"/>
      <c r="AB92" s="342"/>
      <c r="AC92" s="342"/>
      <c r="AD92" s="342"/>
      <c r="AE92" s="342"/>
      <c r="AF92" s="342"/>
      <c r="AG92" s="343">
        <v>1</v>
      </c>
    </row>
    <row r="93" spans="1:33">
      <c r="A93" s="339"/>
      <c r="B93" s="339"/>
      <c r="C93" s="340" t="s">
        <v>353</v>
      </c>
      <c r="D93" s="341"/>
      <c r="E93" s="342"/>
      <c r="F93" s="342"/>
      <c r="G93" s="342">
        <v>1</v>
      </c>
      <c r="H93" s="342"/>
      <c r="I93" s="342"/>
      <c r="J93" s="342"/>
      <c r="K93" s="342"/>
      <c r="L93" s="342"/>
      <c r="M93" s="342"/>
      <c r="N93" s="342"/>
      <c r="O93" s="342"/>
      <c r="P93" s="342"/>
      <c r="Q93" s="342"/>
      <c r="R93" s="342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3">
        <v>1</v>
      </c>
    </row>
    <row r="94" spans="1:33">
      <c r="A94" s="339"/>
      <c r="B94" s="339"/>
      <c r="C94" s="340" t="s">
        <v>192</v>
      </c>
      <c r="D94" s="341"/>
      <c r="E94" s="342"/>
      <c r="F94" s="342"/>
      <c r="G94" s="342"/>
      <c r="H94" s="342"/>
      <c r="I94" s="342"/>
      <c r="J94" s="342"/>
      <c r="K94" s="342"/>
      <c r="L94" s="342"/>
      <c r="M94" s="342"/>
      <c r="N94" s="342"/>
      <c r="O94" s="342"/>
      <c r="P94" s="342"/>
      <c r="Q94" s="342"/>
      <c r="R94" s="342"/>
      <c r="S94" s="342"/>
      <c r="T94" s="342"/>
      <c r="U94" s="342">
        <v>1</v>
      </c>
      <c r="V94" s="342"/>
      <c r="W94" s="342"/>
      <c r="X94" s="342"/>
      <c r="Y94" s="342"/>
      <c r="Z94" s="342"/>
      <c r="AA94" s="342"/>
      <c r="AB94" s="342"/>
      <c r="AC94" s="342"/>
      <c r="AD94" s="342"/>
      <c r="AE94" s="342"/>
      <c r="AF94" s="342"/>
      <c r="AG94" s="343">
        <v>1</v>
      </c>
    </row>
    <row r="95" spans="1:33">
      <c r="A95" s="339"/>
      <c r="B95" s="352" t="s">
        <v>357</v>
      </c>
      <c r="C95" s="353"/>
      <c r="D95" s="354"/>
      <c r="E95" s="355"/>
      <c r="F95" s="355"/>
      <c r="G95" s="355">
        <v>1</v>
      </c>
      <c r="H95" s="355">
        <v>1</v>
      </c>
      <c r="I95" s="355">
        <v>1</v>
      </c>
      <c r="J95" s="355"/>
      <c r="K95" s="355"/>
      <c r="L95" s="355"/>
      <c r="M95" s="355"/>
      <c r="N95" s="355"/>
      <c r="O95" s="355"/>
      <c r="P95" s="355"/>
      <c r="Q95" s="355"/>
      <c r="R95" s="355"/>
      <c r="S95" s="355">
        <v>1</v>
      </c>
      <c r="T95" s="355"/>
      <c r="U95" s="355">
        <v>1</v>
      </c>
      <c r="V95" s="355"/>
      <c r="W95" s="355"/>
      <c r="X95" s="355"/>
      <c r="Y95" s="355"/>
      <c r="Z95" s="355"/>
      <c r="AA95" s="355"/>
      <c r="AB95" s="355"/>
      <c r="AC95" s="355"/>
      <c r="AD95" s="355"/>
      <c r="AE95" s="355"/>
      <c r="AF95" s="355"/>
      <c r="AG95" s="356">
        <v>5</v>
      </c>
    </row>
    <row r="96" spans="1:33">
      <c r="A96" s="339"/>
      <c r="B96" s="335" t="s">
        <v>209</v>
      </c>
      <c r="C96" s="335" t="s">
        <v>417</v>
      </c>
      <c r="D96" s="336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>
        <v>1</v>
      </c>
      <c r="W96" s="337">
        <v>1</v>
      </c>
      <c r="X96" s="337"/>
      <c r="Y96" s="337"/>
      <c r="Z96" s="337"/>
      <c r="AA96" s="337"/>
      <c r="AB96" s="337"/>
      <c r="AC96" s="337"/>
      <c r="AD96" s="337"/>
      <c r="AE96" s="337"/>
      <c r="AF96" s="337"/>
      <c r="AG96" s="338">
        <v>2</v>
      </c>
    </row>
    <row r="97" spans="1:33">
      <c r="A97" s="339"/>
      <c r="B97" s="339"/>
      <c r="C97" s="340" t="s">
        <v>418</v>
      </c>
      <c r="D97" s="341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2"/>
      <c r="V97" s="342"/>
      <c r="W97" s="342"/>
      <c r="X97" s="342">
        <v>1</v>
      </c>
      <c r="Y97" s="342"/>
      <c r="Z97" s="342"/>
      <c r="AA97" s="342"/>
      <c r="AB97" s="342"/>
      <c r="AC97" s="342"/>
      <c r="AD97" s="342"/>
      <c r="AE97" s="342"/>
      <c r="AF97" s="342"/>
      <c r="AG97" s="343">
        <v>1</v>
      </c>
    </row>
    <row r="98" spans="1:33">
      <c r="A98" s="339"/>
      <c r="B98" s="352" t="s">
        <v>419</v>
      </c>
      <c r="C98" s="353"/>
      <c r="D98" s="354"/>
      <c r="E98" s="355"/>
      <c r="F98" s="355"/>
      <c r="G98" s="355"/>
      <c r="H98" s="355"/>
      <c r="I98" s="355"/>
      <c r="J98" s="355"/>
      <c r="K98" s="355"/>
      <c r="L98" s="355"/>
      <c r="M98" s="355"/>
      <c r="N98" s="355"/>
      <c r="O98" s="355"/>
      <c r="P98" s="355"/>
      <c r="Q98" s="355"/>
      <c r="R98" s="355"/>
      <c r="S98" s="355"/>
      <c r="T98" s="355"/>
      <c r="U98" s="355"/>
      <c r="V98" s="355">
        <v>1</v>
      </c>
      <c r="W98" s="355">
        <v>1</v>
      </c>
      <c r="X98" s="355">
        <v>1</v>
      </c>
      <c r="Y98" s="355"/>
      <c r="Z98" s="355"/>
      <c r="AA98" s="355"/>
      <c r="AB98" s="355"/>
      <c r="AC98" s="355"/>
      <c r="AD98" s="355"/>
      <c r="AE98" s="355"/>
      <c r="AF98" s="355"/>
      <c r="AG98" s="356">
        <v>3</v>
      </c>
    </row>
    <row r="99" spans="1:33">
      <c r="A99" s="339"/>
      <c r="B99" s="335" t="s">
        <v>208</v>
      </c>
      <c r="C99" s="335" t="s">
        <v>422</v>
      </c>
      <c r="D99" s="336"/>
      <c r="E99" s="337"/>
      <c r="F99" s="337"/>
      <c r="G99" s="337"/>
      <c r="H99" s="337"/>
      <c r="I99" s="337"/>
      <c r="J99" s="337"/>
      <c r="K99" s="337"/>
      <c r="L99" s="337"/>
      <c r="M99" s="337"/>
      <c r="N99" s="337"/>
      <c r="O99" s="337"/>
      <c r="P99" s="337"/>
      <c r="Q99" s="337"/>
      <c r="R99" s="337"/>
      <c r="S99" s="337"/>
      <c r="T99" s="337"/>
      <c r="U99" s="337"/>
      <c r="V99" s="337"/>
      <c r="W99" s="337"/>
      <c r="X99" s="337"/>
      <c r="Y99" s="337">
        <v>1</v>
      </c>
      <c r="Z99" s="337">
        <v>1</v>
      </c>
      <c r="AA99" s="337"/>
      <c r="AB99" s="337">
        <v>1</v>
      </c>
      <c r="AC99" s="337"/>
      <c r="AD99" s="337"/>
      <c r="AE99" s="337"/>
      <c r="AF99" s="337"/>
      <c r="AG99" s="338">
        <v>3</v>
      </c>
    </row>
    <row r="100" spans="1:33">
      <c r="A100" s="339"/>
      <c r="B100" s="352" t="s">
        <v>423</v>
      </c>
      <c r="C100" s="353"/>
      <c r="D100" s="354"/>
      <c r="E100" s="355"/>
      <c r="F100" s="355"/>
      <c r="G100" s="355"/>
      <c r="H100" s="355"/>
      <c r="I100" s="355"/>
      <c r="J100" s="355"/>
      <c r="K100" s="355"/>
      <c r="L100" s="355"/>
      <c r="M100" s="355"/>
      <c r="N100" s="355"/>
      <c r="O100" s="355"/>
      <c r="P100" s="355"/>
      <c r="Q100" s="355"/>
      <c r="R100" s="355"/>
      <c r="S100" s="355"/>
      <c r="T100" s="355"/>
      <c r="U100" s="355"/>
      <c r="V100" s="355"/>
      <c r="W100" s="355"/>
      <c r="X100" s="355"/>
      <c r="Y100" s="355">
        <v>1</v>
      </c>
      <c r="Z100" s="355">
        <v>1</v>
      </c>
      <c r="AA100" s="355"/>
      <c r="AB100" s="355">
        <v>1</v>
      </c>
      <c r="AC100" s="355"/>
      <c r="AD100" s="355"/>
      <c r="AE100" s="355"/>
      <c r="AF100" s="355"/>
      <c r="AG100" s="356">
        <v>3</v>
      </c>
    </row>
    <row r="101" spans="1:33">
      <c r="A101" s="339"/>
      <c r="B101" s="335" t="s">
        <v>203</v>
      </c>
      <c r="C101" s="335" t="s">
        <v>193</v>
      </c>
      <c r="D101" s="336"/>
      <c r="E101" s="337"/>
      <c r="F101" s="337"/>
      <c r="G101" s="337"/>
      <c r="H101" s="337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  <c r="T101" s="337"/>
      <c r="U101" s="337"/>
      <c r="V101" s="337"/>
      <c r="W101" s="337">
        <v>1</v>
      </c>
      <c r="X101" s="337"/>
      <c r="Y101" s="337"/>
      <c r="Z101" s="337"/>
      <c r="AA101" s="337"/>
      <c r="AB101" s="337"/>
      <c r="AC101" s="337"/>
      <c r="AD101" s="337"/>
      <c r="AE101" s="337"/>
      <c r="AF101" s="337"/>
      <c r="AG101" s="338">
        <v>1</v>
      </c>
    </row>
    <row r="102" spans="1:33">
      <c r="A102" s="339"/>
      <c r="B102" s="339"/>
      <c r="C102" s="340" t="s">
        <v>420</v>
      </c>
      <c r="D102" s="341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>
        <v>1</v>
      </c>
      <c r="V102" s="342"/>
      <c r="W102" s="342"/>
      <c r="X102" s="342"/>
      <c r="Y102" s="342"/>
      <c r="Z102" s="342"/>
      <c r="AA102" s="342"/>
      <c r="AB102" s="342"/>
      <c r="AC102" s="342"/>
      <c r="AD102" s="342"/>
      <c r="AE102" s="342"/>
      <c r="AF102" s="342"/>
      <c r="AG102" s="343">
        <v>1</v>
      </c>
    </row>
    <row r="103" spans="1:33">
      <c r="A103" s="339"/>
      <c r="B103" s="352" t="s">
        <v>421</v>
      </c>
      <c r="C103" s="353"/>
      <c r="D103" s="354"/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>
        <v>1</v>
      </c>
      <c r="V103" s="355"/>
      <c r="W103" s="355">
        <v>1</v>
      </c>
      <c r="X103" s="355"/>
      <c r="Y103" s="355"/>
      <c r="Z103" s="355"/>
      <c r="AA103" s="355"/>
      <c r="AB103" s="355"/>
      <c r="AC103" s="355"/>
      <c r="AD103" s="355"/>
      <c r="AE103" s="355"/>
      <c r="AF103" s="355"/>
      <c r="AG103" s="356">
        <v>2</v>
      </c>
    </row>
    <row r="104" spans="1:33">
      <c r="A104" s="339"/>
      <c r="B104" s="335" t="s">
        <v>172</v>
      </c>
      <c r="C104" s="335" t="s">
        <v>390</v>
      </c>
      <c r="D104" s="336"/>
      <c r="E104" s="337"/>
      <c r="F104" s="337"/>
      <c r="G104" s="337"/>
      <c r="H104" s="337"/>
      <c r="I104" s="337"/>
      <c r="J104" s="337"/>
      <c r="K104" s="337"/>
      <c r="L104" s="337"/>
      <c r="M104" s="337"/>
      <c r="N104" s="337"/>
      <c r="O104" s="337"/>
      <c r="P104" s="337">
        <v>1</v>
      </c>
      <c r="Q104" s="337"/>
      <c r="R104" s="337"/>
      <c r="S104" s="337"/>
      <c r="T104" s="337"/>
      <c r="U104" s="337"/>
      <c r="V104" s="337"/>
      <c r="W104" s="337"/>
      <c r="X104" s="337"/>
      <c r="Y104" s="337"/>
      <c r="Z104" s="337"/>
      <c r="AA104" s="337"/>
      <c r="AB104" s="337"/>
      <c r="AC104" s="337"/>
      <c r="AD104" s="337"/>
      <c r="AE104" s="337"/>
      <c r="AF104" s="337"/>
      <c r="AG104" s="338">
        <v>1</v>
      </c>
    </row>
    <row r="105" spans="1:33">
      <c r="A105" s="339"/>
      <c r="B105" s="352" t="s">
        <v>391</v>
      </c>
      <c r="C105" s="353"/>
      <c r="D105" s="354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355"/>
      <c r="P105" s="355">
        <v>1</v>
      </c>
      <c r="Q105" s="355"/>
      <c r="R105" s="355"/>
      <c r="S105" s="355"/>
      <c r="T105" s="355"/>
      <c r="U105" s="355"/>
      <c r="V105" s="355"/>
      <c r="W105" s="355"/>
      <c r="X105" s="355"/>
      <c r="Y105" s="355"/>
      <c r="Z105" s="355"/>
      <c r="AA105" s="355"/>
      <c r="AB105" s="355"/>
      <c r="AC105" s="355"/>
      <c r="AD105" s="355"/>
      <c r="AE105" s="355"/>
      <c r="AF105" s="355"/>
      <c r="AG105" s="356">
        <v>1</v>
      </c>
    </row>
    <row r="106" spans="1:33">
      <c r="A106" s="357" t="s">
        <v>354</v>
      </c>
      <c r="B106" s="358"/>
      <c r="C106" s="358"/>
      <c r="D106" s="359"/>
      <c r="E106" s="360"/>
      <c r="F106" s="360"/>
      <c r="G106" s="360">
        <v>1</v>
      </c>
      <c r="H106" s="360">
        <v>1</v>
      </c>
      <c r="I106" s="360">
        <v>1</v>
      </c>
      <c r="J106" s="360"/>
      <c r="K106" s="360"/>
      <c r="L106" s="360"/>
      <c r="M106" s="360"/>
      <c r="N106" s="360"/>
      <c r="O106" s="360"/>
      <c r="P106" s="360">
        <v>1</v>
      </c>
      <c r="Q106" s="360"/>
      <c r="R106" s="360"/>
      <c r="S106" s="360">
        <v>1</v>
      </c>
      <c r="T106" s="360"/>
      <c r="U106" s="360">
        <v>2</v>
      </c>
      <c r="V106" s="360">
        <v>1</v>
      </c>
      <c r="W106" s="360">
        <v>2</v>
      </c>
      <c r="X106" s="360">
        <v>1</v>
      </c>
      <c r="Y106" s="360">
        <v>1</v>
      </c>
      <c r="Z106" s="360">
        <v>1</v>
      </c>
      <c r="AA106" s="360"/>
      <c r="AB106" s="360">
        <v>1</v>
      </c>
      <c r="AC106" s="360"/>
      <c r="AD106" s="360"/>
      <c r="AE106" s="360"/>
      <c r="AF106" s="360"/>
      <c r="AG106" s="361">
        <v>14</v>
      </c>
    </row>
    <row r="107" spans="1:33">
      <c r="A107" s="335" t="s">
        <v>59</v>
      </c>
      <c r="B107" s="335" t="s">
        <v>178</v>
      </c>
      <c r="C107" s="335" t="s">
        <v>473</v>
      </c>
      <c r="D107" s="336"/>
      <c r="E107" s="337"/>
      <c r="F107" s="337"/>
      <c r="G107" s="337"/>
      <c r="H107" s="337"/>
      <c r="I107" s="337"/>
      <c r="J107" s="337"/>
      <c r="K107" s="337"/>
      <c r="L107" s="337"/>
      <c r="M107" s="337"/>
      <c r="N107" s="337"/>
      <c r="O107" s="337"/>
      <c r="P107" s="337"/>
      <c r="Q107" s="337"/>
      <c r="R107" s="337"/>
      <c r="S107" s="337"/>
      <c r="T107" s="337"/>
      <c r="U107" s="337"/>
      <c r="V107" s="337"/>
      <c r="W107" s="337"/>
      <c r="X107" s="337"/>
      <c r="Y107" s="337"/>
      <c r="Z107" s="337"/>
      <c r="AA107" s="337"/>
      <c r="AB107" s="337"/>
      <c r="AC107" s="337"/>
      <c r="AD107" s="337"/>
      <c r="AE107" s="337">
        <v>1</v>
      </c>
      <c r="AF107" s="337"/>
      <c r="AG107" s="338">
        <v>1</v>
      </c>
    </row>
    <row r="108" spans="1:33">
      <c r="A108" s="339"/>
      <c r="B108" s="352" t="s">
        <v>474</v>
      </c>
      <c r="C108" s="353"/>
      <c r="D108" s="354"/>
      <c r="E108" s="355"/>
      <c r="F108" s="355"/>
      <c r="G108" s="355"/>
      <c r="H108" s="355"/>
      <c r="I108" s="355"/>
      <c r="J108" s="355"/>
      <c r="K108" s="355"/>
      <c r="L108" s="355"/>
      <c r="M108" s="355"/>
      <c r="N108" s="355"/>
      <c r="O108" s="355"/>
      <c r="P108" s="355"/>
      <c r="Q108" s="355"/>
      <c r="R108" s="355"/>
      <c r="S108" s="355"/>
      <c r="T108" s="355"/>
      <c r="U108" s="355"/>
      <c r="V108" s="355"/>
      <c r="W108" s="355"/>
      <c r="X108" s="355"/>
      <c r="Y108" s="355"/>
      <c r="Z108" s="355"/>
      <c r="AA108" s="355"/>
      <c r="AB108" s="355"/>
      <c r="AC108" s="355"/>
      <c r="AD108" s="355"/>
      <c r="AE108" s="355">
        <v>1</v>
      </c>
      <c r="AF108" s="355"/>
      <c r="AG108" s="356">
        <v>1</v>
      </c>
    </row>
    <row r="109" spans="1:33">
      <c r="A109" s="339"/>
      <c r="B109" s="335" t="s">
        <v>253</v>
      </c>
      <c r="C109" s="335" t="s">
        <v>361</v>
      </c>
      <c r="D109" s="336"/>
      <c r="E109" s="337"/>
      <c r="F109" s="337"/>
      <c r="G109" s="337"/>
      <c r="H109" s="337"/>
      <c r="I109" s="337"/>
      <c r="J109" s="337">
        <v>1</v>
      </c>
      <c r="K109" s="337"/>
      <c r="L109" s="337"/>
      <c r="M109" s="337"/>
      <c r="N109" s="337"/>
      <c r="O109" s="337"/>
      <c r="P109" s="337"/>
      <c r="Q109" s="337"/>
      <c r="R109" s="337"/>
      <c r="S109" s="337"/>
      <c r="T109" s="337"/>
      <c r="U109" s="337"/>
      <c r="V109" s="337"/>
      <c r="W109" s="337"/>
      <c r="X109" s="337"/>
      <c r="Y109" s="337"/>
      <c r="Z109" s="337"/>
      <c r="AA109" s="337"/>
      <c r="AB109" s="337"/>
      <c r="AC109" s="337"/>
      <c r="AD109" s="337"/>
      <c r="AE109" s="337"/>
      <c r="AF109" s="337"/>
      <c r="AG109" s="338">
        <v>1</v>
      </c>
    </row>
    <row r="110" spans="1:33">
      <c r="A110" s="339"/>
      <c r="B110" s="352" t="s">
        <v>362</v>
      </c>
      <c r="C110" s="353"/>
      <c r="D110" s="354"/>
      <c r="E110" s="355"/>
      <c r="F110" s="355"/>
      <c r="G110" s="355"/>
      <c r="H110" s="355"/>
      <c r="I110" s="355"/>
      <c r="J110" s="355">
        <v>1</v>
      </c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5"/>
      <c r="X110" s="355"/>
      <c r="Y110" s="355"/>
      <c r="Z110" s="355"/>
      <c r="AA110" s="355"/>
      <c r="AB110" s="355"/>
      <c r="AC110" s="355"/>
      <c r="AD110" s="355"/>
      <c r="AE110" s="355"/>
      <c r="AF110" s="355"/>
      <c r="AG110" s="356">
        <v>1</v>
      </c>
    </row>
    <row r="111" spans="1:33">
      <c r="A111" s="357" t="s">
        <v>363</v>
      </c>
      <c r="B111" s="358"/>
      <c r="C111" s="358"/>
      <c r="D111" s="359"/>
      <c r="E111" s="360"/>
      <c r="F111" s="360"/>
      <c r="G111" s="360"/>
      <c r="H111" s="360"/>
      <c r="I111" s="360"/>
      <c r="J111" s="360">
        <v>1</v>
      </c>
      <c r="K111" s="360"/>
      <c r="L111" s="360"/>
      <c r="M111" s="360"/>
      <c r="N111" s="360"/>
      <c r="O111" s="360"/>
      <c r="P111" s="360"/>
      <c r="Q111" s="360"/>
      <c r="R111" s="360"/>
      <c r="S111" s="360"/>
      <c r="T111" s="360"/>
      <c r="U111" s="360"/>
      <c r="V111" s="360"/>
      <c r="W111" s="360"/>
      <c r="X111" s="360"/>
      <c r="Y111" s="360"/>
      <c r="Z111" s="360"/>
      <c r="AA111" s="360"/>
      <c r="AB111" s="360"/>
      <c r="AC111" s="360"/>
      <c r="AD111" s="360"/>
      <c r="AE111" s="360">
        <v>1</v>
      </c>
      <c r="AF111" s="360"/>
      <c r="AG111" s="361">
        <v>2</v>
      </c>
    </row>
    <row r="112" spans="1:33">
      <c r="A112" s="335" t="s">
        <v>29</v>
      </c>
      <c r="B112" s="335" t="s">
        <v>183</v>
      </c>
      <c r="C112" s="335" t="s">
        <v>449</v>
      </c>
      <c r="D112" s="336"/>
      <c r="E112" s="337"/>
      <c r="F112" s="337"/>
      <c r="G112" s="337"/>
      <c r="H112" s="337"/>
      <c r="I112" s="337"/>
      <c r="J112" s="337"/>
      <c r="K112" s="337"/>
      <c r="L112" s="337"/>
      <c r="M112" s="337"/>
      <c r="N112" s="337"/>
      <c r="O112" s="337"/>
      <c r="P112" s="337"/>
      <c r="Q112" s="337"/>
      <c r="R112" s="337"/>
      <c r="S112" s="337"/>
      <c r="T112" s="337"/>
      <c r="U112" s="337"/>
      <c r="V112" s="337"/>
      <c r="W112" s="337"/>
      <c r="X112" s="337"/>
      <c r="Y112" s="337"/>
      <c r="Z112" s="337">
        <v>1</v>
      </c>
      <c r="AA112" s="337"/>
      <c r="AB112" s="337"/>
      <c r="AC112" s="337"/>
      <c r="AD112" s="337"/>
      <c r="AE112" s="337"/>
      <c r="AF112" s="337"/>
      <c r="AG112" s="338">
        <v>1</v>
      </c>
    </row>
    <row r="113" spans="1:33">
      <c r="A113" s="339"/>
      <c r="B113" s="339"/>
      <c r="C113" s="340" t="s">
        <v>450</v>
      </c>
      <c r="D113" s="341"/>
      <c r="E113" s="342"/>
      <c r="F113" s="342"/>
      <c r="G113" s="342"/>
      <c r="H113" s="342"/>
      <c r="I113" s="342"/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42"/>
      <c r="W113" s="342"/>
      <c r="X113" s="342"/>
      <c r="Y113" s="342"/>
      <c r="Z113" s="342"/>
      <c r="AA113" s="342"/>
      <c r="AB113" s="342"/>
      <c r="AC113" s="342"/>
      <c r="AD113" s="342">
        <v>1</v>
      </c>
      <c r="AE113" s="342"/>
      <c r="AF113" s="342"/>
      <c r="AG113" s="343">
        <v>1</v>
      </c>
    </row>
    <row r="114" spans="1:33">
      <c r="A114" s="339"/>
      <c r="B114" s="339"/>
      <c r="C114" s="340" t="s">
        <v>451</v>
      </c>
      <c r="D114" s="341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>
        <v>1</v>
      </c>
      <c r="V114" s="342"/>
      <c r="W114" s="342">
        <v>1</v>
      </c>
      <c r="X114" s="342"/>
      <c r="Y114" s="342"/>
      <c r="Z114" s="342"/>
      <c r="AA114" s="342"/>
      <c r="AB114" s="342"/>
      <c r="AC114" s="342"/>
      <c r="AD114" s="342"/>
      <c r="AE114" s="342"/>
      <c r="AF114" s="342"/>
      <c r="AG114" s="343">
        <v>2</v>
      </c>
    </row>
    <row r="115" spans="1:33">
      <c r="A115" s="339"/>
      <c r="B115" s="339"/>
      <c r="C115" s="340" t="s">
        <v>443</v>
      </c>
      <c r="D115" s="341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2"/>
      <c r="X115" s="342"/>
      <c r="Y115" s="342"/>
      <c r="Z115" s="342"/>
      <c r="AA115" s="342"/>
      <c r="AB115" s="342"/>
      <c r="AC115" s="342">
        <v>1</v>
      </c>
      <c r="AD115" s="342"/>
      <c r="AE115" s="342"/>
      <c r="AF115" s="342"/>
      <c r="AG115" s="343">
        <v>1</v>
      </c>
    </row>
    <row r="116" spans="1:33">
      <c r="A116" s="339"/>
      <c r="B116" s="339"/>
      <c r="C116" s="340" t="s">
        <v>475</v>
      </c>
      <c r="D116" s="341"/>
      <c r="E116" s="342"/>
      <c r="F116" s="342"/>
      <c r="G116" s="342"/>
      <c r="H116" s="342"/>
      <c r="I116" s="342"/>
      <c r="J116" s="342"/>
      <c r="K116" s="342"/>
      <c r="L116" s="342"/>
      <c r="M116" s="342"/>
      <c r="N116" s="342"/>
      <c r="O116" s="342"/>
      <c r="P116" s="342"/>
      <c r="Q116" s="342"/>
      <c r="R116" s="342"/>
      <c r="S116" s="342"/>
      <c r="T116" s="342"/>
      <c r="U116" s="342"/>
      <c r="V116" s="342"/>
      <c r="W116" s="342"/>
      <c r="X116" s="342"/>
      <c r="Y116" s="342"/>
      <c r="Z116" s="342"/>
      <c r="AA116" s="342"/>
      <c r="AB116" s="342"/>
      <c r="AC116" s="342"/>
      <c r="AD116" s="342"/>
      <c r="AE116" s="342">
        <v>1</v>
      </c>
      <c r="AF116" s="342"/>
      <c r="AG116" s="343">
        <v>1</v>
      </c>
    </row>
    <row r="117" spans="1:33">
      <c r="A117" s="339"/>
      <c r="B117" s="339"/>
      <c r="C117" s="340" t="s">
        <v>452</v>
      </c>
      <c r="D117" s="341"/>
      <c r="E117" s="342"/>
      <c r="F117" s="342"/>
      <c r="G117" s="342"/>
      <c r="H117" s="342"/>
      <c r="I117" s="342"/>
      <c r="J117" s="342"/>
      <c r="K117" s="342"/>
      <c r="L117" s="342"/>
      <c r="M117" s="342"/>
      <c r="N117" s="342"/>
      <c r="O117" s="342"/>
      <c r="P117" s="342"/>
      <c r="Q117" s="342"/>
      <c r="R117" s="342"/>
      <c r="S117" s="342"/>
      <c r="T117" s="342"/>
      <c r="U117" s="342"/>
      <c r="V117" s="342"/>
      <c r="W117" s="342"/>
      <c r="X117" s="342"/>
      <c r="Y117" s="342"/>
      <c r="Z117" s="342">
        <v>2</v>
      </c>
      <c r="AA117" s="342">
        <v>1</v>
      </c>
      <c r="AB117" s="342"/>
      <c r="AC117" s="342">
        <v>1</v>
      </c>
      <c r="AD117" s="342"/>
      <c r="AE117" s="342"/>
      <c r="AF117" s="342"/>
      <c r="AG117" s="343">
        <v>4</v>
      </c>
    </row>
    <row r="118" spans="1:33">
      <c r="A118" s="339"/>
      <c r="B118" s="352" t="s">
        <v>453</v>
      </c>
      <c r="C118" s="353"/>
      <c r="D118" s="354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5">
        <v>1</v>
      </c>
      <c r="V118" s="355"/>
      <c r="W118" s="355">
        <v>1</v>
      </c>
      <c r="X118" s="355"/>
      <c r="Y118" s="355"/>
      <c r="Z118" s="355">
        <v>3</v>
      </c>
      <c r="AA118" s="355">
        <v>1</v>
      </c>
      <c r="AB118" s="355"/>
      <c r="AC118" s="355">
        <v>2</v>
      </c>
      <c r="AD118" s="355">
        <v>1</v>
      </c>
      <c r="AE118" s="355">
        <v>1</v>
      </c>
      <c r="AF118" s="355"/>
      <c r="AG118" s="356">
        <v>10</v>
      </c>
    </row>
    <row r="119" spans="1:33">
      <c r="A119" s="339"/>
      <c r="B119" s="335" t="s">
        <v>292</v>
      </c>
      <c r="C119" s="335" t="s">
        <v>225</v>
      </c>
      <c r="D119" s="336"/>
      <c r="E119" s="337"/>
      <c r="F119" s="337"/>
      <c r="G119" s="337"/>
      <c r="H119" s="337"/>
      <c r="I119" s="337"/>
      <c r="J119" s="337"/>
      <c r="K119" s="337"/>
      <c r="L119" s="337">
        <v>1</v>
      </c>
      <c r="M119" s="337"/>
      <c r="N119" s="337"/>
      <c r="O119" s="337"/>
      <c r="P119" s="337"/>
      <c r="Q119" s="337"/>
      <c r="R119" s="337"/>
      <c r="S119" s="337"/>
      <c r="T119" s="337"/>
      <c r="U119" s="337"/>
      <c r="V119" s="337"/>
      <c r="W119" s="337">
        <v>1</v>
      </c>
      <c r="X119" s="337"/>
      <c r="Y119" s="337"/>
      <c r="Z119" s="337"/>
      <c r="AA119" s="337"/>
      <c r="AB119" s="337"/>
      <c r="AC119" s="337"/>
      <c r="AD119" s="337"/>
      <c r="AE119" s="337"/>
      <c r="AF119" s="337"/>
      <c r="AG119" s="338">
        <v>2</v>
      </c>
    </row>
    <row r="120" spans="1:33">
      <c r="A120" s="339"/>
      <c r="B120" s="339"/>
      <c r="C120" s="340" t="s">
        <v>411</v>
      </c>
      <c r="D120" s="341"/>
      <c r="E120" s="342"/>
      <c r="F120" s="342"/>
      <c r="G120" s="342"/>
      <c r="H120" s="342"/>
      <c r="I120" s="342"/>
      <c r="J120" s="342"/>
      <c r="K120" s="342"/>
      <c r="L120" s="342"/>
      <c r="M120" s="342"/>
      <c r="N120" s="342"/>
      <c r="O120" s="342"/>
      <c r="P120" s="342"/>
      <c r="Q120" s="342"/>
      <c r="R120" s="342"/>
      <c r="S120" s="342"/>
      <c r="T120" s="342">
        <v>2</v>
      </c>
      <c r="U120" s="342">
        <v>1</v>
      </c>
      <c r="V120" s="342"/>
      <c r="W120" s="342"/>
      <c r="X120" s="342">
        <v>1</v>
      </c>
      <c r="Y120" s="342"/>
      <c r="Z120" s="342"/>
      <c r="AA120" s="342"/>
      <c r="AB120" s="342"/>
      <c r="AC120" s="342"/>
      <c r="AD120" s="342"/>
      <c r="AE120" s="342"/>
      <c r="AF120" s="342"/>
      <c r="AG120" s="343">
        <v>4</v>
      </c>
    </row>
    <row r="121" spans="1:33">
      <c r="A121" s="339"/>
      <c r="B121" s="339"/>
      <c r="C121" s="340" t="s">
        <v>454</v>
      </c>
      <c r="D121" s="341"/>
      <c r="E121" s="342"/>
      <c r="F121" s="342"/>
      <c r="G121" s="342"/>
      <c r="H121" s="342"/>
      <c r="I121" s="342"/>
      <c r="J121" s="342"/>
      <c r="K121" s="342"/>
      <c r="L121" s="342"/>
      <c r="M121" s="342"/>
      <c r="N121" s="342"/>
      <c r="O121" s="342"/>
      <c r="P121" s="342"/>
      <c r="Q121" s="342"/>
      <c r="R121" s="342"/>
      <c r="S121" s="342"/>
      <c r="T121" s="342"/>
      <c r="U121" s="342"/>
      <c r="V121" s="342"/>
      <c r="W121" s="342"/>
      <c r="X121" s="342"/>
      <c r="Y121" s="342"/>
      <c r="Z121" s="342"/>
      <c r="AA121" s="342"/>
      <c r="AB121" s="342"/>
      <c r="AC121" s="342"/>
      <c r="AD121" s="342"/>
      <c r="AE121" s="342">
        <v>1</v>
      </c>
      <c r="AF121" s="342"/>
      <c r="AG121" s="343">
        <v>1</v>
      </c>
    </row>
    <row r="122" spans="1:33">
      <c r="A122" s="339"/>
      <c r="B122" s="352" t="s">
        <v>372</v>
      </c>
      <c r="C122" s="353"/>
      <c r="D122" s="354"/>
      <c r="E122" s="355"/>
      <c r="F122" s="355"/>
      <c r="G122" s="355"/>
      <c r="H122" s="355"/>
      <c r="I122" s="355"/>
      <c r="J122" s="355"/>
      <c r="K122" s="355"/>
      <c r="L122" s="355">
        <v>1</v>
      </c>
      <c r="M122" s="355"/>
      <c r="N122" s="355"/>
      <c r="O122" s="355"/>
      <c r="P122" s="355"/>
      <c r="Q122" s="355"/>
      <c r="R122" s="355"/>
      <c r="S122" s="355"/>
      <c r="T122" s="355">
        <v>2</v>
      </c>
      <c r="U122" s="355">
        <v>1</v>
      </c>
      <c r="V122" s="355"/>
      <c r="W122" s="355">
        <v>1</v>
      </c>
      <c r="X122" s="355">
        <v>1</v>
      </c>
      <c r="Y122" s="355"/>
      <c r="Z122" s="355"/>
      <c r="AA122" s="355"/>
      <c r="AB122" s="355"/>
      <c r="AC122" s="355"/>
      <c r="AD122" s="355"/>
      <c r="AE122" s="355">
        <v>1</v>
      </c>
      <c r="AF122" s="355"/>
      <c r="AG122" s="356">
        <v>7</v>
      </c>
    </row>
    <row r="123" spans="1:33">
      <c r="A123" s="339"/>
      <c r="B123" s="335" t="s">
        <v>295</v>
      </c>
      <c r="C123" s="335" t="s">
        <v>455</v>
      </c>
      <c r="D123" s="336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337"/>
      <c r="P123" s="337"/>
      <c r="Q123" s="337"/>
      <c r="R123" s="337"/>
      <c r="S123" s="337"/>
      <c r="T123" s="337"/>
      <c r="U123" s="337"/>
      <c r="V123" s="337"/>
      <c r="W123" s="337"/>
      <c r="X123" s="337"/>
      <c r="Y123" s="337"/>
      <c r="Z123" s="337">
        <v>2</v>
      </c>
      <c r="AA123" s="337"/>
      <c r="AB123" s="337">
        <v>1</v>
      </c>
      <c r="AC123" s="337"/>
      <c r="AD123" s="337"/>
      <c r="AE123" s="337"/>
      <c r="AF123" s="337"/>
      <c r="AG123" s="338">
        <v>3</v>
      </c>
    </row>
    <row r="124" spans="1:33">
      <c r="A124" s="339"/>
      <c r="B124" s="352" t="s">
        <v>456</v>
      </c>
      <c r="C124" s="353"/>
      <c r="D124" s="354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5"/>
      <c r="V124" s="355"/>
      <c r="W124" s="355"/>
      <c r="X124" s="355"/>
      <c r="Y124" s="355"/>
      <c r="Z124" s="355">
        <v>2</v>
      </c>
      <c r="AA124" s="355"/>
      <c r="AB124" s="355">
        <v>1</v>
      </c>
      <c r="AC124" s="355"/>
      <c r="AD124" s="355"/>
      <c r="AE124" s="355"/>
      <c r="AF124" s="355"/>
      <c r="AG124" s="356">
        <v>3</v>
      </c>
    </row>
    <row r="125" spans="1:33">
      <c r="A125" s="339"/>
      <c r="B125" s="335" t="s">
        <v>171</v>
      </c>
      <c r="C125" s="335" t="s">
        <v>412</v>
      </c>
      <c r="D125" s="336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337"/>
      <c r="P125" s="337"/>
      <c r="Q125" s="337"/>
      <c r="R125" s="337">
        <v>1</v>
      </c>
      <c r="S125" s="337"/>
      <c r="T125" s="337"/>
      <c r="U125" s="337"/>
      <c r="V125" s="337"/>
      <c r="W125" s="337"/>
      <c r="X125" s="337"/>
      <c r="Y125" s="337"/>
      <c r="Z125" s="337"/>
      <c r="AA125" s="337"/>
      <c r="AB125" s="337"/>
      <c r="AC125" s="337"/>
      <c r="AD125" s="337"/>
      <c r="AE125" s="337"/>
      <c r="AF125" s="337"/>
      <c r="AG125" s="338">
        <v>1</v>
      </c>
    </row>
    <row r="126" spans="1:33">
      <c r="A126" s="339"/>
      <c r="B126" s="339"/>
      <c r="C126" s="340" t="s">
        <v>366</v>
      </c>
      <c r="D126" s="341"/>
      <c r="E126" s="342"/>
      <c r="F126" s="342"/>
      <c r="G126" s="342"/>
      <c r="H126" s="342"/>
      <c r="I126" s="342"/>
      <c r="J126" s="342"/>
      <c r="K126" s="342"/>
      <c r="L126" s="342">
        <v>1</v>
      </c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2"/>
      <c r="X126" s="342"/>
      <c r="Y126" s="342"/>
      <c r="Z126" s="342"/>
      <c r="AA126" s="342"/>
      <c r="AB126" s="342"/>
      <c r="AC126" s="342"/>
      <c r="AD126" s="342"/>
      <c r="AE126" s="342"/>
      <c r="AF126" s="342"/>
      <c r="AG126" s="343">
        <v>1</v>
      </c>
    </row>
    <row r="127" spans="1:33">
      <c r="A127" s="339"/>
      <c r="B127" s="352" t="s">
        <v>373</v>
      </c>
      <c r="C127" s="353"/>
      <c r="D127" s="354"/>
      <c r="E127" s="355"/>
      <c r="F127" s="355"/>
      <c r="G127" s="355"/>
      <c r="H127" s="355"/>
      <c r="I127" s="355"/>
      <c r="J127" s="355"/>
      <c r="K127" s="355"/>
      <c r="L127" s="355">
        <v>1</v>
      </c>
      <c r="M127" s="355"/>
      <c r="N127" s="355"/>
      <c r="O127" s="355"/>
      <c r="P127" s="355"/>
      <c r="Q127" s="355"/>
      <c r="R127" s="355">
        <v>1</v>
      </c>
      <c r="S127" s="355"/>
      <c r="T127" s="355"/>
      <c r="U127" s="355"/>
      <c r="V127" s="355"/>
      <c r="W127" s="355"/>
      <c r="X127" s="355"/>
      <c r="Y127" s="355"/>
      <c r="Z127" s="355"/>
      <c r="AA127" s="355"/>
      <c r="AB127" s="355"/>
      <c r="AC127" s="355"/>
      <c r="AD127" s="355"/>
      <c r="AE127" s="355"/>
      <c r="AF127" s="355"/>
      <c r="AG127" s="356">
        <v>2</v>
      </c>
    </row>
    <row r="128" spans="1:33">
      <c r="A128" s="339"/>
      <c r="B128" s="335" t="s">
        <v>288</v>
      </c>
      <c r="C128" s="335" t="s">
        <v>476</v>
      </c>
      <c r="D128" s="336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337"/>
      <c r="P128" s="337"/>
      <c r="Q128" s="337"/>
      <c r="R128" s="337"/>
      <c r="S128" s="337"/>
      <c r="T128" s="337"/>
      <c r="U128" s="337"/>
      <c r="V128" s="337"/>
      <c r="W128" s="337"/>
      <c r="X128" s="337"/>
      <c r="Y128" s="337"/>
      <c r="Z128" s="337"/>
      <c r="AA128" s="337"/>
      <c r="AB128" s="337">
        <v>1</v>
      </c>
      <c r="AC128" s="337"/>
      <c r="AD128" s="337"/>
      <c r="AE128" s="337"/>
      <c r="AF128" s="337"/>
      <c r="AG128" s="338">
        <v>1</v>
      </c>
    </row>
    <row r="129" spans="1:33">
      <c r="A129" s="339"/>
      <c r="B129" s="352" t="s">
        <v>477</v>
      </c>
      <c r="C129" s="353"/>
      <c r="D129" s="354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5"/>
      <c r="V129" s="355"/>
      <c r="W129" s="355"/>
      <c r="X129" s="355"/>
      <c r="Y129" s="355"/>
      <c r="Z129" s="355"/>
      <c r="AA129" s="355"/>
      <c r="AB129" s="355">
        <v>1</v>
      </c>
      <c r="AC129" s="355"/>
      <c r="AD129" s="355"/>
      <c r="AE129" s="355"/>
      <c r="AF129" s="355"/>
      <c r="AG129" s="356">
        <v>1</v>
      </c>
    </row>
    <row r="130" spans="1:33">
      <c r="A130" s="339"/>
      <c r="B130" s="335" t="s">
        <v>291</v>
      </c>
      <c r="C130" s="335" t="s">
        <v>478</v>
      </c>
      <c r="D130" s="336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337"/>
      <c r="P130" s="337"/>
      <c r="Q130" s="337"/>
      <c r="R130" s="337"/>
      <c r="S130" s="337"/>
      <c r="T130" s="337"/>
      <c r="U130" s="337"/>
      <c r="V130" s="337"/>
      <c r="W130" s="337"/>
      <c r="X130" s="337"/>
      <c r="Y130" s="337"/>
      <c r="Z130" s="337"/>
      <c r="AA130" s="337"/>
      <c r="AB130" s="337"/>
      <c r="AC130" s="337"/>
      <c r="AD130" s="337">
        <v>1</v>
      </c>
      <c r="AE130" s="337"/>
      <c r="AF130" s="337"/>
      <c r="AG130" s="338">
        <v>1</v>
      </c>
    </row>
    <row r="131" spans="1:33">
      <c r="A131" s="339"/>
      <c r="B131" s="352" t="s">
        <v>479</v>
      </c>
      <c r="C131" s="353"/>
      <c r="D131" s="354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5"/>
      <c r="V131" s="355"/>
      <c r="W131" s="355"/>
      <c r="X131" s="355"/>
      <c r="Y131" s="355"/>
      <c r="Z131" s="355"/>
      <c r="AA131" s="355"/>
      <c r="AB131" s="355"/>
      <c r="AC131" s="355"/>
      <c r="AD131" s="355">
        <v>1</v>
      </c>
      <c r="AE131" s="355"/>
      <c r="AF131" s="355"/>
      <c r="AG131" s="356">
        <v>1</v>
      </c>
    </row>
    <row r="132" spans="1:33">
      <c r="A132" s="357" t="s">
        <v>364</v>
      </c>
      <c r="B132" s="358"/>
      <c r="C132" s="358"/>
      <c r="D132" s="359"/>
      <c r="E132" s="360"/>
      <c r="F132" s="360"/>
      <c r="G132" s="360"/>
      <c r="H132" s="360"/>
      <c r="I132" s="360"/>
      <c r="J132" s="360"/>
      <c r="K132" s="360"/>
      <c r="L132" s="360">
        <v>2</v>
      </c>
      <c r="M132" s="360"/>
      <c r="N132" s="360"/>
      <c r="O132" s="360"/>
      <c r="P132" s="360"/>
      <c r="Q132" s="360"/>
      <c r="R132" s="360">
        <v>1</v>
      </c>
      <c r="S132" s="360"/>
      <c r="T132" s="360">
        <v>2</v>
      </c>
      <c r="U132" s="360">
        <v>2</v>
      </c>
      <c r="V132" s="360"/>
      <c r="W132" s="360">
        <v>2</v>
      </c>
      <c r="X132" s="360">
        <v>1</v>
      </c>
      <c r="Y132" s="360"/>
      <c r="Z132" s="360">
        <v>5</v>
      </c>
      <c r="AA132" s="360">
        <v>1</v>
      </c>
      <c r="AB132" s="360">
        <v>2</v>
      </c>
      <c r="AC132" s="360">
        <v>2</v>
      </c>
      <c r="AD132" s="360">
        <v>2</v>
      </c>
      <c r="AE132" s="360">
        <v>2</v>
      </c>
      <c r="AF132" s="360"/>
      <c r="AG132" s="361">
        <v>24</v>
      </c>
    </row>
    <row r="133" spans="1:33">
      <c r="A133" s="335" t="s">
        <v>28</v>
      </c>
      <c r="B133" s="335" t="s">
        <v>159</v>
      </c>
      <c r="C133" s="335" t="s">
        <v>377</v>
      </c>
      <c r="D133" s="336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337"/>
      <c r="P133" s="337"/>
      <c r="Q133" s="337"/>
      <c r="R133" s="337">
        <v>1</v>
      </c>
      <c r="S133" s="337"/>
      <c r="T133" s="337"/>
      <c r="U133" s="337"/>
      <c r="V133" s="337"/>
      <c r="W133" s="337"/>
      <c r="X133" s="337"/>
      <c r="Y133" s="337"/>
      <c r="Z133" s="337"/>
      <c r="AA133" s="337"/>
      <c r="AB133" s="337"/>
      <c r="AC133" s="337"/>
      <c r="AD133" s="337"/>
      <c r="AE133" s="337"/>
      <c r="AF133" s="337"/>
      <c r="AG133" s="338">
        <v>1</v>
      </c>
    </row>
    <row r="134" spans="1:33">
      <c r="A134" s="339"/>
      <c r="B134" s="352" t="s">
        <v>384</v>
      </c>
      <c r="C134" s="353"/>
      <c r="D134" s="354"/>
      <c r="E134" s="355"/>
      <c r="F134" s="355"/>
      <c r="G134" s="355"/>
      <c r="H134" s="355"/>
      <c r="I134" s="355"/>
      <c r="J134" s="355"/>
      <c r="K134" s="355"/>
      <c r="L134" s="355"/>
      <c r="M134" s="355"/>
      <c r="N134" s="355"/>
      <c r="O134" s="355"/>
      <c r="P134" s="355"/>
      <c r="Q134" s="355"/>
      <c r="R134" s="355">
        <v>1</v>
      </c>
      <c r="S134" s="355"/>
      <c r="T134" s="355"/>
      <c r="U134" s="355"/>
      <c r="V134" s="355"/>
      <c r="W134" s="355"/>
      <c r="X134" s="355"/>
      <c r="Y134" s="355"/>
      <c r="Z134" s="355"/>
      <c r="AA134" s="355"/>
      <c r="AB134" s="355"/>
      <c r="AC134" s="355"/>
      <c r="AD134" s="355"/>
      <c r="AE134" s="355"/>
      <c r="AF134" s="355"/>
      <c r="AG134" s="356">
        <v>1</v>
      </c>
    </row>
    <row r="135" spans="1:33">
      <c r="A135" s="339"/>
      <c r="B135" s="335" t="s">
        <v>281</v>
      </c>
      <c r="C135" s="335" t="s">
        <v>368</v>
      </c>
      <c r="D135" s="336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337">
        <v>1</v>
      </c>
      <c r="P135" s="337"/>
      <c r="Q135" s="337"/>
      <c r="R135" s="337"/>
      <c r="S135" s="337"/>
      <c r="T135" s="337"/>
      <c r="U135" s="337"/>
      <c r="V135" s="337"/>
      <c r="W135" s="337"/>
      <c r="X135" s="337"/>
      <c r="Y135" s="337"/>
      <c r="Z135" s="337"/>
      <c r="AA135" s="337"/>
      <c r="AB135" s="337"/>
      <c r="AC135" s="337"/>
      <c r="AD135" s="337"/>
      <c r="AE135" s="337"/>
      <c r="AF135" s="337"/>
      <c r="AG135" s="338">
        <v>1</v>
      </c>
    </row>
    <row r="136" spans="1:33">
      <c r="A136" s="339"/>
      <c r="B136" s="352" t="s">
        <v>374</v>
      </c>
      <c r="C136" s="353"/>
      <c r="D136" s="354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>
        <v>1</v>
      </c>
      <c r="P136" s="355"/>
      <c r="Q136" s="355"/>
      <c r="R136" s="355"/>
      <c r="S136" s="355"/>
      <c r="T136" s="355"/>
      <c r="U136" s="355"/>
      <c r="V136" s="355"/>
      <c r="W136" s="355"/>
      <c r="X136" s="355"/>
      <c r="Y136" s="355"/>
      <c r="Z136" s="355"/>
      <c r="AA136" s="355"/>
      <c r="AB136" s="355"/>
      <c r="AC136" s="355"/>
      <c r="AD136" s="355"/>
      <c r="AE136" s="355"/>
      <c r="AF136" s="355"/>
      <c r="AG136" s="356">
        <v>1</v>
      </c>
    </row>
    <row r="137" spans="1:33">
      <c r="A137" s="339"/>
      <c r="B137" s="335" t="s">
        <v>284</v>
      </c>
      <c r="C137" s="335" t="s">
        <v>480</v>
      </c>
      <c r="D137" s="336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337"/>
      <c r="P137" s="337"/>
      <c r="Q137" s="337"/>
      <c r="R137" s="337"/>
      <c r="S137" s="337"/>
      <c r="T137" s="337"/>
      <c r="U137" s="337"/>
      <c r="V137" s="337"/>
      <c r="W137" s="337"/>
      <c r="X137" s="337"/>
      <c r="Y137" s="337"/>
      <c r="Z137" s="337"/>
      <c r="AA137" s="337"/>
      <c r="AB137" s="337"/>
      <c r="AC137" s="337"/>
      <c r="AD137" s="337"/>
      <c r="AE137" s="337"/>
      <c r="AF137" s="337">
        <v>1</v>
      </c>
      <c r="AG137" s="338">
        <v>1</v>
      </c>
    </row>
    <row r="138" spans="1:33">
      <c r="A138" s="339"/>
      <c r="B138" s="352" t="s">
        <v>481</v>
      </c>
      <c r="C138" s="353"/>
      <c r="D138" s="354"/>
      <c r="E138" s="355"/>
      <c r="F138" s="355"/>
      <c r="G138" s="355"/>
      <c r="H138" s="355"/>
      <c r="I138" s="355"/>
      <c r="J138" s="355"/>
      <c r="K138" s="355"/>
      <c r="L138" s="355"/>
      <c r="M138" s="355"/>
      <c r="N138" s="355"/>
      <c r="O138" s="355"/>
      <c r="P138" s="355"/>
      <c r="Q138" s="355"/>
      <c r="R138" s="355"/>
      <c r="S138" s="355"/>
      <c r="T138" s="355"/>
      <c r="U138" s="355"/>
      <c r="V138" s="355"/>
      <c r="W138" s="355"/>
      <c r="X138" s="355"/>
      <c r="Y138" s="355"/>
      <c r="Z138" s="355"/>
      <c r="AA138" s="355"/>
      <c r="AB138" s="355"/>
      <c r="AC138" s="355"/>
      <c r="AD138" s="355"/>
      <c r="AE138" s="355"/>
      <c r="AF138" s="355">
        <v>1</v>
      </c>
      <c r="AG138" s="356">
        <v>1</v>
      </c>
    </row>
    <row r="139" spans="1:33">
      <c r="A139" s="339"/>
      <c r="B139" s="335" t="s">
        <v>277</v>
      </c>
      <c r="C139" s="335" t="s">
        <v>369</v>
      </c>
      <c r="D139" s="336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337">
        <v>1</v>
      </c>
      <c r="P139" s="337"/>
      <c r="Q139" s="337"/>
      <c r="R139" s="337"/>
      <c r="S139" s="337"/>
      <c r="T139" s="337"/>
      <c r="U139" s="337"/>
      <c r="V139" s="337"/>
      <c r="W139" s="337"/>
      <c r="X139" s="337"/>
      <c r="Y139" s="337"/>
      <c r="Z139" s="337"/>
      <c r="AA139" s="337"/>
      <c r="AB139" s="337"/>
      <c r="AC139" s="337"/>
      <c r="AD139" s="337"/>
      <c r="AE139" s="337"/>
      <c r="AF139" s="337"/>
      <c r="AG139" s="338">
        <v>1</v>
      </c>
    </row>
    <row r="140" spans="1:33">
      <c r="A140" s="339"/>
      <c r="B140" s="352" t="s">
        <v>375</v>
      </c>
      <c r="C140" s="353"/>
      <c r="D140" s="354"/>
      <c r="E140" s="355"/>
      <c r="F140" s="355"/>
      <c r="G140" s="355"/>
      <c r="H140" s="355"/>
      <c r="I140" s="355"/>
      <c r="J140" s="355"/>
      <c r="K140" s="355"/>
      <c r="L140" s="355"/>
      <c r="M140" s="355"/>
      <c r="N140" s="355"/>
      <c r="O140" s="355">
        <v>1</v>
      </c>
      <c r="P140" s="355"/>
      <c r="Q140" s="355"/>
      <c r="R140" s="355"/>
      <c r="S140" s="355"/>
      <c r="T140" s="355"/>
      <c r="U140" s="355"/>
      <c r="V140" s="355"/>
      <c r="W140" s="355"/>
      <c r="X140" s="355"/>
      <c r="Y140" s="355"/>
      <c r="Z140" s="355"/>
      <c r="AA140" s="355"/>
      <c r="AB140" s="355"/>
      <c r="AC140" s="355"/>
      <c r="AD140" s="355"/>
      <c r="AE140" s="355"/>
      <c r="AF140" s="355"/>
      <c r="AG140" s="356">
        <v>1</v>
      </c>
    </row>
    <row r="141" spans="1:33">
      <c r="A141" s="357" t="s">
        <v>376</v>
      </c>
      <c r="B141" s="358"/>
      <c r="C141" s="358"/>
      <c r="D141" s="359"/>
      <c r="E141" s="360"/>
      <c r="F141" s="360"/>
      <c r="G141" s="360"/>
      <c r="H141" s="360"/>
      <c r="I141" s="360"/>
      <c r="J141" s="360"/>
      <c r="K141" s="360"/>
      <c r="L141" s="360"/>
      <c r="M141" s="360"/>
      <c r="N141" s="360"/>
      <c r="O141" s="360">
        <v>2</v>
      </c>
      <c r="P141" s="360"/>
      <c r="Q141" s="360"/>
      <c r="R141" s="360">
        <v>1</v>
      </c>
      <c r="S141" s="360"/>
      <c r="T141" s="360"/>
      <c r="U141" s="360"/>
      <c r="V141" s="360"/>
      <c r="W141" s="360"/>
      <c r="X141" s="360"/>
      <c r="Y141" s="360"/>
      <c r="Z141" s="360"/>
      <c r="AA141" s="360"/>
      <c r="AB141" s="360"/>
      <c r="AC141" s="360"/>
      <c r="AD141" s="360"/>
      <c r="AE141" s="360"/>
      <c r="AF141" s="360">
        <v>1</v>
      </c>
      <c r="AG141" s="361">
        <v>4</v>
      </c>
    </row>
    <row r="142" spans="1:33">
      <c r="A142" s="362" t="s">
        <v>332</v>
      </c>
      <c r="B142" s="363"/>
      <c r="C142" s="363"/>
      <c r="D142" s="344">
        <v>1</v>
      </c>
      <c r="E142" s="345">
        <v>1</v>
      </c>
      <c r="F142" s="345">
        <v>2</v>
      </c>
      <c r="G142" s="345">
        <v>1</v>
      </c>
      <c r="H142" s="345">
        <v>1</v>
      </c>
      <c r="I142" s="345">
        <v>1</v>
      </c>
      <c r="J142" s="345">
        <v>1</v>
      </c>
      <c r="K142" s="345">
        <v>1</v>
      </c>
      <c r="L142" s="345">
        <v>3</v>
      </c>
      <c r="M142" s="345">
        <v>1</v>
      </c>
      <c r="N142" s="345">
        <v>1</v>
      </c>
      <c r="O142" s="345">
        <v>2</v>
      </c>
      <c r="P142" s="345">
        <v>1</v>
      </c>
      <c r="Q142" s="345">
        <v>2</v>
      </c>
      <c r="R142" s="345">
        <v>6</v>
      </c>
      <c r="S142" s="345">
        <v>13</v>
      </c>
      <c r="T142" s="345">
        <v>11</v>
      </c>
      <c r="U142" s="345">
        <v>12</v>
      </c>
      <c r="V142" s="345">
        <v>4</v>
      </c>
      <c r="W142" s="345">
        <v>12</v>
      </c>
      <c r="X142" s="345">
        <v>5</v>
      </c>
      <c r="Y142" s="345">
        <v>3</v>
      </c>
      <c r="Z142" s="345">
        <v>10</v>
      </c>
      <c r="AA142" s="345">
        <v>5</v>
      </c>
      <c r="AB142" s="345">
        <v>11</v>
      </c>
      <c r="AC142" s="345">
        <v>5</v>
      </c>
      <c r="AD142" s="345">
        <v>10</v>
      </c>
      <c r="AE142" s="345">
        <v>4</v>
      </c>
      <c r="AF142" s="345">
        <v>4</v>
      </c>
      <c r="AG142" s="346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482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349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191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2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14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14</v>
      </c>
      <c r="J13" s="30">
        <f>C12+D12+E12+F12+G12+H12+I12+J12</f>
        <v>14</v>
      </c>
      <c r="K13" s="30">
        <f>C12+D12+E12+F12+G12+H12+I12+J12+K12</f>
        <v>14</v>
      </c>
      <c r="L13" s="30">
        <f>C12+D12+E12+F12+G12+H12+I12+J12+K12+L12</f>
        <v>14</v>
      </c>
      <c r="M13" s="30">
        <f>C12+D12+E12+F12+G12+H12+I12+J12+K12+L12+M12</f>
        <v>14</v>
      </c>
      <c r="N13" s="30">
        <f>C12+D12+E12+F12+G12+H12+I12+J12+K12+L12+M12+N12</f>
        <v>14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191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2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9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9</v>
      </c>
      <c r="J33" s="30">
        <f>C32+D32+E32+F32+G32+H32+I32+J32</f>
        <v>9</v>
      </c>
      <c r="K33" s="30">
        <f>C32+D32+E32+F32+G32+H32+I32+J32+K32</f>
        <v>9</v>
      </c>
      <c r="L33" s="30">
        <f>C32+D32+E32+F32+G32+H32+I32+J32+K32+L32</f>
        <v>9</v>
      </c>
      <c r="M33" s="30">
        <f>C32+D32+E32+F32+G32+H32+I32+J32+K32+L32+M32</f>
        <v>9</v>
      </c>
      <c r="N33" s="30">
        <f>C32+D32+E32+F32+G32+H32+I32+J32+K32+L32+M32+N32</f>
        <v>9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191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2</v>
      </c>
      <c r="H42" s="88">
        <f>รายเดือน64!G8</f>
        <v>1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4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3</v>
      </c>
      <c r="H43" s="30">
        <f>C42+D42+E42+F42+G42+H42</f>
        <v>4</v>
      </c>
      <c r="I43" s="30">
        <f>C42+D42+E42+F42+G42+H42+I42</f>
        <v>4</v>
      </c>
      <c r="J43" s="30">
        <f>C42+D42+E42+F42+G42+H42+I42+J42</f>
        <v>4</v>
      </c>
      <c r="K43" s="30">
        <f>C42+D42+E42+F42+G42+H42+I42+J42+K42</f>
        <v>4</v>
      </c>
      <c r="L43" s="30">
        <f>C42+D42+E42+F42+G42+H42+I42+J42+K42+L42</f>
        <v>4</v>
      </c>
      <c r="M43" s="30">
        <f>C42+D42+E42+F42+G42+H42+I42+J42+K42+L42+M42</f>
        <v>4</v>
      </c>
      <c r="N43" s="30">
        <f>C42+D42+E42+F42+G42+H42+I42+J42+K42+L42+M42+N42</f>
        <v>4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191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4</v>
      </c>
      <c r="J52" s="88">
        <f>รายเดือน64!I10</f>
        <v>9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38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29</v>
      </c>
      <c r="J53" s="30">
        <f>C52+D52+E52+F52+G52+H52+I52+J52</f>
        <v>38</v>
      </c>
      <c r="K53" s="30">
        <f>C52+D52+E52+F52+G52+H52+I52+J52+K52</f>
        <v>38</v>
      </c>
      <c r="L53" s="30">
        <f>C52+D52+E52+F52+G52+H52+I52+J52+K52+L52</f>
        <v>38</v>
      </c>
      <c r="M53" s="30">
        <f>C52+D52+E52+F52+G52+H52+I52+J52+K52+L52+M52</f>
        <v>38</v>
      </c>
      <c r="N53" s="30">
        <f>C52+D52+E52+F52+G52+H52+I52+J52+K52+L52+M52+N52</f>
        <v>38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191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1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7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7</v>
      </c>
      <c r="K63" s="30">
        <f>C62+D62+E62+F62+G62+H62+I62+J62+K62</f>
        <v>7</v>
      </c>
      <c r="L63" s="30">
        <f>C62+D62+E62+F62+G62+H62+I62+J62+K62+L62</f>
        <v>7</v>
      </c>
      <c r="M63" s="30">
        <f>C62+D62+E62+F62+G62+H62+I62+J62+K62+L62+M62</f>
        <v>7</v>
      </c>
      <c r="N63" s="30">
        <f>C62+D62+E62+F62+G62+H62+I62+J62+K62+L62+M62+N62</f>
        <v>7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191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4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5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5</v>
      </c>
      <c r="K73" s="30">
        <f>C72+D72+E72+F72+G72+H72+I72+J72+K72</f>
        <v>5</v>
      </c>
      <c r="L73" s="30">
        <f>C72+D72+E72+F72+G72+H72+I72+J72+K72+L72</f>
        <v>5</v>
      </c>
      <c r="M73" s="30">
        <f>C72+D72+E72+F72+G72+H72+I72+J72+K72+L72+M72</f>
        <v>5</v>
      </c>
      <c r="N73" s="30">
        <f>C72+D72+E72+F72+G72+H72+I72+J72+K72+L72+M72+N72</f>
        <v>5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191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1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1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1</v>
      </c>
      <c r="K83" s="30">
        <f>C82+D82+E82+F82+G82+H82+I82+J82+K82</f>
        <v>1</v>
      </c>
      <c r="L83" s="30">
        <f>C82+D82+E82+F82+G82+H82+I82+J82+K82+L82</f>
        <v>1</v>
      </c>
      <c r="M83" s="30">
        <f>C82+D82+E82+F82+G82+H82+I82+J82+K82+L82+M82</f>
        <v>1</v>
      </c>
      <c r="N83" s="30">
        <f>C82+D82+E82+F82+G82+H82+I82+J82+K82+L82+M82+N82</f>
        <v>1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191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1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4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4</v>
      </c>
      <c r="K93" s="30">
        <f>C92+D92+E92+F92+G92+H92+I92+J92+K92</f>
        <v>4</v>
      </c>
      <c r="L93" s="30">
        <f>C92+D92+E92+F92+G92+H92+I92+J92+K92+L92</f>
        <v>4</v>
      </c>
      <c r="M93" s="30">
        <f>C92+D92+E92+F92+G92+H92+I92+J92+K92+L92+M92</f>
        <v>4</v>
      </c>
      <c r="N93" s="30">
        <f>C92+D92+E92+F92+G92+H92+I92+J92+K92+L92+M92+N92</f>
        <v>4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191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6</v>
      </c>
      <c r="I102" s="88">
        <f>รายเดือน64!H17</f>
        <v>7</v>
      </c>
      <c r="J102" s="88">
        <f>รายเดือน64!I17</f>
        <v>8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24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9</v>
      </c>
      <c r="I103" s="30">
        <f>C102+D102+E102+F102+G102+H102+I102</f>
        <v>16</v>
      </c>
      <c r="J103" s="30">
        <f>C102+D102+E102+F102+G102+H102+I102+J102</f>
        <v>24</v>
      </c>
      <c r="K103" s="30">
        <f>C102+D102+E102+F102+G102+H102+I102+J102+K102</f>
        <v>24</v>
      </c>
      <c r="L103" s="30">
        <f>C102+D102+E102+F102+G102+H102+I102+J102+K102+L102</f>
        <v>24</v>
      </c>
      <c r="M103" s="30">
        <f>C102+D102+E102+F102+G102+H102+I102+J102+K102+L102+M102</f>
        <v>24</v>
      </c>
      <c r="N103" s="30">
        <f>C102+D102+E102+F102+G102+H102+I102+J102+K102+L102+M102+N102</f>
        <v>24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191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191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10</v>
      </c>
      <c r="J122" s="88">
        <f>รายเดือน64!I9</f>
        <v>4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31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27</v>
      </c>
      <c r="J123" s="30">
        <f>C122+D122+E122+F122+G122+H122+I122+J122</f>
        <v>31</v>
      </c>
      <c r="K123" s="30">
        <f>C122+D122+E122+F122+G122+H122+I122+J122+K122</f>
        <v>31</v>
      </c>
      <c r="L123" s="30">
        <f>C122+D122+E122+F122+G122+H122+I122+J122+K122+L122</f>
        <v>31</v>
      </c>
      <c r="M123" s="30">
        <f>C122+D122+E122+F122+G122+H122+I122+J122+K122+L122+M122</f>
        <v>31</v>
      </c>
      <c r="N123" s="30">
        <f>C122+D122+E122+F122+G122+H122+I122+J122+K122+L122+M122+N122</f>
        <v>31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191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191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191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1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1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1</v>
      </c>
      <c r="L153" s="30">
        <f>C152+D152+E152+F152+G152+H152+I152+J152+K152+L152</f>
        <v>1</v>
      </c>
      <c r="M153" s="30">
        <f>C152+D152+E152+F152+G152+H152+I152+J152+K152+L152+M152</f>
        <v>1</v>
      </c>
      <c r="N153" s="30">
        <f>C152+D152+E152+F152+G152+H152+I152+J152+K152+L152+M152+N152</f>
        <v>1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191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191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1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2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2</v>
      </c>
      <c r="K173" s="30">
        <f>C172+D172+E172+F172+G172+H172+I172+J172+K172</f>
        <v>2</v>
      </c>
      <c r="L173" s="30">
        <f>C172+D172+E172+F172+G172+H172+I172+J172+K172+L172</f>
        <v>2</v>
      </c>
      <c r="M173" s="30">
        <f>C172+D172+E172+F172+G172+H172+I172+J172+K172+L172+M172</f>
        <v>2</v>
      </c>
      <c r="N173" s="30">
        <f>C172+D172+E172+F172+G172+H172+I172+J172+K172+L172+M172+N172</f>
        <v>2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191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1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2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191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191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191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191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1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1</v>
      </c>
      <c r="L223" s="30">
        <f>C222+D222+E222+F222+G222+H222+I222+J222+K222+L222</f>
        <v>1</v>
      </c>
      <c r="M223" s="30">
        <f>C222+D222+E222+F222+G222+H222+I222+J222+K222+L222+M222</f>
        <v>1</v>
      </c>
      <c r="N223" s="30">
        <f>C222+D222+E222+F222+G222+H222+I222+J222+K222+L222+M222+N222</f>
        <v>1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T16" sqref="T16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57.748551629068011</v>
      </c>
    </row>
    <row r="4" spans="3:4" ht="24">
      <c r="C4" s="29" t="s">
        <v>24</v>
      </c>
      <c r="D4" s="39">
        <v>47.124184627594929</v>
      </c>
    </row>
    <row r="5" spans="3:4" ht="24">
      <c r="C5" s="29" t="s">
        <v>29</v>
      </c>
      <c r="D5" s="39">
        <v>20.614129267768948</v>
      </c>
    </row>
    <row r="6" spans="3:4" ht="24">
      <c r="C6" s="29" t="s">
        <v>25</v>
      </c>
      <c r="D6" s="39">
        <v>10.237959428429351</v>
      </c>
    </row>
    <row r="7" spans="3:4" ht="24">
      <c r="C7" s="29" t="s">
        <v>21</v>
      </c>
      <c r="D7" s="39">
        <v>8.9667142756496059</v>
      </c>
    </row>
    <row r="8" spans="3:4" ht="24">
      <c r="C8" s="29" t="s">
        <v>58</v>
      </c>
      <c r="D8" s="39">
        <v>7.1415818603820744</v>
      </c>
    </row>
    <row r="9" spans="3:4" ht="24">
      <c r="C9" s="29" t="s">
        <v>26</v>
      </c>
      <c r="D9" s="39">
        <v>6.8125459846853964</v>
      </c>
    </row>
    <row r="10" spans="3:4" ht="24">
      <c r="C10" s="11" t="s">
        <v>59</v>
      </c>
      <c r="D10" s="39">
        <v>5.4246114622040196</v>
      </c>
    </row>
    <row r="11" spans="3:4" ht="24">
      <c r="C11" s="11" t="s">
        <v>63</v>
      </c>
      <c r="D11" s="39">
        <v>4.2295816943704265</v>
      </c>
    </row>
    <row r="12" spans="3:4" ht="24">
      <c r="C12" s="29" t="s">
        <v>23</v>
      </c>
      <c r="D12" s="39">
        <v>4.0673140474858913</v>
      </c>
    </row>
    <row r="13" spans="3:4" ht="24">
      <c r="C13" s="29" t="s">
        <v>28</v>
      </c>
      <c r="D13" s="39">
        <v>3.2917746780232893</v>
      </c>
    </row>
    <row r="14" spans="3:4" ht="24">
      <c r="C14" s="29" t="s">
        <v>34</v>
      </c>
      <c r="D14" s="39">
        <v>1.7301038062283738</v>
      </c>
    </row>
    <row r="15" spans="3:4" ht="24">
      <c r="C15" s="29" t="s">
        <v>27</v>
      </c>
      <c r="D15" s="39">
        <v>0.92705040373045078</v>
      </c>
    </row>
    <row r="16" spans="3:4" ht="24">
      <c r="C16" s="29" t="s">
        <v>32</v>
      </c>
      <c r="D16" s="39">
        <v>0</v>
      </c>
    </row>
    <row r="17" spans="3:4" ht="24">
      <c r="C17" s="29" t="s">
        <v>33</v>
      </c>
      <c r="D17" s="39">
        <v>0</v>
      </c>
    </row>
    <row r="18" spans="3:4" ht="24">
      <c r="C18" s="29" t="s">
        <v>30</v>
      </c>
      <c r="D18" s="39">
        <v>0</v>
      </c>
    </row>
    <row r="19" spans="3:4" ht="24">
      <c r="C19" s="29" t="s">
        <v>35</v>
      </c>
      <c r="D19" s="39">
        <v>0</v>
      </c>
    </row>
    <row r="20" spans="3:4" ht="24">
      <c r="C20" s="11" t="s">
        <v>60</v>
      </c>
      <c r="D20" s="39">
        <v>0</v>
      </c>
    </row>
    <row r="21" spans="3:4" ht="24">
      <c r="C21" s="11" t="s">
        <v>61</v>
      </c>
      <c r="D21" s="39">
        <v>0</v>
      </c>
    </row>
    <row r="22" spans="3:4" ht="24">
      <c r="C22" s="14" t="s">
        <v>62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35 (อำเภอ)</vt:lpstr>
      <vt:lpstr>รายตำบลwk 35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2021-09-06T04:29:40Z</dcterms:modified>
</cp:coreProperties>
</file>