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34 (อำเภอ)" sheetId="33" r:id="rId4"/>
    <sheet name="รายตำบลwk 34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34'!$A$2:$Q$197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H5" i="7"/>
  <c r="I5"/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BB25" l="1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J31" s="1"/>
  <c r="AI31" s="1"/>
  <c r="AH31" s="1"/>
  <c r="AG31" s="1"/>
  <c r="AF31" s="1"/>
  <c r="AI25"/>
  <c r="AH25"/>
  <c r="AG25"/>
  <c r="AF25"/>
  <c r="AE25"/>
  <c r="AE31" s="1"/>
  <c r="AD25"/>
  <c r="AD31" s="1"/>
  <c r="AC25"/>
  <c r="AC31" s="1"/>
  <c r="AB25"/>
  <c r="AB31" s="1"/>
  <c r="AA25" l="1"/>
  <c r="AA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H26"/>
  <c r="F26" s="1"/>
  <c r="E26"/>
  <c r="I25" s="1"/>
  <c r="H25"/>
  <c r="F25" s="1"/>
  <c r="E25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E18"/>
  <c r="H17"/>
  <c r="F17"/>
  <c r="E17"/>
  <c r="N16"/>
  <c r="H16"/>
  <c r="F16"/>
  <c r="E16"/>
  <c r="X15"/>
  <c r="H15"/>
  <c r="E15"/>
  <c r="F15" s="1"/>
  <c r="P14"/>
  <c r="H14"/>
  <c r="F14" s="1"/>
  <c r="E14"/>
  <c r="I13" s="1"/>
  <c r="H13"/>
  <c r="F13" s="1"/>
  <c r="E13"/>
  <c r="H12"/>
  <c r="F12" s="1"/>
  <c r="E12"/>
  <c r="H11"/>
  <c r="E11"/>
  <c r="O10"/>
  <c r="N10"/>
  <c r="H10"/>
  <c r="E10"/>
  <c r="P9"/>
  <c r="H9"/>
  <c r="F9" s="1"/>
  <c r="E9"/>
  <c r="P8"/>
  <c r="H8"/>
  <c r="F8" s="1"/>
  <c r="E8"/>
  <c r="P7"/>
  <c r="I9" l="1"/>
  <c r="I12"/>
  <c r="I14"/>
  <c r="I16"/>
  <c r="I17"/>
  <c r="I24"/>
  <c r="I26"/>
  <c r="I8"/>
  <c r="F18"/>
  <c r="Z31" i="33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5" l="1"/>
  <c r="K5"/>
  <c r="J5"/>
  <c r="I12" i="76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W9"/>
  <c r="V12"/>
  <c r="O12" s="1"/>
  <c r="V26"/>
  <c r="O26" s="1"/>
  <c r="T6"/>
  <c r="T5" s="1"/>
  <c r="V5" s="1"/>
  <c r="O5" s="1"/>
  <c r="V6" l="1"/>
  <c r="O6" s="1"/>
  <c r="T27"/>
  <c r="V27" l="1"/>
  <c r="O27" s="1"/>
  <c r="W27"/>
  <c r="I15" i="10" l="1"/>
  <c r="P15"/>
  <c r="O16"/>
  <c r="P16" s="1"/>
  <c r="E6"/>
  <c r="F6"/>
</calcChain>
</file>

<file path=xl/sharedStrings.xml><?xml version="1.0" encoding="utf-8"?>
<sst xmlns="http://schemas.openxmlformats.org/spreadsheetml/2006/main" count="2561" uniqueCount="468">
  <si>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</si>
  <si>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</si>
  <si>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</si>
  <si>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</si>
  <si>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</si>
  <si>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</si>
  <si>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</si>
  <si>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</si>
  <si>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</si>
  <si>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</si>
  <si>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</si>
  <si>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</si>
  <si>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</si>
  <si>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</si>
  <si>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</si>
  <si>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</si>
  <si>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</si>
  <si>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</si>
  <si>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</si>
  <si>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</si>
  <si>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</si>
  <si>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</si>
  <si>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</si>
  <si>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</si>
  <si>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</si>
  <si>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</si>
  <si>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</si>
  <si>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</si>
  <si>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</si>
  <si>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</si>
  <si>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</si>
  <si>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</si>
  <si>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</si>
  <si>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</si>
  <si>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</si>
  <si>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</si>
  <si>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</si>
  <si>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</si>
  <si>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</si>
  <si>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</si>
  <si>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</si>
  <si>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</si>
  <si>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</si>
  <si>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</si>
  <si>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</si>
  <si>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</si>
  <si>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</si>
  <si>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</si>
  <si>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</si>
  <si>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</si>
  <si>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</si>
  <si>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</si>
  <si>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</si>
  <si>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</si>
  <si>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</si>
  <si>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</si>
  <si>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</si>
  <si>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</si>
  <si>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</si>
  <si>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</si>
  <si>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</si>
  <si>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</si>
  <si>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</si>
  <si>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</si>
  <si>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</si>
  <si>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</si>
  <si>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</si>
  <si>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</si>
  <si>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</si>
  <si>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</si>
  <si>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</si>
  <si>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</si>
  <si>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</si>
  <si>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</si>
  <si>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</si>
  <si>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</si>
  <si>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</si>
  <si>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</si>
  <si>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</si>
  <si>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</si>
  <si>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</si>
  <si>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</si>
  <si>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</si>
  <si>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</si>
  <si>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</si>
  <si>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</si>
  <si>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</si>
  <si>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</si>
  <si>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</si>
  <si>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</si>
  <si>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</si>
  <si>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</si>
  <si>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</si>
  <si>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</si>
  <si>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</si>
  <si>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</si>
  <si>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</si>
  <si>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</si>
  <si>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</si>
  <si>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</si>
  <si>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</si>
  <si>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</si>
  <si>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</si>
  <si>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</si>
  <si>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</si>
  <si>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</si>
  <si>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</si>
  <si>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</si>
  <si>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</si>
  <si>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</si>
  <si>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</si>
  <si>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</si>
  <si>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</si>
  <si>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</si>
  <si>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</si>
  <si>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</si>
  <si>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</si>
  <si>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</si>
  <si>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</si>
  <si>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</si>
  <si>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</si>
  <si>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</si>
  <si>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</si>
  <si>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</si>
  <si>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</si>
  <si>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</si>
  <si>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</si>
  <si>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</si>
  <si>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</si>
  <si>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</si>
  <si>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</si>
  <si>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</si>
  <si>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</si>
  <si>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</si>
  <si>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</si>
  <si>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</si>
  <si>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</si>
  <si>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</si>
  <si>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</si>
  <si>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</si>
  <si>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</si>
  <si>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</si>
  <si>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</si>
  <si>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</si>
  <si>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</si>
  <si>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</si>
  <si>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</si>
  <si>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</si>
  <si>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</si>
  <si>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</si>
  <si>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</si>
  <si>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</si>
  <si>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</si>
  <si>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</si>
  <si>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</si>
  <si>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</si>
  <si>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</si>
  <si>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</si>
  <si>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</si>
  <si>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</si>
  <si>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</si>
  <si>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</si>
  <si>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</si>
  <si>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</si>
  <si>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</si>
  <si>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</si>
  <si>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</si>
  <si>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</si>
  <si>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</si>
  <si>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</si>
  <si>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</si>
  <si>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</si>
  <si>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</si>
  <si>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</si>
  <si>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</si>
  <si>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</si>
  <si>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</si>
  <si>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</si>
  <si>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</si>
  <si>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</si>
  <si>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</si>
  <si>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</si>
  <si>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</si>
  <si>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</si>
  <si>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</si>
  <si>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</si>
  <si>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</si>
  <si>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</si>
  <si>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</si>
  <si>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</si>
  <si>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</si>
  <si>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</si>
  <si>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</si>
  <si>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</si>
  <si>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</si>
  <si>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</si>
  <si>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</si>
  <si>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</si>
  <si>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</si>
  <si>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</si>
  <si>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</si>
  <si>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</si>
  <si>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</si>
  <si>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</si>
  <si>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</si>
  <si>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</si>
  <si>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</si>
  <si>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</si>
  <si>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</si>
  <si>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</si>
  <si>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</si>
  <si>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</si>
  <si>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</si>
  <si>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</si>
  <si>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</si>
  <si>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</si>
  <si>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</si>
  <si>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</si>
  <si>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</si>
  <si>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</si>
  <si>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</si>
  <si>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</si>
  <si>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</si>
  <si>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</si>
  <si>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</si>
  <si>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</si>
  <si>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</si>
  <si>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</si>
  <si>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</si>
  <si>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</si>
  <si>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</si>
  <si>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</si>
  <si>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</si>
  <si>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</si>
  <si>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</si>
  <si>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</si>
  <si>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</si>
  <si>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</si>
  <si>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</si>
  <si>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</si>
  <si>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</si>
  <si>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</si>
  <si>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</si>
  <si>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</si>
  <si>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</si>
  <si>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</si>
  <si>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</si>
  <si>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</si>
  <si>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</si>
  <si>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</si>
  <si>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</si>
  <si>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</si>
  <si>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</si>
  <si>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</si>
  <si>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</si>
  <si>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</si>
  <si>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</si>
  <si>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</si>
  <si>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</si>
  <si>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</si>
  <si>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</si>
  <si>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</si>
  <si>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</si>
  <si>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</si>
  <si>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</si>
  <si>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</si>
  <si>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</si>
  <si>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</si>
  <si>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</si>
  <si>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</si>
  <si>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</si>
  <si>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</si>
  <si>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</si>
  <si>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</si>
  <si>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</si>
  <si>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</si>
  <si>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</si>
  <si>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</si>
  <si>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</si>
  <si>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</si>
  <si>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</si>
  <si>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</si>
  <si>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</si>
  <si>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</si>
  <si>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</si>
  <si>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</si>
  <si>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</si>
  <si>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</si>
  <si>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</si>
  <si>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</si>
  <si>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</si>
  <si>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</si>
  <si>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</si>
  <si>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</si>
  <si>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</si>
  <si>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</si>
  <si>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</si>
  <si>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</si>
  <si>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</si>
  <si>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</si>
  <si>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</si>
  <si>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</si>
  <si>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</si>
  <si>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</si>
  <si>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</si>
  <si>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</si>
  <si>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</si>
  <si>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</si>
  <si>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</si>
  <si>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</si>
  <si>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</si>
  <si>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</si>
  <si>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</si>
  <si>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</si>
  <si>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</si>
  <si>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</si>
  <si>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</si>
  <si>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</si>
  <si>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</si>
  <si>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</si>
  <si>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</si>
  <si>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</si>
  <si>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</si>
  <si>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</si>
  <si>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</si>
  <si>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</si>
  <si>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</si>
  <si>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</si>
  <si>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</si>
  <si>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</si>
  <si>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</si>
  <si>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</si>
  <si>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</si>
  <si>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</si>
  <si>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</si>
  <si>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</si>
  <si>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</si>
  <si>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</si>
  <si>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</si>
  <si>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</si>
  <si>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</si>
  <si>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</si>
  <si>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</si>
  <si>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</si>
  <si>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</si>
  <si>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</si>
  <si>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</si>
  <si>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</si>
  <si>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</si>
  <si>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</si>
  <si>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</si>
  <si>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</si>
  <si>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</si>
  <si>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</si>
  <si>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</si>
  <si>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</si>
  <si>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</si>
  <si>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</si>
  <si>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</si>
  <si>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</si>
  <si>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</si>
  <si>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</si>
  <si>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</si>
  <si>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</si>
  <si>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</si>
  <si>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</si>
  <si>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</si>
  <si>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</si>
  <si>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</si>
  <si>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</si>
  <si>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</si>
  <si>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</si>
  <si>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</si>
  <si>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</si>
  <si>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</si>
  <si>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</si>
  <si>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</si>
  <si>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</si>
  <si>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</si>
  <si>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</si>
  <si>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</si>
  <si>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</si>
  <si>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</si>
  <si>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</si>
  <si>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</si>
  <si>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</si>
  <si>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</si>
  <si>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</si>
  <si>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</si>
  <si>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</si>
  <si>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</si>
  <si>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</si>
  <si>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</si>
  <si>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</si>
  <si>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</si>
  <si>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</si>
  <si>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</si>
  <si>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</si>
  <si>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</si>
  <si>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</si>
  <si>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</si>
  <si>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</si>
  <si>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</si>
  <si>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</si>
  <si>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</si>
  <si>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</si>
  <si>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</si>
  <si>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</si>
  <si>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</si>
  <si>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</si>
  <si>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</si>
  <si>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</si>
  <si>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</si>
  <si>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</si>
  <si>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</si>
  <si>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</si>
  <si>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</si>
  <si>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</si>
  <si>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</si>
  <si>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</si>
  <si>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</si>
  <si>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</si>
  <si>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</si>
  <si>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</si>
  <si>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ข้อมูล  ณ  วันที่  25  กรกฎาคม  2564   (จากรายงาน 506)</t>
  </si>
  <si>
    <t>หวายหลึม</t>
  </si>
  <si>
    <t>มะบ้า ผลรวม</t>
  </si>
  <si>
    <t>ทุ่งเขาหลวง ผลรวม</t>
  </si>
  <si>
    <t>หนองม่วง</t>
  </si>
  <si>
    <t>ข้อมูล  ณ  วันที่  29  สิงหาคม  2564   (จากรายงาน 506)</t>
  </si>
  <si>
    <t>ข้อมูล  ณ  วันที่ 29 สิงหาคม  2564   (จากรายงาน 506)</t>
  </si>
  <si>
    <t>ข้อมูล  ณ  วันที่  29 สิงหาคม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</si>
  <si>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1 - 29 สิงหาคม  2564</t>
  </si>
  <si>
    <t>wk 34</t>
  </si>
  <si>
    <t>wk 33</t>
  </si>
  <si>
    <t>wk 32</t>
  </si>
  <si>
    <t>wk 31</t>
  </si>
  <si>
    <t>wk 31-34</t>
  </si>
  <si>
    <t>wk 1 - 30</t>
  </si>
  <si>
    <t>รวมผู้ป่วยสะสม  wk 1 - 34  (ราย)</t>
  </si>
  <si>
    <t>ข้อมูล ณ วันที่  29  สิงหาคม  2564 (จากรายงานเร่งด่วน)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</si>
  <si>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</si>
  <si>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</si>
  <si>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</si>
  <si>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</si>
  <si>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</si>
  <si>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</si>
  <si>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</si>
  <si>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</si>
  <si>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</si>
  <si>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</si>
  <si>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</si>
  <si>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</si>
  <si>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</si>
  <si>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</si>
  <si>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</si>
  <si>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</si>
  <si>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</si>
  <si>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</si>
  <si>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</si>
  <si>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</si>
  <si>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</si>
  <si>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</si>
  <si>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</si>
  <si>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</si>
  <si>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</si>
  <si>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</si>
  <si>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ข้อมูล  ณ  วันที่  29  สิงหาคม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</si>
</sst>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2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70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70" fillId="0" borderId="32" xfId="0" applyFont="1" applyBorder="1"/>
    <xf numFmtId="0" fontId="70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54" fillId="20" borderId="9" xfId="14" applyFont="1" applyFill="1" applyBorder="1"/>
    <xf numFmtId="0" fontId="69" fillId="21" borderId="24" xfId="0" applyFont="1" applyFill="1" applyBorder="1"/>
    <xf numFmtId="0" fontId="69" fillId="21" borderId="25" xfId="0" applyFont="1" applyFill="1" applyBorder="1"/>
    <xf numFmtId="0" fontId="69" fillId="21" borderId="24" xfId="0" applyNumberFormat="1" applyFont="1" applyFill="1" applyBorder="1"/>
    <xf numFmtId="0" fontId="69" fillId="21" borderId="30" xfId="0" applyNumberFormat="1" applyFont="1" applyFill="1" applyBorder="1"/>
    <xf numFmtId="0" fontId="69" fillId="21" borderId="31" xfId="0" applyNumberFormat="1" applyFont="1" applyFill="1" applyBorder="1"/>
    <xf numFmtId="0" fontId="70" fillId="0" borderId="0" xfId="0" applyFont="1"/>
    <xf numFmtId="0" fontId="70" fillId="22" borderId="24" xfId="0" applyFont="1" applyFill="1" applyBorder="1"/>
    <xf numFmtId="0" fontId="70" fillId="22" borderId="25" xfId="0" applyFont="1" applyFill="1" applyBorder="1"/>
    <xf numFmtId="0" fontId="69" fillId="22" borderId="24" xfId="0" applyNumberFormat="1" applyFont="1" applyFill="1" applyBorder="1"/>
    <xf numFmtId="0" fontId="69" fillId="22" borderId="30" xfId="0" applyNumberFormat="1" applyFont="1" applyFill="1" applyBorder="1"/>
    <xf numFmtId="0" fontId="69" fillId="22" borderId="31" xfId="0" applyNumberFormat="1" applyFont="1" applyFill="1" applyBorder="1"/>
    <xf numFmtId="0" fontId="71" fillId="0" borderId="0" xfId="0" applyFont="1"/>
    <xf numFmtId="0" fontId="70" fillId="16" borderId="24" xfId="0" applyFont="1" applyFill="1" applyBorder="1"/>
    <xf numFmtId="0" fontId="70" fillId="16" borderId="25" xfId="0" applyFont="1" applyFill="1" applyBorder="1"/>
    <xf numFmtId="0" fontId="70" fillId="16" borderId="26" xfId="0" applyFont="1" applyFill="1" applyBorder="1"/>
    <xf numFmtId="0" fontId="70" fillId="16" borderId="30" xfId="0" applyFont="1" applyFill="1" applyBorder="1"/>
    <xf numFmtId="0" fontId="70" fillId="16" borderId="31" xfId="0" applyFont="1" applyFill="1" applyBorder="1"/>
    <xf numFmtId="0" fontId="69" fillId="16" borderId="27" xfId="0" applyFont="1" applyFill="1" applyBorder="1"/>
    <xf numFmtId="0" fontId="69" fillId="16" borderId="28" xfId="0" applyFont="1" applyFill="1" applyBorder="1"/>
    <xf numFmtId="0" fontId="69" fillId="16" borderId="27" xfId="0" applyNumberFormat="1" applyFont="1" applyFill="1" applyBorder="1"/>
    <xf numFmtId="0" fontId="69" fillId="16" borderId="36" xfId="0" applyNumberFormat="1" applyFont="1" applyFill="1" applyBorder="1"/>
    <xf numFmtId="0" fontId="69" fillId="16" borderId="35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6">
    <dxf>
      <fill>
        <patternFill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ill>
        <patternFill>
          <bgColor theme="6" tint="0.79998168889431442"/>
        </patternFill>
      </fill>
    </dxf>
    <dxf>
      <font>
        <sz val="16"/>
      </font>
    </dxf>
    <dxf>
      <font>
        <name val="TH SarabunPSK"/>
        <scheme val="none"/>
      </font>
    </dxf>
    <dxf>
      <fill>
        <patternFill patternType="solid">
          <bgColor theme="7" tint="0.79998168889431442"/>
        </patternFill>
      </fill>
    </dxf>
    <dxf>
      <fill>
        <patternFill>
          <bgColor theme="8" tint="0.59999389629810485"/>
        </patternFill>
      </fill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Sheet1!$C$3:$C$20</c:f>
              <c:strCache>
                <c:ptCount val="18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สุวรรณภูมิ</c:v>
                </c:pt>
                <c:pt idx="3">
                  <c:v>ธวัชบุรี</c:v>
                </c:pt>
                <c:pt idx="4">
                  <c:v>เมือง</c:v>
                </c:pt>
                <c:pt idx="5">
                  <c:v>ทุ่งเขาหลวง</c:v>
                </c:pt>
                <c:pt idx="6">
                  <c:v>โพนทราย</c:v>
                </c:pt>
                <c:pt idx="7">
                  <c:v>พนมไพร</c:v>
                </c:pt>
                <c:pt idx="8">
                  <c:v>เกษตรวิสัย</c:v>
                </c:pt>
                <c:pt idx="9">
                  <c:v>ศรีสมเด็จ</c:v>
                </c:pt>
                <c:pt idx="10">
                  <c:v>เสลภูมิ</c:v>
                </c:pt>
                <c:pt idx="11">
                  <c:v>โพธิ์ชัย</c:v>
                </c:pt>
                <c:pt idx="12">
                  <c:v>โพนทอง</c:v>
                </c:pt>
                <c:pt idx="13">
                  <c:v>หนองพอก</c:v>
                </c:pt>
                <c:pt idx="14">
                  <c:v>เมืองสรวง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จังหาร</c:v>
                </c:pt>
              </c:strCache>
            </c:strRef>
          </c:cat>
          <c:val>
            <c:numRef>
              <c:f>Sheet1!$D$3:$D$20</c:f>
              <c:numCache>
                <c:formatCode>0.00</c:formatCode>
                <c:ptCount val="18"/>
                <c:pt idx="0">
                  <c:v>55.88569512490453</c:v>
                </c:pt>
                <c:pt idx="1">
                  <c:v>47.124184627594929</c:v>
                </c:pt>
                <c:pt idx="2">
                  <c:v>18.037363109297832</c:v>
                </c:pt>
                <c:pt idx="3">
                  <c:v>10.237959428429351</c:v>
                </c:pt>
                <c:pt idx="4">
                  <c:v>8.9667142756496059</c:v>
                </c:pt>
                <c:pt idx="5">
                  <c:v>8.4591633887408531</c:v>
                </c:pt>
                <c:pt idx="6">
                  <c:v>7.1415818603820744</c:v>
                </c:pt>
                <c:pt idx="7">
                  <c:v>4.0875275908112378</c:v>
                </c:pt>
                <c:pt idx="8">
                  <c:v>4.0673140474858913</c:v>
                </c:pt>
                <c:pt idx="9">
                  <c:v>2.7123057311020098</c:v>
                </c:pt>
                <c:pt idx="10">
                  <c:v>2.468831008517467</c:v>
                </c:pt>
                <c:pt idx="11">
                  <c:v>1.7301038062283738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28"/>
        <c:axId val="157824512"/>
        <c:axId val="157826048"/>
      </c:barChart>
      <c:catAx>
        <c:axId val="157824512"/>
        <c:scaling>
          <c:orientation val="minMax"/>
        </c:scaling>
        <c:axPos val="b"/>
        <c:tickLblPos val="nextTo"/>
        <c:crossAx val="157826048"/>
        <c:crosses val="autoZero"/>
        <c:auto val="1"/>
        <c:lblAlgn val="ctr"/>
        <c:lblOffset val="100"/>
      </c:catAx>
      <c:valAx>
        <c:axId val="15782604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7824512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66675</xdr:colOff>
      <xdr:row>33</xdr:row>
      <xdr:rowOff>161925</xdr:rowOff>
    </xdr:to>
    <xdr:pic>
      <xdr:nvPicPr>
        <xdr:cNvPr id="4" name="รูปภาพ 3" descr="163030911029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953250" cy="71056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438.611442476853" createdVersion="1" refreshedVersion="3" recordCount="126">
  <cacheSource type="worksheet">
    <worksheetSource ref="A1:T127" sheet="Sheet2" r:id="rId2"/>
  </cacheSource>
  <cacheFields count="20">
    <cacheField name="E0" numFmtId="0">
      <sharedItems containsSemiMixedTypes="0" containsString="0" containsNumber="1" containsInteger="1" minValue="181" maxValue="2340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9">
        <s v="02"/>
        <s v="04"/>
        <s v="15"/>
        <s v="05"/>
        <s v="03"/>
        <s v="10"/>
        <s v="07"/>
        <s v="11"/>
        <s v="06"/>
        <s v="13"/>
        <s v="01"/>
        <s v="21"/>
        <s v="09"/>
        <s v="19"/>
        <s v="20"/>
        <s v="16"/>
        <s v="14"/>
        <s v="08"/>
        <s v="12"/>
      </sharedItems>
    </cacheField>
    <cacheField name="ชื่อหมู่บ้าน" numFmtId="0">
      <sharedItems count="68">
        <s v="เที่ยมแข้"/>
        <s v="ฮ่องแฮ่"/>
        <s v="เขวาน้อย"/>
        <s v="ศรีโพนทอง"/>
        <s v="โพนพอุง"/>
        <s v="ตำแย"/>
        <s v="พานลุย"/>
        <s v="หนองซำ"/>
        <s v="นาแค"/>
        <s v="คุ้มขี้เหล็กเหนือ"/>
        <s v="สวนปอ"/>
        <s v="ยางกู่"/>
        <s v="อ้น"/>
        <s v="วังโดน"/>
        <s v="บัวแดง"/>
        <s v="กู่"/>
        <s v="หนองแล้ง"/>
        <s v="หนองแก"/>
        <s v="ขี้เหล็ก"/>
        <s v="ตลาด"/>
        <s v="เล้า"/>
        <s v="บัวขาว"/>
        <s v="โรงพยาบาล"/>
        <s v="วัดบึง"/>
        <s v="หนองทุ่งมน"/>
        <s v="กลางเมืองใหม่"/>
        <s v="กอก"/>
        <s v="ดอนพิมาน"/>
        <s v="โนนใหม่"/>
        <s v="กู่กาสิงห์"/>
        <s v="แคน"/>
        <s v="หนองหน่องพัฒนา"/>
        <s v="โคกเพ็ก"/>
        <s v="หนองพอก"/>
        <s v="พระจันทร์"/>
        <s v="หนองหลุบ"/>
        <s v="พระอารามหลวง"/>
        <s v="หนองทัพไทย"/>
        <s v="โนนสว่าง"/>
        <s v="ดงช้าง"/>
        <s v="โพนงอย"/>
        <s v="มะเหลื่อม"/>
        <s v="เก่าน้อย"/>
        <s v="โพนดวน"/>
        <s v="หนองม่วง"/>
        <s v="หนองหญ้าหวาย"/>
        <s v="ท่านคร"/>
        <s v="งูเหลือม"/>
        <s v="หัวช้าง"/>
        <s v="หนองขาม"/>
        <s v="คุ้มกลางเมืองใหม่"/>
        <s v="น้ำคำ"/>
        <s v="ไคร่นุ่น"/>
        <s v="หนองกุง"/>
        <s v="บักตู้"/>
        <s v="ดูน"/>
        <s v="คัดเค้า"/>
        <s v="โคกคำเจริญ"/>
        <s v="หนองบัวห้าว"/>
        <s v="หนองแคน"/>
        <s v="หนองแวง"/>
        <s v="โนนตาแสง"/>
        <s v="คุ้มใต้"/>
        <s v="หวายหลึม"/>
        <s v="โนนทัน"/>
        <s v="น้ำใส"/>
        <s v="เมืองหงส์"/>
        <s v="พยอม"/>
      </sharedItems>
    </cacheField>
    <cacheField name="ตำบล" numFmtId="0">
      <sharedItems count="39">
        <s v="น้ำใส"/>
        <s v="โนนสวรรค์"/>
        <s v="โพธิ์ทอง"/>
        <s v="ท่าหาดยาว"/>
        <s v="หินกอง"/>
        <s v="จำปาขัน"/>
        <s v="เชียงใหม่"/>
        <s v="โพนทราย"/>
        <s v="ขี้เหล็ก"/>
        <s v="ห้วยหินลาด"/>
        <s v="หนองแคน"/>
        <s v="มะอึ"/>
        <s v="หัวช้าง"/>
        <s v="เมืองหงส์"/>
        <s v="บัวแดง"/>
        <s v="สระคู"/>
        <s v="ลิ้นฟ้า"/>
        <s v="หนองแก้ว"/>
        <s v="สระบัว"/>
        <s v="ในเมือง"/>
        <s v="รอบเมือง"/>
        <s v="ดงแดง"/>
        <s v="กู่กาสิงห์"/>
        <s v="แคนใหญ่"/>
        <s v="อีง่อง"/>
        <s v="ดอกล้ำ"/>
        <s v="หนองพอก"/>
        <s v="บ้านฝาง"/>
        <s v="นาโพธิ์"/>
        <s v="หนองทัพไทย"/>
        <s v="โนนสง่า"/>
        <s v="เกษตรวิสัย"/>
        <s v="ไพศาล"/>
        <s v="อุ่มเม้า"/>
        <s v="นาแซง"/>
        <s v="ภูเงิน"/>
        <s v="ขวัญเมือง"/>
        <s v="พนมไพร"/>
        <s v="มะบ้า"/>
      </sharedItems>
    </cacheField>
    <cacheField name="อำเภอ" numFmtId="0">
      <sharedItems count="12">
        <s v="จตุรพักตรพิมาน"/>
        <s v="ปทุมรัตต์"/>
        <s v="ศรีสมเด็จ"/>
        <s v="โพนทราย"/>
        <s v="สุวรรณภูมิ"/>
        <s v="โพธิ์ชัย"/>
        <s v="ธวัชบุรี"/>
        <s v="เมือง"/>
        <s v="เกษตรวิสัย"/>
        <s v="พนมไพร"/>
        <s v="เสลภูมิ"/>
        <s v="ทุ่งเขาหลว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8-22T00:00:00"/>
    </cacheField>
    <cacheField name="วันพบผป" numFmtId="14">
      <sharedItems containsSemiMixedTypes="0" containsNonDate="0" containsDate="1" containsString="0" minDate="2021-01-02T00:00:00" maxDate="2021-08-25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34" count="28">
        <n v="22"/>
        <n v="9"/>
        <n v="32"/>
        <n v="12"/>
        <n v="29"/>
        <n v="31"/>
        <n v="33"/>
        <n v="24"/>
        <n v="21"/>
        <n v="23"/>
        <n v="19"/>
        <n v="26"/>
        <n v="34"/>
        <n v="28"/>
        <n v="30"/>
        <n v="7"/>
        <n v="4"/>
        <n v="18"/>
        <n v="27"/>
        <n v="15"/>
        <n v="2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3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2"/>
    <x v="2"/>
    <x v="2"/>
    <s v="ร้อยเอ็ดธนบุรี"/>
    <d v="2021-02-28T00:00:00"/>
    <d v="2021-03-03T00:00:00"/>
    <m/>
    <d v="2021-01-03T00:00:00"/>
    <x v="1"/>
    <n v="9"/>
  </r>
  <r>
    <n v="22128"/>
    <s v="26.D.H.F."/>
    <s v="จำปี หนองหว้า"/>
    <s v="000031042"/>
    <s v="หญิง"/>
    <n v="44"/>
    <n v="1"/>
    <s v="เกษตร"/>
    <s v="33"/>
    <x v="1"/>
    <x v="3"/>
    <x v="3"/>
    <x v="3"/>
    <s v="โพนทราย"/>
    <d v="2021-08-12T00:00:00"/>
    <d v="2021-08-13T00:00:00"/>
    <m/>
    <d v="2021-01-03T00:00:00"/>
    <x v="2"/>
    <n v="32"/>
  </r>
  <r>
    <n v="14708"/>
    <s v="26.D.H.F."/>
    <s v="ณัฐกร ชาวไร่"/>
    <m/>
    <s v="ชาย"/>
    <n v="1"/>
    <n v="0"/>
    <s v="ไม่ทราบอาชีพ/ในปกครอง"/>
    <s v="105"/>
    <x v="2"/>
    <x v="4"/>
    <x v="4"/>
    <x v="4"/>
    <s v="ร้อยเอ็ดธนบุรี"/>
    <d v="2021-03-22T00:00:00"/>
    <d v="2021-03-25T00:00:00"/>
    <m/>
    <d v="2021-01-03T00:00:00"/>
    <x v="3"/>
    <n v="12"/>
  </r>
  <r>
    <n v="23163"/>
    <s v="26.D.H.F."/>
    <s v="ณัฐชยา สอนสระคู"/>
    <s v="510143472"/>
    <s v="หญิง"/>
    <n v="13"/>
    <n v="4"/>
    <s v="นักเรียน"/>
    <s v="45"/>
    <x v="3"/>
    <x v="5"/>
    <x v="5"/>
    <x v="4"/>
    <s v="สุวรรณภูมิ"/>
    <d v="2021-07-20T00:00:00"/>
    <d v="2021-07-22T00:00:00"/>
    <m/>
    <d v="2021-01-03T00:00:00"/>
    <x v="4"/>
    <n v="29"/>
  </r>
  <r>
    <n v="21290"/>
    <s v="26.D.H.F."/>
    <s v="ณัฐพล ผลเหิม"/>
    <s v="262181"/>
    <s v="ชาย"/>
    <n v="14"/>
    <n v="0"/>
    <s v="นักเรียน"/>
    <s v="21"/>
    <x v="4"/>
    <x v="6"/>
    <x v="6"/>
    <x v="5"/>
    <s v="โพนทอง"/>
    <d v="2021-07-30T00:00:00"/>
    <d v="2021-08-02T00:00:00"/>
    <m/>
    <d v="2021-01-03T00:00:00"/>
    <x v="5"/>
    <n v="30"/>
  </r>
  <r>
    <n v="17069"/>
    <s v="26.D.H.F."/>
    <s v="ทรงธรรม บุญหล้า"/>
    <s v="1205745"/>
    <s v="ชาย"/>
    <n v="28"/>
    <n v="4"/>
    <s v="เกษตร"/>
    <s v="4"/>
    <x v="5"/>
    <x v="7"/>
    <x v="7"/>
    <x v="3"/>
    <s v="ร้อยเอ็ด"/>
    <d v="2021-05-28T00:00:00"/>
    <d v="2021-05-31T00:00:00"/>
    <m/>
    <d v="2021-01-03T00:00:00"/>
    <x v="0"/>
    <n v="21"/>
  </r>
  <r>
    <n v="22423"/>
    <s v="26.D.H.F."/>
    <s v="ทองใบ ภูชัย"/>
    <s v="5302935"/>
    <s v="หญิง"/>
    <n v="48"/>
    <n v="0"/>
    <s v="เกษตร"/>
    <s v="13"/>
    <x v="6"/>
    <x v="8"/>
    <x v="8"/>
    <x v="1"/>
    <s v="ปทุมรัตต์"/>
    <d v="2021-08-13T00:00:00"/>
    <d v="2021-08-17T00:00:00"/>
    <m/>
    <d v="2021-01-03T00:00:00"/>
    <x v="6"/>
    <n v="32"/>
  </r>
  <r>
    <n v="23157"/>
    <s v="26.D.H.F."/>
    <s v="ธิติสุดา คำแพงศรี"/>
    <s v="540164115"/>
    <s v="หญิง"/>
    <n v="15"/>
    <n v="9"/>
    <s v="นักเรียน"/>
    <s v="16"/>
    <x v="7"/>
    <x v="9"/>
    <x v="9"/>
    <x v="4"/>
    <s v="สุวรรณภูมิ"/>
    <d v="2021-06-14T00:00:00"/>
    <d v="2021-06-16T00:00:00"/>
    <m/>
    <d v="2021-01-03T00:00:00"/>
    <x v="7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8"/>
    <n v="21"/>
  </r>
  <r>
    <n v="17043"/>
    <s v="26.D.H.F."/>
    <s v="บรรเทิง หลาบคำ"/>
    <s v="5202829"/>
    <s v="ชาย"/>
    <n v="50"/>
    <n v="0"/>
    <s v="เกษตร"/>
    <s v="6"/>
    <x v="8"/>
    <x v="10"/>
    <x v="10"/>
    <x v="1"/>
    <s v="ปทุมรัตต์"/>
    <d v="2021-06-03T00:00:00"/>
    <d v="2021-06-09T00:00:00"/>
    <m/>
    <d v="2021-01-03T00:00:00"/>
    <x v="9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8"/>
    <x v="11"/>
    <x v="11"/>
    <x v="6"/>
    <s v="ร้อยเอ็ด"/>
    <d v="2021-05-07T00:00:00"/>
    <d v="2021-05-12T00:00:00"/>
    <m/>
    <d v="2021-01-03T00:00:00"/>
    <x v="10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2"/>
    <x v="12"/>
    <x v="12"/>
    <x v="0"/>
    <s v="จตุรพักตรพิมาน"/>
    <d v="2021-06-25T00:00:00"/>
    <d v="2021-06-29T00:00:00"/>
    <m/>
    <d v="2021-01-03T00:00:00"/>
    <x v="11"/>
    <n v="25"/>
  </r>
  <r>
    <n v="22870"/>
    <s v="26.D.H.F."/>
    <s v="ปิยะพร ชารีวรรณ"/>
    <m/>
    <s v="หญิง"/>
    <n v="15"/>
    <n v="0"/>
    <s v="นักเรียน"/>
    <s v="49"/>
    <x v="9"/>
    <x v="13"/>
    <x v="13"/>
    <x v="0"/>
    <s v="ร้อยเอ็ดธนบุรี"/>
    <d v="2021-08-03T00:00:00"/>
    <d v="2021-08-05T00:00:00"/>
    <m/>
    <d v="2021-01-03T00:00:00"/>
    <x v="5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10"/>
    <x v="14"/>
    <x v="14"/>
    <x v="1"/>
    <s v="ปทุมรัตต์"/>
    <d v="2021-06-09T00:00:00"/>
    <d v="2021-06-14T00:00:00"/>
    <m/>
    <d v="2021-01-03T00:00:00"/>
    <x v="7"/>
    <n v="23"/>
  </r>
  <r>
    <n v="22872"/>
    <s v="26.D.H.F."/>
    <s v="พยุงศักดิ์ พูลสวัสดิ์"/>
    <m/>
    <s v="ชาย"/>
    <n v="23"/>
    <n v="0"/>
    <s v="รับจ้าง,กรรมกร"/>
    <s v="113"/>
    <x v="11"/>
    <x v="15"/>
    <x v="15"/>
    <x v="4"/>
    <s v="ร้อยเอ็ดธนบุรี"/>
    <d v="2021-08-16T00:00:00"/>
    <d v="2021-08-21T00:00:00"/>
    <m/>
    <d v="2021-01-03T00:00:00"/>
    <x v="6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9"/>
    <n v="23"/>
  </r>
  <r>
    <n v="22873"/>
    <s v="26.D.H.F."/>
    <s v="พีรพล ชำนิสังข์"/>
    <m/>
    <s v="ชาย"/>
    <n v="9"/>
    <n v="0"/>
    <s v="นักเรียน"/>
    <s v="202"/>
    <x v="10"/>
    <x v="16"/>
    <x v="9"/>
    <x v="4"/>
    <s v="ร้อยเอ็ดธนบุรี"/>
    <d v="2021-08-20T00:00:00"/>
    <d v="2021-08-22T00:00:00"/>
    <m/>
    <d v="2021-01-03T00:00:00"/>
    <x v="12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6"/>
    <x v="8"/>
    <x v="8"/>
    <x v="1"/>
    <s v="ร้อยเอ็ด"/>
    <d v="2021-06-26T00:00:00"/>
    <d v="2021-07-01T00:00:00"/>
    <m/>
    <d v="2021-01-03T00:00:00"/>
    <x v="11"/>
    <n v="25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12"/>
    <x v="17"/>
    <x v="16"/>
    <x v="0"/>
    <s v="จตุรพักตรพิมาน"/>
    <d v="2021-08-08T00:00:00"/>
    <d v="2021-08-16T00:00:00"/>
    <m/>
    <d v="2021-01-03T00:00:00"/>
    <x v="6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18"/>
    <x v="9"/>
    <x v="4"/>
    <s v="สุวรรณภูมิ"/>
    <d v="2021-03-22T00:00:00"/>
    <d v="2021-03-26T00:00:00"/>
    <m/>
    <d v="2021-01-03T00:00:00"/>
    <x v="3"/>
    <n v="12"/>
  </r>
  <r>
    <n v="20349"/>
    <s v="26.D.H.F."/>
    <s v="ลลิดา  ถนัดค้า"/>
    <s v="5658000"/>
    <s v="หญิง"/>
    <n v="7"/>
    <n v="0"/>
    <s v="นักเรียน"/>
    <s v="153"/>
    <x v="12"/>
    <x v="19"/>
    <x v="14"/>
    <x v="1"/>
    <s v="ปทุมรัตต์"/>
    <d v="2021-07-13T00:00:00"/>
    <d v="2021-07-16T00:00:00"/>
    <m/>
    <d v="2021-01-03T00:00:00"/>
    <x v="13"/>
    <n v="28"/>
  </r>
  <r>
    <n v="18862"/>
    <s v="26.D.H.F."/>
    <s v="วุฒิพงษ์ สีหานาม"/>
    <s v="600200364"/>
    <s v="ชาย"/>
    <n v="25"/>
    <n v="8"/>
    <s v="รับจ้าง,กรรมกร"/>
    <s v="241"/>
    <x v="7"/>
    <x v="9"/>
    <x v="9"/>
    <x v="4"/>
    <s v="สุวรรณภูมิ"/>
    <d v="2021-06-11T00:00:00"/>
    <d v="2021-06-12T00:00:00"/>
    <m/>
    <d v="2021-01-03T00:00:00"/>
    <x v="9"/>
    <n v="23"/>
  </r>
  <r>
    <n v="20924"/>
    <s v="26.D.H.F."/>
    <s v="ศิรินภา แก้วสอาด"/>
    <s v="640004199"/>
    <s v="หญิง"/>
    <n v="21"/>
    <n v="3"/>
    <s v="นักเรียน"/>
    <s v="41"/>
    <x v="4"/>
    <x v="20"/>
    <x v="17"/>
    <x v="7"/>
    <s v="จุรีเวช"/>
    <d v="2021-07-19T00:00:00"/>
    <d v="2021-07-23T00:00:00"/>
    <m/>
    <d v="2021-01-03T00:00:00"/>
    <x v="4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8"/>
    <x v="21"/>
    <x v="18"/>
    <x v="1"/>
    <s v="ปทุมรัตต์"/>
    <d v="2021-07-25T00:00:00"/>
    <d v="2021-07-31T00:00:00"/>
    <m/>
    <d v="2021-01-03T00:00:00"/>
    <x v="14"/>
    <n v="30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6"/>
    <x v="22"/>
    <x v="19"/>
    <x v="7"/>
    <s v="ร้อยเอ็ด"/>
    <d v="2021-02-14T00:00:00"/>
    <d v="2021-02-18T00:00:00"/>
    <m/>
    <d v="2021-01-03T00:00:00"/>
    <x v="15"/>
    <n v="7"/>
  </r>
  <r>
    <n v="4978"/>
    <s v="26.D.H.F."/>
    <s v="สมคิด อเนกศักดิ์"/>
    <s v="746098"/>
    <s v="ชาย"/>
    <n v="42"/>
    <n v="2"/>
    <s v="ค้าขาย"/>
    <s v="27/14"/>
    <x v="8"/>
    <x v="23"/>
    <x v="19"/>
    <x v="7"/>
    <s v="ร้อยเอ็ด"/>
    <d v="2021-01-27T00:00:00"/>
    <d v="2021-01-29T00:00:00"/>
    <m/>
    <d v="2021-01-03T00:00:00"/>
    <x v="16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13"/>
    <x v="24"/>
    <x v="20"/>
    <x v="7"/>
    <s v="ร้อยเอ็ด"/>
    <d v="2021-04-25T00:00:00"/>
    <d v="2021-05-02T00:00:00"/>
    <m/>
    <d v="2021-01-03T00:00:00"/>
    <x v="17"/>
    <n v="17"/>
  </r>
  <r>
    <n v="23164"/>
    <s v="26.D.H.F."/>
    <s v="สุภัทรา ราชรักษา"/>
    <s v="430047423"/>
    <s v="หญิง"/>
    <n v="21"/>
    <n v="0"/>
    <s v="นักเรียน"/>
    <s v="608"/>
    <x v="14"/>
    <x v="25"/>
    <x v="15"/>
    <x v="4"/>
    <s v="สุวรรณภูมิ"/>
    <d v="2021-07-19T00:00:00"/>
    <d v="2021-07-23T00:00:00"/>
    <m/>
    <d v="2021-01-03T00:00:00"/>
    <x v="4"/>
    <n v="29"/>
  </r>
  <r>
    <n v="17532"/>
    <s v="26.D.H.F."/>
    <s v="หฤษติ แท่นอินทร์"/>
    <s v="5712742"/>
    <s v="ชาย"/>
    <n v="13"/>
    <n v="9"/>
    <s v="นักเรียน"/>
    <s v="82"/>
    <x v="2"/>
    <x v="26"/>
    <x v="21"/>
    <x v="0"/>
    <s v="จตุรพักตรพิมาน"/>
    <d v="2021-06-12T00:00:00"/>
    <d v="2021-06-12T00:00:00"/>
    <m/>
    <d v="2021-01-03T00:00:00"/>
    <x v="9"/>
    <n v="23"/>
  </r>
  <r>
    <n v="17420"/>
    <s v="26.D.H.F."/>
    <s v="อรสา ยื่งสุข"/>
    <s v="6003670"/>
    <s v="หญิง"/>
    <n v="28"/>
    <n v="0"/>
    <s v="เกษตร"/>
    <s v="285"/>
    <x v="10"/>
    <x v="14"/>
    <x v="14"/>
    <x v="1"/>
    <s v="ปทุมรัตต์"/>
    <d v="2021-06-06T00:00:00"/>
    <d v="2021-06-13T00:00:00"/>
    <m/>
    <d v="2021-01-03T00:00:00"/>
    <x v="7"/>
    <n v="23"/>
  </r>
  <r>
    <n v="20182"/>
    <s v="26.D.H.F."/>
    <s v="อริสรา ทาทัพไทย"/>
    <s v="644283"/>
    <s v="หญิง"/>
    <n v="14"/>
    <n v="2"/>
    <s v="นักเรียน"/>
    <s v="175"/>
    <x v="0"/>
    <x v="18"/>
    <x v="9"/>
    <x v="4"/>
    <s v="ร้อยเอ็ด"/>
    <d v="2021-06-25T00:00:00"/>
    <d v="2021-06-29T00:00:00"/>
    <m/>
    <d v="2021-01-03T00:00:00"/>
    <x v="11"/>
    <n v="25"/>
  </r>
  <r>
    <n v="16289"/>
    <s v="26.D.H.F."/>
    <s v="อริสา ทุ่งลาด"/>
    <s v="5400046"/>
    <s v="หญิง"/>
    <n v="12"/>
    <n v="8"/>
    <s v="นักเรียน"/>
    <s v="13"/>
    <x v="1"/>
    <x v="12"/>
    <x v="12"/>
    <x v="0"/>
    <s v="จตุรพักตรพิมาน"/>
    <d v="2021-05-28T00:00:00"/>
    <d v="2021-05-31T00:00:00"/>
    <m/>
    <d v="2021-01-03T00:00:00"/>
    <x v="0"/>
    <n v="21"/>
  </r>
  <r>
    <n v="23169"/>
    <s v="26.D.H.F."/>
    <s v="เอวิตรา กุลลาวงษ์"/>
    <s v="490124290"/>
    <s v="หญิง"/>
    <n v="15"/>
    <n v="6"/>
    <s v="นักเรียน"/>
    <s v="92"/>
    <x v="15"/>
    <x v="27"/>
    <x v="15"/>
    <x v="4"/>
    <s v="สุวรรณภูมิ"/>
    <d v="2021-08-09T00:00:00"/>
    <d v="2021-08-13T00:00:00"/>
    <m/>
    <d v="2021-01-03T00:00:00"/>
    <x v="2"/>
    <n v="32"/>
  </r>
  <r>
    <n v="22240"/>
    <s v="27.D.H.F.shock syndrome"/>
    <s v="ธนพล มูลมณี"/>
    <s v="6402523"/>
    <s v="ชาย"/>
    <n v="22"/>
    <n v="4"/>
    <s v="รับจ้าง,กรรมกร"/>
    <s v="149"/>
    <x v="1"/>
    <x v="26"/>
    <x v="21"/>
    <x v="0"/>
    <s v="จตุรพักตรพิมาน"/>
    <d v="2021-08-13T00:00:00"/>
    <d v="2021-08-16T00:00:00"/>
    <m/>
    <d v="2021-01-03T00:00:00"/>
    <x v="6"/>
    <n v="32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2"/>
    <x v="12"/>
    <x v="12"/>
    <x v="0"/>
    <s v="จตุรพักตรพิมาน"/>
    <d v="2021-07-26T00:00:00"/>
    <d v="2021-07-30T00:00:00"/>
    <m/>
    <d v="2021-01-03T00:00:00"/>
    <x v="14"/>
    <n v="30"/>
  </r>
  <r>
    <n v="17042"/>
    <s v="66.Dengue fever"/>
    <s v="กนกวรรณ แสนมาลา"/>
    <s v="6202479"/>
    <s v="หญิง"/>
    <n v="12"/>
    <n v="0"/>
    <s v="นักเรียน"/>
    <s v="74"/>
    <x v="9"/>
    <x v="28"/>
    <x v="1"/>
    <x v="1"/>
    <s v="ปทุมรัตต์"/>
    <d v="2021-06-04T00:00:00"/>
    <d v="2021-06-09T00:00:00"/>
    <m/>
    <d v="2021-01-03T00:00:00"/>
    <x v="9"/>
    <n v="22"/>
  </r>
  <r>
    <n v="23158"/>
    <s v="66.Dengue fever"/>
    <s v="กฤตกร อุปวงษา"/>
    <s v="580186510"/>
    <s v="ชาย"/>
    <n v="6"/>
    <n v="4"/>
    <s v="นักเรียน"/>
    <s v="42/1"/>
    <x v="10"/>
    <x v="29"/>
    <x v="22"/>
    <x v="8"/>
    <s v="สุวรรณภูมิ"/>
    <d v="2021-06-26T00:00:00"/>
    <d v="2021-06-30T00:00:00"/>
    <m/>
    <d v="2021-01-03T00:00:00"/>
    <x v="11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2"/>
    <x v="12"/>
    <x v="12"/>
    <x v="0"/>
    <s v="จตุรพักตรพิมาน"/>
    <d v="2021-05-22T00:00:00"/>
    <d v="2021-05-25T00:00:00"/>
    <m/>
    <d v="2021-01-03T00:00:00"/>
    <x v="8"/>
    <n v="20"/>
  </r>
  <r>
    <n v="20180"/>
    <s v="66.Dengue fever"/>
    <s v="กุลวุฒิ มานะดี"/>
    <s v="1209004"/>
    <s v="ชาย"/>
    <n v="23"/>
    <n v="8"/>
    <s v="รับจ้าง,กรรมกร"/>
    <s v="157"/>
    <x v="10"/>
    <x v="30"/>
    <x v="23"/>
    <x v="7"/>
    <s v="ร้อยเอ็ด"/>
    <d v="2021-06-22T00:00:00"/>
    <d v="2021-06-27T00:00:00"/>
    <m/>
    <d v="2021-01-03T00:00:00"/>
    <x v="11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10"/>
    <x v="14"/>
    <x v="14"/>
    <x v="1"/>
    <s v="ปทุมรัตต์"/>
    <d v="2021-06-07T00:00:00"/>
    <d v="2021-06-08T00:00:00"/>
    <m/>
    <d v="2021-01-03T00:00:00"/>
    <x v="9"/>
    <n v="23"/>
  </r>
  <r>
    <n v="19333"/>
    <s v="66.Dengue fever"/>
    <s v="ขัตติยา บุญชม"/>
    <m/>
    <s v="หญิง"/>
    <n v="29"/>
    <n v="0"/>
    <s v="รับจ้าง,กรรมกร"/>
    <s v="212"/>
    <x v="7"/>
    <x v="9"/>
    <x v="9"/>
    <x v="4"/>
    <s v="ร้อยเอ็ดธนบุรี"/>
    <d v="2021-07-03T00:00:00"/>
    <d v="2021-07-05T00:00:00"/>
    <m/>
    <d v="2021-01-03T00:00:00"/>
    <x v="18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1"/>
    <x v="12"/>
    <x v="12"/>
    <x v="0"/>
    <s v="จตุรพักตรพิมาน"/>
    <d v="2021-06-18T00:00:00"/>
    <d v="2021-06-18T00:00:00"/>
    <m/>
    <d v="2021-01-03T00:00:00"/>
    <x v="7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6"/>
    <x v="12"/>
    <x v="12"/>
    <x v="0"/>
    <s v="จตุรพักตรพิมาน"/>
    <d v="2021-06-15T00:00:00"/>
    <d v="2021-06-18T00:00:00"/>
    <m/>
    <d v="2021-01-03T00:00:00"/>
    <x v="7"/>
    <n v="24"/>
  </r>
  <r>
    <n v="20284"/>
    <s v="66.Dengue fever"/>
    <s v="จักราวุธ สหะขันธ์"/>
    <s v="5607574"/>
    <s v="ชาย"/>
    <n v="13"/>
    <n v="5"/>
    <s v="นักเรียน"/>
    <s v="143"/>
    <x v="1"/>
    <x v="26"/>
    <x v="21"/>
    <x v="0"/>
    <s v="จตุรพักตรพิมาน"/>
    <d v="2021-07-14T00:00:00"/>
    <d v="2021-07-19T00:00:00"/>
    <m/>
    <d v="2021-01-03T00:00:00"/>
    <x v="4"/>
    <n v="28"/>
  </r>
  <r>
    <n v="17159"/>
    <s v="66.Dengue fever"/>
    <s v="จิรัชญา ยอดดี"/>
    <s v="5602794"/>
    <s v="หญิง"/>
    <n v="19"/>
    <n v="11"/>
    <s v="นักเรียน"/>
    <s v="20"/>
    <x v="12"/>
    <x v="31"/>
    <x v="24"/>
    <x v="0"/>
    <s v="จตุรพักตรพิมาน"/>
    <d v="2021-06-01T00:00:00"/>
    <d v="2021-06-11T00:00:00"/>
    <m/>
    <d v="2021-01-03T00:00:00"/>
    <x v="9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16"/>
    <x v="12"/>
    <x v="12"/>
    <x v="0"/>
    <s v="จตุรพักตรพิมาน"/>
    <d v="2021-06-07T00:00:00"/>
    <d v="2021-06-11T00:00:00"/>
    <m/>
    <d v="2021-01-03T00:00:00"/>
    <x v="9"/>
    <n v="23"/>
  </r>
  <r>
    <n v="19591"/>
    <s v="66.Dengue fever"/>
    <s v="ชลนิชา ใจร้าย"/>
    <s v="6104048"/>
    <s v="หญิง"/>
    <n v="13"/>
    <n v="8"/>
    <s v="นักเรียน"/>
    <s v="80"/>
    <x v="2"/>
    <x v="26"/>
    <x v="21"/>
    <x v="0"/>
    <s v="เมืองสรวง"/>
    <d v="2021-06-23T00:00:00"/>
    <d v="2021-06-28T00:00:00"/>
    <m/>
    <d v="2021-01-03T00:00:00"/>
    <x v="11"/>
    <n v="25"/>
  </r>
  <r>
    <n v="22496"/>
    <s v="66.Dengue fever"/>
    <s v="ชวลิต ทัพธานี"/>
    <s v="5900126"/>
    <s v="ชาย"/>
    <n v="15"/>
    <n v="10"/>
    <s v="นักเรียน"/>
    <s v="37"/>
    <x v="1"/>
    <x v="26"/>
    <x v="21"/>
    <x v="0"/>
    <s v="จตุรพักตรพิมาน"/>
    <d v="2021-08-15T00:00:00"/>
    <d v="2021-08-18T00:00:00"/>
    <m/>
    <d v="2021-01-03T00:00:00"/>
    <x v="6"/>
    <n v="33"/>
  </r>
  <r>
    <n v="19647"/>
    <s v="66.Dengue fever"/>
    <s v="ชินภัทร  ถาภูงา"/>
    <s v="5658163"/>
    <s v="ชาย"/>
    <n v="7"/>
    <n v="0"/>
    <s v="นักเรียน"/>
    <s v="108"/>
    <x v="1"/>
    <x v="32"/>
    <x v="25"/>
    <x v="1"/>
    <s v="ปทุมรัตต์"/>
    <d v="2021-07-03T00:00:00"/>
    <d v="2021-07-07T00:00:00"/>
    <m/>
    <d v="2021-01-03T00:00:00"/>
    <x v="18"/>
    <n v="26"/>
  </r>
  <r>
    <n v="22871"/>
    <s v="66.Dengue fever"/>
    <s v="ณัฏฐ์ณอร สวัสดิ์เอื้อ"/>
    <m/>
    <s v="หญิง"/>
    <n v="52"/>
    <n v="0"/>
    <s v="ค้าขาย"/>
    <s v="24"/>
    <x v="3"/>
    <x v="33"/>
    <x v="26"/>
    <x v="6"/>
    <s v="ร้อยเอ็ดธนบุรี"/>
    <d v="2021-08-14T00:00:00"/>
    <d v="2021-08-17T00:00:00"/>
    <m/>
    <d v="2021-01-03T00:00:00"/>
    <x v="6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7"/>
    <x v="34"/>
    <x v="27"/>
    <x v="8"/>
    <s v="จุรีเวช"/>
    <d v="2021-05-18T00:00:00"/>
    <d v="2021-05-25T00:00:00"/>
    <m/>
    <d v="2021-01-03T00:00:00"/>
    <x v="8"/>
    <n v="20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0"/>
    <x v="35"/>
    <x v="28"/>
    <x v="7"/>
    <s v="ร้อยเอ็ด"/>
    <d v="2021-06-12T00:00:00"/>
    <d v="2021-06-19T00:00:00"/>
    <m/>
    <d v="2021-01-03T00:00:00"/>
    <x v="7"/>
    <n v="23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2"/>
    <x v="36"/>
    <x v="19"/>
    <x v="7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37"/>
    <x v="29"/>
    <x v="9"/>
    <s v="สุวรรณภูมิ"/>
    <d v="2021-04-09T00:00:00"/>
    <d v="2021-04-13T00:00:00"/>
    <m/>
    <d v="2021-01-03T00:00:00"/>
    <x v="19"/>
    <n v="14"/>
  </r>
  <r>
    <n v="20184"/>
    <s v="66.Dengue fever"/>
    <s v="ณัฐวะรา น้อยวิบล"/>
    <s v="808625"/>
    <s v="หญิง"/>
    <n v="10"/>
    <n v="8"/>
    <s v="นักเรียน"/>
    <s v="7"/>
    <x v="17"/>
    <x v="38"/>
    <x v="28"/>
    <x v="7"/>
    <s v="ร้อยเอ็ด"/>
    <d v="2021-06-30T00:00:00"/>
    <d v="2021-07-03T00:00:00"/>
    <m/>
    <d v="2021-01-03T00:00:00"/>
    <x v="11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12"/>
    <x v="39"/>
    <x v="30"/>
    <x v="1"/>
    <s v="ปทุมรัตต์"/>
    <d v="2021-08-03T00:00:00"/>
    <d v="2021-08-06T00:00:00"/>
    <m/>
    <d v="2021-01-03T00:00:00"/>
    <x v="5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8"/>
    <x v="12"/>
    <x v="12"/>
    <x v="0"/>
    <s v="จตุรพักตรพิมาน"/>
    <d v="2021-06-21T00:00:00"/>
    <d v="2021-06-23T00:00:00"/>
    <m/>
    <d v="2021-01-03T00:00:00"/>
    <x v="20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8"/>
    <x v="12"/>
    <x v="12"/>
    <x v="0"/>
    <s v="จตุรพักตรพิมาน"/>
    <d v="2021-06-25T00:00:00"/>
    <d v="2021-06-29T00:00:00"/>
    <m/>
    <d v="2021-01-03T00:00:00"/>
    <x v="11"/>
    <n v="25"/>
  </r>
  <r>
    <n v="181"/>
    <s v="66.Dengue fever"/>
    <s v="ธณัฐพงศ์ สิงห์คง"/>
    <s v="5710647"/>
    <s v="ชาย"/>
    <n v="17"/>
    <n v="11"/>
    <s v="นักเรียน"/>
    <s v="179"/>
    <x v="9"/>
    <x v="12"/>
    <x v="12"/>
    <x v="0"/>
    <s v="จตุรพักตรพิมาน"/>
    <d v="2021-01-04T00:00:00"/>
    <d v="2021-01-04T00:00:00"/>
    <m/>
    <d v="2021-01-03T00:00:00"/>
    <x v="21"/>
    <n v="1"/>
  </r>
  <r>
    <n v="23162"/>
    <s v="66.Dengue fever"/>
    <s v="ธนกร ภาคะ"/>
    <s v="550168865"/>
    <s v="ชาย"/>
    <n v="15"/>
    <n v="7"/>
    <s v="นักเรียน"/>
    <s v="74"/>
    <x v="3"/>
    <x v="5"/>
    <x v="5"/>
    <x v="4"/>
    <s v="สุวรรณภูมิ"/>
    <d v="2021-07-17T00:00:00"/>
    <d v="2021-07-21T00:00:00"/>
    <m/>
    <d v="2021-01-03T00:00:00"/>
    <x v="4"/>
    <n v="28"/>
  </r>
  <r>
    <n v="22869"/>
    <s v="66.Dengue fever"/>
    <s v="ธัญญภัสร์ นนทภา"/>
    <m/>
    <s v="หญิง"/>
    <n v="34"/>
    <n v="0"/>
    <s v="ค้าขาย"/>
    <s v="21"/>
    <x v="4"/>
    <x v="20"/>
    <x v="17"/>
    <x v="7"/>
    <s v="ร้อยเอ็ดธนบุรี"/>
    <d v="2021-07-28T00:00:00"/>
    <d v="2021-08-01T00:00:00"/>
    <m/>
    <d v="2021-01-03T00:00:00"/>
    <x v="5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7"/>
    <x v="40"/>
    <x v="31"/>
    <x v="8"/>
    <s v="จุรีเวช"/>
    <d v="2021-05-11T00:00:00"/>
    <d v="2021-05-15T00:00:00"/>
    <m/>
    <d v="2021-01-03T00:00:00"/>
    <x v="10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41"/>
    <x v="26"/>
    <x v="6"/>
    <s v="ธวัชบุรี"/>
    <d v="2021-06-13T00:00:00"/>
    <d v="2021-06-18T00:00:00"/>
    <m/>
    <d v="2021-01-03T00:00:00"/>
    <x v="7"/>
    <n v="24"/>
  </r>
  <r>
    <n v="19020"/>
    <s v="66.Dengue fever"/>
    <s v="นฤมล หานุสิงห์"/>
    <s v="5410274"/>
    <s v="หญิง"/>
    <n v="9"/>
    <n v="8"/>
    <s v="นักเรียน"/>
    <s v="29"/>
    <x v="3"/>
    <x v="12"/>
    <x v="12"/>
    <x v="0"/>
    <s v="จตุรพักตรพิมาน"/>
    <d v="2021-06-25T00:00:00"/>
    <d v="2021-06-29T00:00:00"/>
    <m/>
    <d v="2021-01-03T00:00:00"/>
    <x v="11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8"/>
    <x v="42"/>
    <x v="32"/>
    <x v="6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17"/>
    <x v="43"/>
    <x v="4"/>
    <x v="4"/>
    <s v="สุวรรณภูมิ"/>
    <d v="2021-05-23T00:00:00"/>
    <d v="2021-05-27T00:00:00"/>
    <m/>
    <d v="2021-01-03T00:00:00"/>
    <x v="8"/>
    <n v="21"/>
  </r>
  <r>
    <n v="23160"/>
    <s v="66.Dengue fever"/>
    <s v="บารมี ปรากฎ"/>
    <s v="500134156"/>
    <s v="ชาย"/>
    <n v="14"/>
    <n v="6"/>
    <s v="นักเรียน"/>
    <s v="52"/>
    <x v="15"/>
    <x v="27"/>
    <x v="15"/>
    <x v="4"/>
    <s v="สุวรรณภูมิ"/>
    <d v="2021-07-16T00:00:00"/>
    <d v="2021-07-18T00:00:00"/>
    <m/>
    <d v="2021-01-03T00:00:00"/>
    <x v="4"/>
    <n v="28"/>
  </r>
  <r>
    <n v="20428"/>
    <s v="66.Dengue fever"/>
    <s v="ประสิทธิ์  โต่นวุธ"/>
    <s v="6201104"/>
    <s v="ชาย"/>
    <n v="37"/>
    <n v="0"/>
    <s v="เกษตร"/>
    <s v="28"/>
    <x v="7"/>
    <x v="44"/>
    <x v="1"/>
    <x v="1"/>
    <s v="ปทุมรัตต์"/>
    <d v="2021-07-18T00:00:00"/>
    <d v="2021-07-20T00:00:00"/>
    <m/>
    <d v="2021-01-03T00:00:00"/>
    <x v="4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7"/>
    <x v="45"/>
    <x v="33"/>
    <x v="6"/>
    <s v="ร้อยเอ็ด"/>
    <d v="2021-05-28T00:00:00"/>
    <d v="2021-06-03T00:00:00"/>
    <m/>
    <d v="2021-01-03T00:00:00"/>
    <x v="0"/>
    <n v="21"/>
  </r>
  <r>
    <n v="22278"/>
    <s v="66.Dengue fever"/>
    <s v="ปัฐพร นามมูล"/>
    <s v="6402461"/>
    <s v="หญิง"/>
    <n v="17"/>
    <n v="8"/>
    <s v="นักเรียน"/>
    <s v="209"/>
    <x v="2"/>
    <x v="12"/>
    <x v="12"/>
    <x v="0"/>
    <s v="จตุรพักตรพิมาน"/>
    <d v="2021-08-09T00:00:00"/>
    <d v="2021-08-16T00:00:00"/>
    <m/>
    <d v="2021-01-03T00:00:00"/>
    <x v="6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1"/>
    <x v="26"/>
    <x v="21"/>
    <x v="0"/>
    <s v="จตุรพักตรพิมาน"/>
    <d v="2021-08-13T00:00:00"/>
    <d v="2021-08-16T00:00:00"/>
    <m/>
    <d v="2021-01-03T00:00:00"/>
    <x v="6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7"/>
    <x v="46"/>
    <x v="19"/>
    <x v="7"/>
    <s v="ร้อยเอ็ด"/>
    <d v="2021-02-22T00:00:00"/>
    <d v="2021-02-25T00:00:00"/>
    <m/>
    <d v="2021-01-03T00:00:00"/>
    <x v="22"/>
    <n v="8"/>
  </r>
  <r>
    <n v="22277"/>
    <s v="66.Dengue fever"/>
    <s v="พรมนุสรณ์ ช่างไถ"/>
    <s v="5604948"/>
    <s v="ชาย"/>
    <n v="15"/>
    <n v="1"/>
    <s v="นักเรียน"/>
    <s v="155"/>
    <x v="3"/>
    <x v="47"/>
    <x v="21"/>
    <x v="0"/>
    <s v="จตุรพักตรพิมาน"/>
    <d v="2021-08-07T00:00:00"/>
    <d v="2021-08-07T00:00:00"/>
    <m/>
    <d v="2021-01-03T00:00:00"/>
    <x v="5"/>
    <n v="31"/>
  </r>
  <r>
    <n v="21162"/>
    <s v="66.Dengue fever"/>
    <s v="พศิกา จามิกรณ์"/>
    <s v="600007390"/>
    <s v="หญิง"/>
    <n v="8"/>
    <n v="6"/>
    <s v="นักเรียน"/>
    <s v="96"/>
    <x v="6"/>
    <x v="8"/>
    <x v="8"/>
    <x v="1"/>
    <s v="จุรีเวช"/>
    <d v="2021-07-27T00:00:00"/>
    <d v="2021-07-30T00:00:00"/>
    <m/>
    <d v="2021-01-03T00:00:00"/>
    <x v="14"/>
    <n v="30"/>
  </r>
  <r>
    <n v="18627"/>
    <s v="66.Dengue fever"/>
    <s v="พัชรา เกตุไทย"/>
    <s v="5703786"/>
    <s v="หญิง"/>
    <n v="38"/>
    <n v="9"/>
    <s v="รับจ้าง,กรรมกร"/>
    <s v="366"/>
    <x v="10"/>
    <x v="48"/>
    <x v="12"/>
    <x v="0"/>
    <s v="จตุรพักตรพิมาน"/>
    <d v="2021-06-24T00:00:00"/>
    <d v="2021-06-25T00:00:00"/>
    <m/>
    <d v="2021-01-03T00:00:00"/>
    <x v="20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6"/>
    <x v="49"/>
    <x v="14"/>
    <x v="1"/>
    <s v="ปทุมรัตต์"/>
    <d v="2021-03-20T00:00:00"/>
    <d v="2021-03-23T00:00:00"/>
    <m/>
    <d v="2021-01-03T00:00:00"/>
    <x v="3"/>
    <n v="11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10"/>
    <x v="50"/>
    <x v="15"/>
    <x v="4"/>
    <s v="สุวรรณภูมิ"/>
    <d v="2021-06-28T00:00:00"/>
    <d v="2021-07-03T00:00:00"/>
    <m/>
    <d v="2021-01-03T00:00:00"/>
    <x v="11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9"/>
    <x v="12"/>
    <x v="12"/>
    <x v="0"/>
    <s v="จตุรพักตรพิมาน"/>
    <d v="2021-08-09T00:00:00"/>
    <d v="2021-08-16T00:00:00"/>
    <m/>
    <d v="2021-01-03T00:00:00"/>
    <x v="6"/>
    <n v="32"/>
  </r>
  <r>
    <n v="1200"/>
    <s v="66.Dengue fever"/>
    <s v="พีรดา วันทา"/>
    <s v="5705971"/>
    <s v="หญิง"/>
    <n v="6"/>
    <n v="10"/>
    <s v="นักเรียน"/>
    <s v="39"/>
    <x v="2"/>
    <x v="12"/>
    <x v="12"/>
    <x v="0"/>
    <s v="จตุรพักตรพิมาน"/>
    <d v="2021-01-13T00:00:00"/>
    <d v="2021-01-14T00:00:00"/>
    <m/>
    <d v="2021-01-03T00:00:00"/>
    <x v="23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8"/>
    <x v="10"/>
    <x v="10"/>
    <x v="1"/>
    <s v="ปทุมรัตต์"/>
    <d v="2021-07-25T00:00:00"/>
    <d v="2021-07-30T00:00:00"/>
    <m/>
    <d v="2021-01-03T00:00:00"/>
    <x v="14"/>
    <n v="30"/>
  </r>
  <r>
    <n v="17422"/>
    <s v="66.Dengue fever"/>
    <s v="พีระพัฒน์ บุญยะวุฒิ"/>
    <s v="4803624"/>
    <s v="ชาย"/>
    <n v="16"/>
    <n v="0"/>
    <s v="นักเรียน"/>
    <s v="213"/>
    <x v="10"/>
    <x v="14"/>
    <x v="14"/>
    <x v="1"/>
    <s v="ปทุมรัตต์"/>
    <d v="2021-06-11T00:00:00"/>
    <d v="2021-06-13T00:00:00"/>
    <m/>
    <d v="2021-01-03T00:00:00"/>
    <x v="7"/>
    <n v="23"/>
  </r>
  <r>
    <n v="7935"/>
    <s v="66.Dengue fever"/>
    <s v="พุทธนันท์  ดีแก้ว"/>
    <s v="5656936"/>
    <s v="ชาย"/>
    <n v="9"/>
    <n v="0"/>
    <s v="นักเรียน"/>
    <s v="26"/>
    <x v="6"/>
    <x v="49"/>
    <x v="14"/>
    <x v="1"/>
    <s v="ปทุมรัตต์"/>
    <d v="2021-03-04T00:00:00"/>
    <d v="2021-03-08T00:00:00"/>
    <m/>
    <d v="2021-01-03T00:00:00"/>
    <x v="24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1"/>
    <x v="12"/>
    <x v="12"/>
    <x v="0"/>
    <s v="จตุรพักตรพิมาน"/>
    <d v="2021-08-04T00:00:00"/>
    <d v="2021-08-05T00:00:00"/>
    <m/>
    <d v="2021-01-03T00:00:00"/>
    <x v="5"/>
    <n v="31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12"/>
    <x v="19"/>
    <x v="14"/>
    <x v="1"/>
    <s v="ปทุมรัตต์"/>
    <d v="2021-06-02T00:00:00"/>
    <d v="2021-06-05T00:00:00"/>
    <m/>
    <d v="2021-01-03T00:00:00"/>
    <x v="0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10"/>
    <x v="30"/>
    <x v="23"/>
    <x v="7"/>
    <s v="ร้อยเอ็ด"/>
    <d v="2021-06-20T00:00:00"/>
    <d v="2021-06-23T00:00:00"/>
    <m/>
    <d v="2021-01-03T00:00:00"/>
    <x v="20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4"/>
    <x v="51"/>
    <x v="1"/>
    <x v="1"/>
    <s v="ปทุมรัตต์"/>
    <d v="2021-07-05T00:00:00"/>
    <d v="2021-07-08T00:00:00"/>
    <m/>
    <d v="2021-01-03T00:00:00"/>
    <x v="18"/>
    <n v="27"/>
  </r>
  <r>
    <n v="13681"/>
    <s v="66.Dengue fever"/>
    <s v="มนตรี ไชยนต์"/>
    <m/>
    <s v="ชาย"/>
    <n v="44"/>
    <n v="0"/>
    <s v="เกษตร"/>
    <s v="14"/>
    <x v="3"/>
    <x v="52"/>
    <x v="34"/>
    <x v="10"/>
    <s v="เสลภูมิ"/>
    <d v="2021-04-16T00:00:00"/>
    <d v="2021-04-23T00:00:00"/>
    <m/>
    <d v="2021-01-03T00:00:00"/>
    <x v="25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15"/>
    <x v="27"/>
    <x v="15"/>
    <x v="4"/>
    <s v="สุวรรณภูมิ"/>
    <d v="2021-07-17T00:00:00"/>
    <d v="2021-07-20T00:00:00"/>
    <m/>
    <d v="2021-01-03T00:00:00"/>
    <x v="4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53"/>
    <x v="35"/>
    <x v="10"/>
    <s v="เสลภูมิ"/>
    <d v="2021-04-23T00:00:00"/>
    <d v="2021-04-23T00:00:00"/>
    <m/>
    <d v="2021-01-03T00:00:00"/>
    <x v="25"/>
    <n v="16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54"/>
    <x v="1"/>
    <x v="1"/>
    <s v="ปทุมรัตต์"/>
    <d v="2021-06-28T00:00:00"/>
    <d v="2021-07-02T00:00:00"/>
    <m/>
    <d v="2021-01-03T00:00:00"/>
    <x v="11"/>
    <n v="26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10"/>
    <x v="50"/>
    <x v="15"/>
    <x v="4"/>
    <s v="สุวรรณภูมิ"/>
    <d v="2021-06-13T00:00:00"/>
    <d v="2021-06-16T00:00:00"/>
    <m/>
    <d v="2021-01-03T00:00:00"/>
    <x v="7"/>
    <n v="24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11"/>
    <n v="26"/>
  </r>
  <r>
    <n v="20904"/>
    <s v="66.Dengue fever"/>
    <s v="วราภรณ์ คำภู"/>
    <s v="5800553"/>
    <s v="หญิง"/>
    <n v="11"/>
    <n v="0"/>
    <s v="นักเรียน"/>
    <s v="93"/>
    <x v="12"/>
    <x v="55"/>
    <x v="1"/>
    <x v="1"/>
    <s v="ปทุมรัตต์"/>
    <d v="2021-07-18T00:00:00"/>
    <d v="2021-07-22T00:00:00"/>
    <m/>
    <d v="2021-01-03T00:00:00"/>
    <x v="4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10"/>
    <x v="56"/>
    <x v="26"/>
    <x v="6"/>
    <s v="ร้อยเอ็ด"/>
    <d v="2021-06-05T00:00:00"/>
    <d v="2021-06-08T00:00:00"/>
    <m/>
    <d v="2021-01-03T00:00:00"/>
    <x v="9"/>
    <n v="22"/>
  </r>
  <r>
    <n v="15791"/>
    <s v="66.Dengue fever"/>
    <s v="วริษฐา โพธิ์สิงห์"/>
    <m/>
    <s v="หญิง"/>
    <n v="7"/>
    <n v="0"/>
    <s v="นักเรียน"/>
    <s v="169"/>
    <x v="8"/>
    <x v="57"/>
    <x v="36"/>
    <x v="10"/>
    <s v="เสลภูมิ"/>
    <d v="2021-05-18T00:00:00"/>
    <d v="2021-05-23T00:00:00"/>
    <m/>
    <d v="2021-01-03T00:00:00"/>
    <x v="8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12"/>
    <x v="31"/>
    <x v="24"/>
    <x v="0"/>
    <s v="จตุรพักตรพิมาน"/>
    <d v="2021-05-25T00:00:00"/>
    <d v="2021-05-28T00:00:00"/>
    <m/>
    <d v="2021-01-03T00:00:00"/>
    <x v="8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6"/>
    <x v="58"/>
    <x v="23"/>
    <x v="7"/>
    <s v="ร้อยเอ็ด"/>
    <d v="2021-06-06T00:00:00"/>
    <d v="2021-07-07T00:00:00"/>
    <m/>
    <d v="2021-01-03T00:00:00"/>
    <x v="18"/>
    <n v="23"/>
  </r>
  <r>
    <n v="18861"/>
    <s v="66.Dengue fever"/>
    <s v="วิภาวี บุตรกัณหา"/>
    <s v="510140988"/>
    <s v="หญิง"/>
    <n v="20"/>
    <n v="6"/>
    <s v="นักเรียน"/>
    <s v="69"/>
    <x v="7"/>
    <x v="9"/>
    <x v="9"/>
    <x v="4"/>
    <s v="สุวรรณภูมิ"/>
    <d v="2021-06-07T00:00:00"/>
    <d v="2021-06-10T00:00:00"/>
    <m/>
    <d v="2021-01-03T00:00:00"/>
    <x v="9"/>
    <n v="23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5"/>
    <x v="59"/>
    <x v="19"/>
    <x v="7"/>
    <s v="จุรีเวช"/>
    <d v="2021-06-12T00:00:00"/>
    <d v="2021-06-19T00:00:00"/>
    <m/>
    <d v="2021-01-03T00:00:00"/>
    <x v="7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4"/>
    <x v="60"/>
    <x v="31"/>
    <x v="8"/>
    <s v="เกษตรวิสัย"/>
    <d v="2021-01-01T00:00:00"/>
    <d v="2021-01-02T00:00:00"/>
    <m/>
    <d v="2021-01-03T00:00:00"/>
    <x v="26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3"/>
    <x v="5"/>
    <x v="5"/>
    <x v="4"/>
    <s v="สุวรรณภูมิ"/>
    <d v="2021-08-04T00:00:00"/>
    <d v="2021-08-07T00:00:00"/>
    <m/>
    <d v="2021-01-03T00:00:00"/>
    <x v="5"/>
    <n v="31"/>
  </r>
  <r>
    <n v="19379"/>
    <s v="66.Dengue fever"/>
    <s v="สหัสชัย วิชุมา"/>
    <s v="5403930"/>
    <s v="ชาย"/>
    <n v="21"/>
    <n v="4"/>
    <s v="นักเรียน"/>
    <s v="101"/>
    <x v="1"/>
    <x v="26"/>
    <x v="21"/>
    <x v="0"/>
    <s v="จตุรพักตรพิมาน"/>
    <d v="2021-07-02T00:00:00"/>
    <d v="2021-07-05T00:00:00"/>
    <m/>
    <d v="2021-01-03T00:00:00"/>
    <x v="18"/>
    <n v="26"/>
  </r>
  <r>
    <n v="21919"/>
    <s v="66.Dengue fever"/>
    <s v="สุดาพร  หลักกอ"/>
    <s v="5504457"/>
    <s v="หญิง"/>
    <n v="29"/>
    <n v="0"/>
    <s v="เกษตร"/>
    <s v="61"/>
    <x v="5"/>
    <x v="61"/>
    <x v="1"/>
    <x v="1"/>
    <s v="ปทุมรัตต์"/>
    <d v="2021-08-05T00:00:00"/>
    <d v="2021-08-09T00:00:00"/>
    <m/>
    <d v="2021-01-03T00:00:00"/>
    <x v="2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10"/>
    <x v="14"/>
    <x v="14"/>
    <x v="1"/>
    <s v="ปทุมรัตต์"/>
    <d v="2021-07-31T00:00:00"/>
    <d v="2021-08-03T00:00:00"/>
    <m/>
    <d v="2021-01-03T00:00:00"/>
    <x v="5"/>
    <n v="30"/>
  </r>
  <r>
    <n v="22008"/>
    <s v="66.Dengue fever"/>
    <s v="สุพร ทองสกุล"/>
    <s v="450008744"/>
    <s v="ชาย"/>
    <n v="35"/>
    <n v="2"/>
    <s v="ค้าขาย"/>
    <s v="20"/>
    <x v="1"/>
    <x v="62"/>
    <x v="37"/>
    <x v="9"/>
    <s v="พนมไพร"/>
    <d v="2021-08-08T00:00:00"/>
    <d v="2021-08-10T00:00:00"/>
    <m/>
    <d v="2021-01-03T00:00:00"/>
    <x v="2"/>
    <n v="32"/>
  </r>
  <r>
    <n v="10445"/>
    <s v="66.Dengue fever"/>
    <s v="สุรนนท์ แสงภารา"/>
    <s v="6400755"/>
    <s v="ชาย"/>
    <n v="25"/>
    <n v="9"/>
    <s v="ข้าราชการ"/>
    <s v="52/1"/>
    <x v="8"/>
    <x v="12"/>
    <x v="12"/>
    <x v="0"/>
    <s v="จตุรพักตรพิมาน"/>
    <d v="2021-03-25T00:00:00"/>
    <d v="2021-03-29T00:00:00"/>
    <m/>
    <d v="2021-01-03T00:00:00"/>
    <x v="27"/>
    <n v="12"/>
  </r>
  <r>
    <n v="17070"/>
    <s v="66.Dengue fever"/>
    <s v="สุวนันท์ ตรีกุล"/>
    <s v="886252"/>
    <s v="หญิง"/>
    <n v="8"/>
    <n v="11"/>
    <s v="นักเรียน"/>
    <s v="47"/>
    <x v="8"/>
    <x v="42"/>
    <x v="32"/>
    <x v="6"/>
    <s v="ร้อยเอ็ด"/>
    <d v="2021-05-30T00:00:00"/>
    <d v="2021-06-01T00:00:00"/>
    <m/>
    <d v="2021-01-03T00:00:00"/>
    <x v="0"/>
    <n v="22"/>
  </r>
  <r>
    <n v="20419"/>
    <s v="66.Dengue fever"/>
    <s v="สุวิทย์ มังสระคู"/>
    <s v="000004397"/>
    <s v="ชาย"/>
    <n v="32"/>
    <n v="3"/>
    <s v="เกษตร"/>
    <s v="147"/>
    <x v="8"/>
    <x v="63"/>
    <x v="38"/>
    <x v="11"/>
    <s v="ทุ่งเขาหลวง"/>
    <d v="2021-07-12T00:00:00"/>
    <d v="2021-07-16T00:00:00"/>
    <m/>
    <d v="2021-01-03T00:00:00"/>
    <x v="13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1"/>
    <x v="64"/>
    <x v="30"/>
    <x v="1"/>
    <s v="ปทุมรัตต์"/>
    <d v="2021-07-29T00:00:00"/>
    <d v="2021-08-03T00:00:00"/>
    <m/>
    <d v="2021-01-03T00:00:00"/>
    <x v="5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6"/>
    <x v="12"/>
    <x v="12"/>
    <x v="0"/>
    <s v="จตุรพักตรพิมาน"/>
    <d v="2021-06-24T00:00:00"/>
    <d v="2021-06-25T00:00:00"/>
    <m/>
    <d v="2021-01-03T00:00:00"/>
    <x v="20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2"/>
    <x v="26"/>
    <x v="21"/>
    <x v="0"/>
    <s v="จตุรพักตรพิมาน"/>
    <d v="2021-06-11T00:00:00"/>
    <d v="2021-06-11T00:00:00"/>
    <m/>
    <d v="2021-01-03T00:00:00"/>
    <x v="9"/>
    <n v="23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3"/>
    <x v="62"/>
    <x v="15"/>
    <x v="4"/>
    <s v="สุวรรณภูมิ"/>
    <d v="2021-08-07T00:00:00"/>
    <d v="2021-08-10T00:00:00"/>
    <m/>
    <d v="2021-01-03T00:00:00"/>
    <x v="2"/>
    <n v="31"/>
  </r>
  <r>
    <n v="20285"/>
    <s v="66.Dengue fever"/>
    <s v="อรวรรณ จันคติ"/>
    <s v="5404461"/>
    <s v="หญิง"/>
    <n v="27"/>
    <n v="6"/>
    <s v="เกษตร"/>
    <s v="79/1"/>
    <x v="8"/>
    <x v="65"/>
    <x v="0"/>
    <x v="0"/>
    <s v="จตุรพักตรพิมาน"/>
    <d v="2021-07-14T00:00:00"/>
    <d v="2021-07-19T00:00:00"/>
    <m/>
    <d v="2021-01-03T00:00:00"/>
    <x v="4"/>
    <n v="28"/>
  </r>
  <r>
    <n v="20186"/>
    <s v="66.Dengue fever"/>
    <s v="อริสรา วิทมาสิงห์"/>
    <s v="801221"/>
    <s v="หญิง"/>
    <n v="10"/>
    <n v="10"/>
    <s v="นักเรียน"/>
    <s v="34"/>
    <x v="4"/>
    <x v="20"/>
    <x v="17"/>
    <x v="7"/>
    <s v="ร้อยเอ็ด"/>
    <d v="2021-06-07T00:00:00"/>
    <d v="2021-07-12T00:00:00"/>
    <m/>
    <d v="2021-01-03T00:00:00"/>
    <x v="13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66"/>
    <x v="13"/>
    <x v="0"/>
    <s v="จตุรพักตรพิมาน"/>
    <d v="2021-06-14T00:00:00"/>
    <d v="2021-06-14T00:00:00"/>
    <m/>
    <d v="2021-01-03T00:00:00"/>
    <x v="7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67"/>
    <x v="1"/>
    <x v="1"/>
    <s v="ปทุมรัตต์"/>
    <d v="2021-06-01T00:00:00"/>
    <d v="2021-06-03T00:00:00"/>
    <m/>
    <d v="2021-01-03T00:00:00"/>
    <x v="0"/>
    <n v="22"/>
  </r>
  <r>
    <n v="23403"/>
    <s v="66.Dengue fever"/>
    <s v="อิทธิ พิชัย"/>
    <s v="000000864"/>
    <s v="ชาย"/>
    <n v="28"/>
    <n v="0"/>
    <s v="เกษตร"/>
    <s v="171"/>
    <x v="8"/>
    <x v="63"/>
    <x v="38"/>
    <x v="11"/>
    <s v="ทุ่งเขาหลวง"/>
    <d v="2021-08-21T00:00:00"/>
    <d v="2021-08-24T00:00:00"/>
    <m/>
    <d v="2021-01-03T00:00:00"/>
    <x v="12"/>
    <n v="33"/>
  </r>
  <r>
    <n v="17886"/>
    <s v="66.Dengue fever"/>
    <s v="อุบล เล็กศิริ"/>
    <s v="5708202"/>
    <s v="หญิง"/>
    <n v="47"/>
    <n v="11"/>
    <s v="รับจ้าง,กรรมกร"/>
    <s v="191"/>
    <x v="16"/>
    <x v="12"/>
    <x v="12"/>
    <x v="0"/>
    <s v="จตุรพักตรพิมาน"/>
    <d v="2021-06-17T00:00:00"/>
    <d v="2021-06-18T00:00:00"/>
    <m/>
    <d v="2021-01-03T00:00:00"/>
    <x v="7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15"/>
    <x v="27"/>
    <x v="15"/>
    <x v="4"/>
    <s v="สุวรรณภูมิ"/>
    <d v="2021-07-25T00:00:00"/>
    <d v="2021-07-27T00:00:00"/>
    <m/>
    <d v="2021-01-03T00:00:00"/>
    <x v="14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1"/>
    <x v="62"/>
    <x v="37"/>
    <x v="9"/>
    <s v="พนมไพร"/>
    <d v="2021-08-06T00:00:00"/>
    <d v="2021-08-06T00:00:00"/>
    <m/>
    <d v="2021-01-03T00:00:00"/>
    <x v="5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6"/>
    <x v="49"/>
    <x v="14"/>
    <x v="1"/>
    <s v="ปทุมรัตต์"/>
    <d v="2021-01-10T00:00:00"/>
    <d v="2021-01-13T00:00:00"/>
    <m/>
    <d v="2021-01-03T00:00:00"/>
    <x v="2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F12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0">
        <item x="10"/>
        <item sd="0" x="0"/>
        <item x="4"/>
        <item x="1"/>
        <item x="3"/>
        <item sd="0" x="8"/>
        <item x="6"/>
        <item x="17"/>
        <item x="12"/>
        <item x="5"/>
        <item x="7"/>
        <item x="18"/>
        <item x="9"/>
        <item x="16"/>
        <item x="2"/>
        <item x="15"/>
        <item x="13"/>
        <item x="14"/>
        <item x="11"/>
        <item t="default"/>
      </items>
    </pivotField>
    <pivotField axis="axisRow" compact="0" outline="0" subtotalTop="0" showAll="0" includeNewItemsInFilter="1" sortType="ascending">
      <items count="69">
        <item x="25"/>
        <item x="26"/>
        <item x="15"/>
        <item x="29"/>
        <item x="42"/>
        <item x="18"/>
        <item x="2"/>
        <item x="56"/>
        <item x="50"/>
        <item x="9"/>
        <item x="62"/>
        <item x="30"/>
        <item x="57"/>
        <item x="32"/>
        <item x="52"/>
        <item x="47"/>
        <item x="39"/>
        <item x="27"/>
        <item x="55"/>
        <item x="19"/>
        <item x="5"/>
        <item x="46"/>
        <item x="0"/>
        <item x="8"/>
        <item x="51"/>
        <item x="65"/>
        <item x="61"/>
        <item x="64"/>
        <item x="38"/>
        <item x="28"/>
        <item x="54"/>
        <item x="21"/>
        <item x="14"/>
        <item x="67"/>
        <item x="34"/>
        <item x="36"/>
        <item x="6"/>
        <item x="40"/>
        <item x="43"/>
        <item x="4"/>
        <item x="41"/>
        <item x="66"/>
        <item x="11"/>
        <item x="22"/>
        <item x="20"/>
        <item x="13"/>
        <item x="23"/>
        <item x="3"/>
        <item x="10"/>
        <item x="53"/>
        <item x="17"/>
        <item x="49"/>
        <item x="59"/>
        <item x="7"/>
        <item x="37"/>
        <item x="24"/>
        <item x="58"/>
        <item x="33"/>
        <item x="44"/>
        <item x="16"/>
        <item x="60"/>
        <item x="45"/>
        <item x="31"/>
        <item x="35"/>
        <item x="63"/>
        <item x="48"/>
        <item x="12"/>
        <item x="1"/>
        <item t="default"/>
      </items>
    </pivotField>
    <pivotField axis="axisRow" compact="0" outline="0" subtotalTop="0" showAll="0" includeNewItemsInFilter="1" sortType="descending">
      <items count="40">
        <item x="12"/>
        <item x="21"/>
        <item x="0"/>
        <item x="13"/>
        <item x="24"/>
        <item x="16"/>
        <item x="19"/>
        <item x="23"/>
        <item x="17"/>
        <item x="28"/>
        <item x="20"/>
        <item x="1"/>
        <item x="2"/>
        <item x="3"/>
        <item x="4"/>
        <item x="5"/>
        <item x="6"/>
        <item x="7"/>
        <item x="8"/>
        <item x="9"/>
        <item x="10"/>
        <item x="11"/>
        <item x="14"/>
        <item x="15"/>
        <item x="18"/>
        <item x="22"/>
        <item x="25"/>
        <item x="26"/>
        <item x="27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3">
        <item x="8"/>
        <item x="0"/>
        <item x="11"/>
        <item x="6"/>
        <item x="1"/>
        <item x="9"/>
        <item x="5"/>
        <item x="3"/>
        <item x="7"/>
        <item x="2"/>
        <item x="4"/>
        <item x="1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9">
        <item x="26"/>
        <item x="21"/>
        <item x="23"/>
        <item x="16"/>
        <item x="15"/>
        <item x="22"/>
        <item x="1"/>
        <item x="24"/>
        <item x="3"/>
        <item x="27"/>
        <item x="19"/>
        <item x="25"/>
        <item x="17"/>
        <item x="10"/>
        <item x="8"/>
        <item x="0"/>
        <item x="9"/>
        <item x="7"/>
        <item x="20"/>
        <item x="11"/>
        <item x="18"/>
        <item x="13"/>
        <item x="4"/>
        <item x="14"/>
        <item x="5"/>
        <item x="2"/>
        <item x="6"/>
        <item x="1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21">
    <i>
      <x/>
      <x v="31"/>
      <x v="37"/>
    </i>
    <i r="2">
      <x v="60"/>
    </i>
    <i t="default" r="1">
      <x v="31"/>
    </i>
    <i r="1">
      <x v="25"/>
      <x v="3"/>
    </i>
    <i t="default" r="1">
      <x v="25"/>
    </i>
    <i r="1">
      <x v="28"/>
      <x v="34"/>
    </i>
    <i t="default" r="1">
      <x v="28"/>
    </i>
    <i t="default">
      <x/>
    </i>
    <i>
      <x v="1"/>
      <x/>
      <x v="65"/>
    </i>
    <i r="2">
      <x v="66"/>
    </i>
    <i t="default" r="1">
      <x/>
    </i>
    <i r="1">
      <x v="1"/>
      <x v="1"/>
    </i>
    <i r="2">
      <x v="15"/>
    </i>
    <i t="default" r="1">
      <x v="1"/>
    </i>
    <i r="1">
      <x v="2"/>
      <x v="22"/>
    </i>
    <i r="2">
      <x v="25"/>
    </i>
    <i t="default" r="1">
      <x v="2"/>
    </i>
    <i r="1">
      <x v="3"/>
      <x v="41"/>
    </i>
    <i r="2">
      <x v="45"/>
    </i>
    <i t="default" r="1">
      <x v="3"/>
    </i>
    <i r="1">
      <x v="4"/>
      <x v="62"/>
    </i>
    <i t="default" r="1">
      <x v="4"/>
    </i>
    <i r="1">
      <x v="5"/>
      <x v="50"/>
    </i>
    <i t="default" r="1">
      <x v="5"/>
    </i>
    <i t="default">
      <x v="1"/>
    </i>
    <i>
      <x v="2"/>
      <x v="38"/>
      <x v="64"/>
    </i>
    <i t="default" r="1">
      <x v="38"/>
    </i>
    <i t="default">
      <x v="2"/>
    </i>
    <i>
      <x v="3"/>
      <x v="27"/>
      <x v="7"/>
    </i>
    <i r="2">
      <x v="40"/>
    </i>
    <i r="2">
      <x v="57"/>
    </i>
    <i t="default" r="1">
      <x v="27"/>
    </i>
    <i r="1">
      <x v="32"/>
      <x v="4"/>
    </i>
    <i t="default" r="1">
      <x v="32"/>
    </i>
    <i r="1">
      <x v="33"/>
      <x v="61"/>
    </i>
    <i t="default" r="1">
      <x v="33"/>
    </i>
    <i r="1">
      <x v="21"/>
      <x v="42"/>
    </i>
    <i t="default" r="1">
      <x v="21"/>
    </i>
    <i t="default">
      <x v="3"/>
    </i>
    <i>
      <x v="4"/>
      <x v="11"/>
      <x v="18"/>
    </i>
    <i r="2">
      <x v="24"/>
    </i>
    <i r="2">
      <x v="26"/>
    </i>
    <i r="2">
      <x v="29"/>
    </i>
    <i r="2">
      <x v="30"/>
    </i>
    <i r="2">
      <x v="33"/>
    </i>
    <i r="2">
      <x v="58"/>
    </i>
    <i r="2">
      <x v="67"/>
    </i>
    <i t="default" r="1">
      <x v="11"/>
    </i>
    <i r="1">
      <x v="22"/>
      <x v="19"/>
    </i>
    <i r="2">
      <x v="32"/>
    </i>
    <i r="2">
      <x v="51"/>
    </i>
    <i t="default" r="1">
      <x v="22"/>
    </i>
    <i r="1">
      <x v="18"/>
      <x v="23"/>
    </i>
    <i t="default" r="1">
      <x v="18"/>
    </i>
    <i r="1">
      <x v="30"/>
      <x v="16"/>
    </i>
    <i r="2">
      <x v="27"/>
    </i>
    <i t="default" r="1">
      <x v="30"/>
    </i>
    <i r="1">
      <x v="20"/>
      <x v="48"/>
    </i>
    <i t="default" r="1">
      <x v="20"/>
    </i>
    <i r="1">
      <x v="26"/>
      <x v="13"/>
    </i>
    <i t="default" r="1">
      <x v="26"/>
    </i>
    <i r="1">
      <x v="24"/>
      <x v="31"/>
    </i>
    <i t="default" r="1">
      <x v="24"/>
    </i>
    <i t="default">
      <x v="4"/>
    </i>
    <i>
      <x v="5"/>
      <x v="37"/>
      <x v="10"/>
    </i>
    <i t="default" r="1">
      <x v="37"/>
    </i>
    <i r="1">
      <x v="29"/>
      <x v="54"/>
    </i>
    <i t="default" r="1">
      <x v="29"/>
    </i>
    <i t="default">
      <x v="5"/>
    </i>
    <i>
      <x v="6"/>
      <x v="16"/>
      <x v="36"/>
    </i>
    <i t="default" r="1">
      <x v="16"/>
    </i>
    <i t="default">
      <x v="6"/>
    </i>
    <i>
      <x v="7"/>
      <x v="17"/>
      <x v="53"/>
    </i>
    <i t="default" r="1">
      <x v="17"/>
    </i>
    <i r="1">
      <x v="13"/>
      <x v="47"/>
    </i>
    <i t="default" r="1">
      <x v="13"/>
    </i>
    <i t="default">
      <x v="7"/>
    </i>
    <i>
      <x v="8"/>
      <x v="6"/>
      <x v="21"/>
    </i>
    <i r="2">
      <x v="35"/>
    </i>
    <i r="2">
      <x v="43"/>
    </i>
    <i r="2">
      <x v="46"/>
    </i>
    <i r="2">
      <x v="52"/>
    </i>
    <i t="default" r="1">
      <x v="6"/>
    </i>
    <i r="1">
      <x v="7"/>
      <x v="11"/>
    </i>
    <i r="2">
      <x v="56"/>
    </i>
    <i t="default" r="1">
      <x v="7"/>
    </i>
    <i r="1">
      <x v="8"/>
      <x v="44"/>
    </i>
    <i t="default" r="1">
      <x v="8"/>
    </i>
    <i r="1">
      <x v="9"/>
      <x v="28"/>
    </i>
    <i r="2">
      <x v="63"/>
    </i>
    <i t="default" r="1">
      <x v="9"/>
    </i>
    <i r="1">
      <x v="10"/>
      <x v="55"/>
    </i>
    <i t="default" r="1">
      <x v="10"/>
    </i>
    <i t="default">
      <x v="8"/>
    </i>
    <i>
      <x v="9"/>
      <x v="12"/>
      <x v="6"/>
    </i>
    <i t="default" r="1">
      <x v="12"/>
    </i>
    <i t="default">
      <x v="9"/>
    </i>
    <i>
      <x v="10"/>
      <x v="23"/>
      <x/>
    </i>
    <i r="2">
      <x v="2"/>
    </i>
    <i r="2">
      <x v="8"/>
    </i>
    <i r="2">
      <x v="10"/>
    </i>
    <i r="2">
      <x v="17"/>
    </i>
    <i t="default" r="1">
      <x v="23"/>
    </i>
    <i r="1">
      <x v="19"/>
      <x v="5"/>
    </i>
    <i r="2">
      <x v="9"/>
    </i>
    <i r="2">
      <x v="59"/>
    </i>
    <i t="default" r="1">
      <x v="19"/>
    </i>
    <i r="1">
      <x v="15"/>
      <x v="20"/>
    </i>
    <i t="default" r="1">
      <x v="15"/>
    </i>
    <i r="1">
      <x v="14"/>
      <x v="38"/>
    </i>
    <i r="2">
      <x v="39"/>
    </i>
    <i t="default" r="1">
      <x v="14"/>
    </i>
    <i t="default">
      <x v="10"/>
    </i>
    <i>
      <x v="11"/>
      <x v="34"/>
      <x v="14"/>
    </i>
    <i t="default" r="1">
      <x v="34"/>
    </i>
    <i r="1">
      <x v="36"/>
      <x v="12"/>
    </i>
    <i t="default" r="1">
      <x v="36"/>
    </i>
    <i r="1">
      <x v="35"/>
      <x v="49"/>
    </i>
    <i t="default" r="1">
      <x v="35"/>
    </i>
    <i t="default">
      <x v="11"/>
    </i>
    <i t="grand">
      <x/>
    </i>
  </rowItems>
  <colFields count="1">
    <field x="18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dataFields count="1">
    <dataField name="ราย" fld="15" subtotal="count" baseField="0" baseItem="0"/>
  </dataFields>
  <formats count="26">
    <format dxfId="25">
      <pivotArea type="all" outline="0" fieldPosition="0"/>
    </format>
    <format dxfId="24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dataOnly="0" outline="0" fieldPosition="0">
        <references count="1">
          <reference field="12" count="0" defaultSubtotal="1"/>
        </references>
      </pivotArea>
    </format>
    <format dxfId="13">
      <pivotArea dataOnly="0" outline="0" fieldPosition="0">
        <references count="1">
          <reference field="11" count="0" default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dataOnly="0" outline="0" fieldPosition="0">
        <references count="1">
          <reference field="11" count="0" defaultSubtotal="1"/>
        </references>
      </pivotArea>
    </format>
    <format dxfId="9">
      <pivotArea type="all" dataOnly="0" outline="0" fieldPosition="0"/>
    </format>
    <format dxfId="8">
      <pivotArea type="origin" dataOnly="0" labelOnly="1" outline="0" fieldPosition="0"/>
    </format>
    <format dxfId="7">
      <pivotArea field="12" type="button" dataOnly="0" labelOnly="1" outline="0" axis="axisRow" fieldPosition="0"/>
    </format>
    <format dxfId="6">
      <pivotArea field="11" type="button" dataOnly="0" labelOnly="1" outline="0" axis="axisRow" fieldPosition="1"/>
    </format>
    <format dxfId="5">
      <pivotArea field="10" type="button" dataOnly="0" labelOnly="1" outline="0" axis="axisRow" fieldPosition="2"/>
    </format>
    <format dxfId="4">
      <pivotArea field="18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outline="0" fieldPosition="0">
        <references count="1">
          <reference field="18" count="0"/>
        </references>
      </pivotArea>
    </format>
    <format dxfId="1">
      <pivotArea dataOnly="0" labelOnly="1" grandCol="1" outline="0" fieldPosition="0"/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E2" sqref="E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6" t="s">
        <v>336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162"/>
    </row>
    <row r="2" spans="1:30" ht="23.25">
      <c r="A2" s="164"/>
      <c r="B2" s="164"/>
      <c r="C2" s="82" t="s">
        <v>429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16</v>
      </c>
      <c r="G13" s="135">
        <v>46</v>
      </c>
      <c r="H13" s="135">
        <v>25</v>
      </c>
      <c r="I13" s="269">
        <v>22</v>
      </c>
      <c r="J13" s="269"/>
      <c r="K13" s="269"/>
      <c r="L13" s="269"/>
      <c r="M13" s="269"/>
      <c r="N13" s="135">
        <f t="shared" si="0"/>
        <v>126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33</v>
      </c>
      <c r="G14" s="136">
        <f>SUM(B13:G13)</f>
        <v>79</v>
      </c>
      <c r="H14" s="136">
        <f>SUM(B13:H13)</f>
        <v>104</v>
      </c>
      <c r="I14" s="136">
        <f>SUM(B13:I13)</f>
        <v>126</v>
      </c>
      <c r="J14" s="136">
        <f>SUM(B13:J13)</f>
        <v>126</v>
      </c>
      <c r="K14" s="136">
        <f>SUM(B13:K13)</f>
        <v>126</v>
      </c>
      <c r="L14" s="136">
        <f>SUM(B13:L13)</f>
        <v>126</v>
      </c>
      <c r="M14" s="136">
        <f>SUM(B13:M13)</f>
        <v>126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7"/>
      <c r="E31" s="367"/>
      <c r="F31" s="367"/>
      <c r="G31" s="367"/>
      <c r="H31" s="367"/>
      <c r="I31" s="367"/>
      <c r="J31" s="367"/>
      <c r="K31" s="367"/>
    </row>
    <row r="32" spans="1:19">
      <c r="D32" s="367"/>
      <c r="E32" s="367"/>
      <c r="F32" s="367"/>
      <c r="G32" s="367"/>
      <c r="H32" s="367"/>
      <c r="I32" s="367"/>
      <c r="J32" s="367"/>
      <c r="K32" s="367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71" t="s">
        <v>340</v>
      </c>
      <c r="S1" s="371"/>
      <c r="T1" s="371"/>
      <c r="U1" s="371"/>
      <c r="V1" s="371"/>
      <c r="W1" s="371"/>
    </row>
    <row r="2" spans="1:26" ht="24">
      <c r="B2" s="82" t="s">
        <v>430</v>
      </c>
      <c r="R2" s="43"/>
      <c r="S2" s="43"/>
      <c r="T2" s="372" t="s">
        <v>359</v>
      </c>
      <c r="U2" s="373"/>
      <c r="V2" s="373"/>
      <c r="W2" s="374"/>
    </row>
    <row r="3" spans="1:26" ht="24">
      <c r="A3" s="19" t="s">
        <v>9</v>
      </c>
      <c r="B3" s="368" t="s">
        <v>43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70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7</v>
      </c>
      <c r="H5" s="148">
        <f t="shared" si="0"/>
        <v>2</v>
      </c>
      <c r="I5" s="148">
        <f t="shared" si="0"/>
        <v>0</v>
      </c>
      <c r="J5" s="328">
        <f t="shared" si="0"/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14</v>
      </c>
      <c r="O5" s="150">
        <f t="shared" ref="O5:O27" si="2">V5</f>
        <v>8.9667142756496059</v>
      </c>
      <c r="R5" s="26" t="s">
        <v>21</v>
      </c>
      <c r="S5" s="5">
        <f>S6+S7</f>
        <v>156133</v>
      </c>
      <c r="T5" s="119">
        <f>T6+T7</f>
        <v>14</v>
      </c>
      <c r="U5" s="47">
        <v>0</v>
      </c>
      <c r="V5" s="48">
        <f>T5*100000/S5</f>
        <v>8.9667142756496059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/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2</v>
      </c>
      <c r="I7" s="247">
        <v>0</v>
      </c>
      <c r="J7" s="152"/>
      <c r="K7" s="152"/>
      <c r="L7" s="152"/>
      <c r="M7" s="152"/>
      <c r="N7" s="153">
        <f t="shared" si="1"/>
        <v>9</v>
      </c>
      <c r="O7" s="154">
        <f t="shared" si="2"/>
        <v>7.4025941980111698</v>
      </c>
      <c r="R7" s="28" t="s">
        <v>22</v>
      </c>
      <c r="S7" s="7">
        <v>121579</v>
      </c>
      <c r="T7" s="27">
        <f t="shared" ref="T7:T26" si="3">N7</f>
        <v>9</v>
      </c>
      <c r="U7" s="50">
        <v>0</v>
      </c>
      <c r="V7" s="51">
        <f t="shared" ref="V7:V26" si="4">T7*100000/S7</f>
        <v>7.4025941980111698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0</v>
      </c>
      <c r="E8" s="246">
        <v>0</v>
      </c>
      <c r="F8" s="246">
        <v>2</v>
      </c>
      <c r="G8" s="246">
        <v>1</v>
      </c>
      <c r="H8" s="246">
        <v>0</v>
      </c>
      <c r="I8" s="247">
        <v>0</v>
      </c>
      <c r="J8" s="152"/>
      <c r="K8" s="152"/>
      <c r="L8" s="152"/>
      <c r="M8" s="152"/>
      <c r="N8" s="153">
        <f t="shared" si="1"/>
        <v>4</v>
      </c>
      <c r="O8" s="154">
        <f t="shared" si="2"/>
        <v>4.0673140474858913</v>
      </c>
      <c r="R8" s="29" t="s">
        <v>23</v>
      </c>
      <c r="S8" s="12">
        <v>98345</v>
      </c>
      <c r="T8" s="27">
        <f t="shared" si="3"/>
        <v>4</v>
      </c>
      <c r="U8" s="52">
        <v>0</v>
      </c>
      <c r="V8" s="51">
        <f t="shared" si="4"/>
        <v>4.0673140474858913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3</v>
      </c>
      <c r="J9" s="152"/>
      <c r="K9" s="152"/>
      <c r="L9" s="152"/>
      <c r="M9" s="152"/>
      <c r="N9" s="153">
        <f t="shared" si="1"/>
        <v>30</v>
      </c>
      <c r="O9" s="154">
        <f t="shared" si="2"/>
        <v>55.88569512490453</v>
      </c>
      <c r="R9" s="29" t="s">
        <v>31</v>
      </c>
      <c r="S9" s="12">
        <v>53681</v>
      </c>
      <c r="T9" s="27">
        <f t="shared" si="3"/>
        <v>30</v>
      </c>
      <c r="U9" s="52">
        <v>0</v>
      </c>
      <c r="V9" s="51">
        <f t="shared" si="4"/>
        <v>55.88569512490453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9</v>
      </c>
      <c r="J10" s="152"/>
      <c r="K10" s="152"/>
      <c r="L10" s="152"/>
      <c r="M10" s="152"/>
      <c r="N10" s="153">
        <f t="shared" si="1"/>
        <v>38</v>
      </c>
      <c r="O10" s="154">
        <f t="shared" si="2"/>
        <v>47.124184627594929</v>
      </c>
      <c r="R10" s="29" t="s">
        <v>24</v>
      </c>
      <c r="S10" s="12">
        <v>80638</v>
      </c>
      <c r="T10" s="27">
        <f t="shared" si="3"/>
        <v>38</v>
      </c>
      <c r="U10" s="52">
        <v>0</v>
      </c>
      <c r="V10" s="51">
        <f t="shared" si="4"/>
        <v>47.124184627594929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/>
      <c r="K11" s="152"/>
      <c r="L11" s="152"/>
      <c r="M11" s="152"/>
      <c r="N11" s="153">
        <f t="shared" si="1"/>
        <v>7</v>
      </c>
      <c r="O11" s="154">
        <f t="shared" si="2"/>
        <v>10.237959428429351</v>
      </c>
      <c r="R11" s="29" t="s">
        <v>25</v>
      </c>
      <c r="S11" s="12">
        <v>68373</v>
      </c>
      <c r="T11" s="27">
        <f t="shared" si="3"/>
        <v>7</v>
      </c>
      <c r="U11" s="52">
        <v>0</v>
      </c>
      <c r="V11" s="51">
        <f t="shared" si="4"/>
        <v>10.237959428429351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2</v>
      </c>
      <c r="J12" s="152"/>
      <c r="K12" s="152"/>
      <c r="L12" s="152"/>
      <c r="M12" s="152"/>
      <c r="N12" s="153">
        <f t="shared" si="1"/>
        <v>3</v>
      </c>
      <c r="O12" s="154">
        <f t="shared" si="2"/>
        <v>4.0875275908112378</v>
      </c>
      <c r="R12" s="29" t="s">
        <v>26</v>
      </c>
      <c r="S12" s="12">
        <v>73394</v>
      </c>
      <c r="T12" s="27">
        <f t="shared" si="3"/>
        <v>3</v>
      </c>
      <c r="U12" s="52">
        <v>0</v>
      </c>
      <c r="V12" s="51">
        <f t="shared" si="4"/>
        <v>4.0875275908112378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0</v>
      </c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/>
      <c r="K14" s="152"/>
      <c r="L14" s="152"/>
      <c r="M14" s="152"/>
      <c r="N14" s="153">
        <f t="shared" si="1"/>
        <v>1</v>
      </c>
      <c r="O14" s="154">
        <f t="shared" si="2"/>
        <v>1.7301038062283738</v>
      </c>
      <c r="R14" s="29" t="s">
        <v>34</v>
      </c>
      <c r="S14" s="12">
        <v>57800</v>
      </c>
      <c r="T14" s="27">
        <f t="shared" si="3"/>
        <v>1</v>
      </c>
      <c r="U14" s="52">
        <v>0</v>
      </c>
      <c r="V14" s="51">
        <f t="shared" si="4"/>
        <v>1.7301038062283738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0</v>
      </c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7</v>
      </c>
      <c r="I17" s="247">
        <v>5</v>
      </c>
      <c r="J17" s="152"/>
      <c r="K17" s="152"/>
      <c r="L17" s="152"/>
      <c r="M17" s="152"/>
      <c r="N17" s="153">
        <f t="shared" si="1"/>
        <v>21</v>
      </c>
      <c r="O17" s="154">
        <f t="shared" si="2"/>
        <v>18.037363109297832</v>
      </c>
      <c r="R17" s="29" t="s">
        <v>29</v>
      </c>
      <c r="S17" s="12">
        <v>116425</v>
      </c>
      <c r="T17" s="27">
        <f t="shared" si="3"/>
        <v>21</v>
      </c>
      <c r="U17" s="52">
        <v>0</v>
      </c>
      <c r="V17" s="51">
        <f t="shared" si="4"/>
        <v>18.037363109297832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/>
      <c r="K19" s="152"/>
      <c r="L19" s="152"/>
      <c r="M19" s="152"/>
      <c r="N19" s="153">
        <f t="shared" si="1"/>
        <v>2</v>
      </c>
      <c r="O19" s="154">
        <f t="shared" si="2"/>
        <v>7.1415818603820744</v>
      </c>
      <c r="R19" s="29" t="s">
        <v>58</v>
      </c>
      <c r="S19" s="12">
        <v>28005</v>
      </c>
      <c r="T19" s="27">
        <f t="shared" si="3"/>
        <v>2</v>
      </c>
      <c r="U19" s="52">
        <v>0</v>
      </c>
      <c r="V19" s="51">
        <f t="shared" si="4"/>
        <v>7.1415818603820744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0</v>
      </c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0</v>
      </c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1</v>
      </c>
      <c r="J26" s="156"/>
      <c r="K26" s="156"/>
      <c r="L26" s="156"/>
      <c r="M26" s="156"/>
      <c r="N26" s="153">
        <f t="shared" si="1"/>
        <v>2</v>
      </c>
      <c r="O26" s="157">
        <f t="shared" si="2"/>
        <v>8.4591633887408531</v>
      </c>
      <c r="R26" s="14" t="s">
        <v>63</v>
      </c>
      <c r="S26" s="12">
        <v>23643</v>
      </c>
      <c r="T26" s="27">
        <f t="shared" si="3"/>
        <v>2</v>
      </c>
      <c r="U26" s="53">
        <v>0</v>
      </c>
      <c r="V26" s="51">
        <f t="shared" si="4"/>
        <v>8.4591633887408531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16</v>
      </c>
      <c r="G27" s="95">
        <f t="shared" si="5"/>
        <v>46</v>
      </c>
      <c r="H27" s="95">
        <f t="shared" si="5"/>
        <v>25</v>
      </c>
      <c r="I27" s="95">
        <f t="shared" si="5"/>
        <v>22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126</v>
      </c>
      <c r="O27" s="96">
        <f t="shared" si="2"/>
        <v>9.6288314725234407</v>
      </c>
      <c r="R27" s="94" t="s">
        <v>64</v>
      </c>
      <c r="S27" s="98">
        <f>SUM(S6:S26)</f>
        <v>1308570</v>
      </c>
      <c r="T27" s="98">
        <f>SUM(T6:T26)</f>
        <v>126</v>
      </c>
      <c r="U27" s="98">
        <f>SUM(U6:U26)</f>
        <v>0</v>
      </c>
      <c r="V27" s="99">
        <f>T27*100000/S27</f>
        <v>9.6288314725234407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8" sqref="O18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431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8</v>
      </c>
      <c r="P4" s="36">
        <f t="shared" ref="P4:P10" si="0">O4*100000/N4</f>
        <v>11.36325249303129</v>
      </c>
      <c r="Q4" s="2"/>
      <c r="R4" s="70">
        <f>O4*100/O10</f>
        <v>6.3492063492063489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22</v>
      </c>
      <c r="P5" s="36">
        <f t="shared" si="0"/>
        <v>29.316743827057106</v>
      </c>
      <c r="R5" s="70">
        <f>O5*100/O10</f>
        <v>17.460317460317459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4</v>
      </c>
      <c r="D6" s="6">
        <f>D7+D8</f>
        <v>0</v>
      </c>
      <c r="E6" s="58">
        <f>C6+D6</f>
        <v>4</v>
      </c>
      <c r="F6" s="59">
        <f>E6*100000/B6</f>
        <v>2.5619183644713162</v>
      </c>
      <c r="G6" s="6">
        <f>G7+G8</f>
        <v>10</v>
      </c>
      <c r="H6" s="60">
        <f>C6+D6+G6</f>
        <v>14</v>
      </c>
      <c r="I6" s="61">
        <f>H6*100000/B6</f>
        <v>8.9667142756496059</v>
      </c>
      <c r="L6" s="107"/>
      <c r="M6" s="17" t="s">
        <v>36</v>
      </c>
      <c r="N6" s="35">
        <v>84248.338076132117</v>
      </c>
      <c r="O6" s="17">
        <v>26</v>
      </c>
      <c r="P6" s="36">
        <f t="shared" si="0"/>
        <v>30.861142894599013</v>
      </c>
      <c r="R6" s="70">
        <f>O6*100/O10</f>
        <v>20.634920634920636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35</v>
      </c>
      <c r="P7" s="36">
        <f t="shared" si="0"/>
        <v>17.500093146998861</v>
      </c>
      <c r="R7" s="70">
        <f>O7*100/O10</f>
        <v>27.777777777777779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2</v>
      </c>
      <c r="D8" s="9">
        <v>0</v>
      </c>
      <c r="E8" s="62">
        <f t="shared" ref="E8:E27" si="1">C8+D8</f>
        <v>2</v>
      </c>
      <c r="F8" s="63">
        <f t="shared" ref="F8:F27" si="2">E8*100000/B8</f>
        <v>1.645020932891371</v>
      </c>
      <c r="G8" s="10">
        <v>7</v>
      </c>
      <c r="H8" s="64">
        <f t="shared" ref="H8:H27" si="3">C8+D8+G8</f>
        <v>9</v>
      </c>
      <c r="I8" s="65">
        <f t="shared" ref="I8:I27" si="4">H8*100000/B8</f>
        <v>7.4025941980111698</v>
      </c>
      <c r="M8" s="17" t="s">
        <v>38</v>
      </c>
      <c r="N8" s="35">
        <v>444932</v>
      </c>
      <c r="O8" s="17">
        <v>25</v>
      </c>
      <c r="P8" s="36">
        <f t="shared" si="0"/>
        <v>5.6188361367579764</v>
      </c>
      <c r="R8" s="70">
        <f>O8*100/O10</f>
        <v>19.841269841269842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4</v>
      </c>
      <c r="H9" s="64">
        <f t="shared" si="3"/>
        <v>4</v>
      </c>
      <c r="I9" s="65">
        <f t="shared" si="4"/>
        <v>4.0673140474858913</v>
      </c>
      <c r="M9" s="17" t="s">
        <v>39</v>
      </c>
      <c r="N9" s="35">
        <v>433946</v>
      </c>
      <c r="O9" s="17">
        <v>10</v>
      </c>
      <c r="P9" s="36">
        <f t="shared" si="0"/>
        <v>2.3044341922727711</v>
      </c>
      <c r="R9" s="70">
        <f>O9*100/O10</f>
        <v>7.9365079365079367</v>
      </c>
      <c r="T9" s="72"/>
      <c r="V9" s="255"/>
    </row>
    <row r="10" spans="1:24">
      <c r="A10" s="29" t="s">
        <v>31</v>
      </c>
      <c r="B10" s="12">
        <v>53681</v>
      </c>
      <c r="C10" s="8">
        <v>10</v>
      </c>
      <c r="D10" s="9">
        <v>0</v>
      </c>
      <c r="E10" s="62">
        <f t="shared" si="1"/>
        <v>10</v>
      </c>
      <c r="F10" s="63">
        <f t="shared" si="2"/>
        <v>18.628565041634843</v>
      </c>
      <c r="G10" s="10">
        <v>20</v>
      </c>
      <c r="H10" s="64">
        <f t="shared" si="3"/>
        <v>30</v>
      </c>
      <c r="I10" s="65">
        <f t="shared" si="4"/>
        <v>55.88569512490453</v>
      </c>
      <c r="M10" s="31" t="s">
        <v>41</v>
      </c>
      <c r="N10" s="32">
        <f>SUM(N4:N9)</f>
        <v>1308570.0921336529</v>
      </c>
      <c r="O10" s="32">
        <f>SUM(O4:O9)</f>
        <v>126</v>
      </c>
      <c r="P10" s="33">
        <f t="shared" si="0"/>
        <v>9.6288307945777802</v>
      </c>
      <c r="R10" s="74">
        <f>SUM(R4:R9)</f>
        <v>100.00000000000001</v>
      </c>
      <c r="T10" s="72"/>
      <c r="V10" s="255"/>
    </row>
    <row r="11" spans="1:24">
      <c r="A11" s="29" t="s">
        <v>24</v>
      </c>
      <c r="B11" s="12">
        <v>80638</v>
      </c>
      <c r="C11" s="8">
        <v>7</v>
      </c>
      <c r="D11" s="9">
        <v>2</v>
      </c>
      <c r="E11" s="62">
        <f t="shared" si="1"/>
        <v>9</v>
      </c>
      <c r="F11" s="63">
        <f t="shared" si="2"/>
        <v>11.160991096009326</v>
      </c>
      <c r="G11" s="10">
        <v>29</v>
      </c>
      <c r="H11" s="64">
        <f t="shared" si="3"/>
        <v>38</v>
      </c>
      <c r="I11" s="65">
        <f t="shared" si="4"/>
        <v>47.124184627594929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6</v>
      </c>
      <c r="H12" s="64">
        <f t="shared" si="3"/>
        <v>7</v>
      </c>
      <c r="I12" s="65">
        <f t="shared" si="4"/>
        <v>10.237959428429351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3</v>
      </c>
      <c r="H13" s="64">
        <f t="shared" si="3"/>
        <v>3</v>
      </c>
      <c r="I13" s="65">
        <f t="shared" si="4"/>
        <v>4.0875275908112378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62</v>
      </c>
      <c r="P14" s="36">
        <f>O14*100000/N14</f>
        <v>9.5019448335473822</v>
      </c>
      <c r="R14" s="79"/>
    </row>
    <row r="15" spans="1:24">
      <c r="A15" s="29" t="s">
        <v>34</v>
      </c>
      <c r="B15" s="12">
        <v>57800</v>
      </c>
      <c r="C15" s="8">
        <v>1</v>
      </c>
      <c r="D15" s="9">
        <v>0</v>
      </c>
      <c r="E15" s="62">
        <f t="shared" si="1"/>
        <v>1</v>
      </c>
      <c r="F15" s="63">
        <f t="shared" si="2"/>
        <v>1.7301038062283738</v>
      </c>
      <c r="G15" s="10">
        <v>0</v>
      </c>
      <c r="H15" s="64">
        <f t="shared" si="3"/>
        <v>1</v>
      </c>
      <c r="I15" s="65">
        <f t="shared" si="4"/>
        <v>1.7301038062283738</v>
      </c>
      <c r="M15" s="77" t="s">
        <v>71</v>
      </c>
      <c r="N15" s="78">
        <v>656072</v>
      </c>
      <c r="O15" s="78">
        <f>O10-O14</f>
        <v>64</v>
      </c>
      <c r="P15" s="36">
        <f>O15*100000/N15</f>
        <v>9.7550268872928587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126</v>
      </c>
      <c r="P16" s="69">
        <f>O16*100000/N16</f>
        <v>9.6288314725234407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10</v>
      </c>
      <c r="D18" s="9">
        <v>0</v>
      </c>
      <c r="E18" s="62">
        <f t="shared" si="1"/>
        <v>10</v>
      </c>
      <c r="F18" s="63">
        <f t="shared" si="2"/>
        <v>8.5892205282370622</v>
      </c>
      <c r="G18" s="10">
        <v>11</v>
      </c>
      <c r="H18" s="64">
        <f t="shared" si="3"/>
        <v>21</v>
      </c>
      <c r="I18" s="65">
        <f t="shared" si="4"/>
        <v>18.037363109297832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2</v>
      </c>
      <c r="D20" s="9">
        <v>0</v>
      </c>
      <c r="E20" s="62">
        <f t="shared" si="1"/>
        <v>2</v>
      </c>
      <c r="F20" s="63">
        <f t="shared" si="2"/>
        <v>7.1415818603820744</v>
      </c>
      <c r="G20" s="10">
        <v>0</v>
      </c>
      <c r="H20" s="64">
        <f t="shared" si="3"/>
        <v>2</v>
      </c>
      <c r="I20" s="65">
        <f t="shared" si="4"/>
        <v>7.1415818603820744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2</v>
      </c>
      <c r="H27" s="64">
        <f t="shared" si="3"/>
        <v>2</v>
      </c>
      <c r="I27" s="65">
        <f t="shared" si="4"/>
        <v>8.4591633887408531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36</v>
      </c>
      <c r="D28" s="103">
        <f>SUM(D7:D27)</f>
        <v>2</v>
      </c>
      <c r="E28" s="103">
        <f>SUM(E7:E27)</f>
        <v>38</v>
      </c>
      <c r="F28" s="104">
        <f>E28*100000/B28</f>
        <v>2.9039333012372284</v>
      </c>
      <c r="G28" s="103">
        <f>SUM(G7:G27)</f>
        <v>88</v>
      </c>
      <c r="H28" s="103">
        <f>C28+D28+G28</f>
        <v>126</v>
      </c>
      <c r="I28" s="104">
        <f>H28*100000/B28</f>
        <v>9.6288314725234407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Z1" workbookViewId="0">
      <selection activeCell="AE19" sqref="AE19:AF19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430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14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0</v>
      </c>
      <c r="AD5" s="66">
        <v>0</v>
      </c>
      <c r="AE5" s="66">
        <v>1</v>
      </c>
      <c r="AF5" s="66">
        <v>1</v>
      </c>
      <c r="AG5" s="66">
        <v>0</v>
      </c>
      <c r="AH5" s="66">
        <v>0</v>
      </c>
      <c r="AI5" s="66">
        <v>0</v>
      </c>
      <c r="AJ5" s="66">
        <v>0</v>
      </c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4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0</v>
      </c>
      <c r="X6" s="66">
        <v>0</v>
      </c>
      <c r="Y6" s="66">
        <v>0</v>
      </c>
      <c r="Z6" s="66">
        <v>0</v>
      </c>
      <c r="AA6" s="66">
        <v>1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30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0</v>
      </c>
      <c r="AJ7" s="66">
        <v>0</v>
      </c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38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0</v>
      </c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7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3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0</v>
      </c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1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21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0</v>
      </c>
      <c r="AD15" s="66">
        <v>3</v>
      </c>
      <c r="AE15" s="66">
        <v>2</v>
      </c>
      <c r="AF15" s="66">
        <v>1</v>
      </c>
      <c r="AG15" s="66">
        <v>2</v>
      </c>
      <c r="AH15" s="66">
        <v>1</v>
      </c>
      <c r="AI15" s="66">
        <v>2</v>
      </c>
      <c r="AJ15" s="66">
        <v>0</v>
      </c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2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2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1</v>
      </c>
      <c r="AJ24" s="66">
        <v>0</v>
      </c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126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0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8</v>
      </c>
      <c r="X25" s="144">
        <f t="shared" si="2"/>
        <v>12</v>
      </c>
      <c r="Y25" s="144">
        <f t="shared" si="2"/>
        <v>14</v>
      </c>
      <c r="Z25" s="144">
        <f t="shared" si="2"/>
        <v>7</v>
      </c>
      <c r="AA25" s="144">
        <f t="shared" si="2"/>
        <v>12</v>
      </c>
      <c r="AB25" s="144">
        <f t="shared" si="2"/>
        <v>7</v>
      </c>
      <c r="AC25" s="144">
        <f t="shared" si="2"/>
        <v>1</v>
      </c>
      <c r="AD25" s="144">
        <f t="shared" si="2"/>
        <v>7</v>
      </c>
      <c r="AE25" s="144">
        <f t="shared" si="2"/>
        <v>5</v>
      </c>
      <c r="AF25" s="144">
        <f t="shared" si="2"/>
        <v>9</v>
      </c>
      <c r="AG25" s="144">
        <f t="shared" si="2"/>
        <v>8</v>
      </c>
      <c r="AH25" s="144">
        <f t="shared" si="2"/>
        <v>10</v>
      </c>
      <c r="AI25" s="144">
        <f t="shared" si="2"/>
        <v>4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424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126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0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8</v>
      </c>
      <c r="X31" s="304">
        <f t="shared" si="3"/>
        <v>12</v>
      </c>
      <c r="Y31" s="304">
        <f t="shared" si="3"/>
        <v>14</v>
      </c>
      <c r="Z31" s="304">
        <f t="shared" si="3"/>
        <v>7</v>
      </c>
      <c r="AA31" s="304">
        <f t="shared" si="3"/>
        <v>12</v>
      </c>
      <c r="AB31" s="304">
        <f t="shared" si="3"/>
        <v>7</v>
      </c>
      <c r="AC31" s="304">
        <f t="shared" si="3"/>
        <v>1</v>
      </c>
      <c r="AD31" s="304">
        <f t="shared" si="3"/>
        <v>7</v>
      </c>
      <c r="AE31" s="304">
        <f t="shared" si="3"/>
        <v>5</v>
      </c>
      <c r="AF31" s="304">
        <f t="shared" si="3"/>
        <v>9</v>
      </c>
      <c r="AG31" s="304">
        <f t="shared" si="3"/>
        <v>8</v>
      </c>
      <c r="AH31" s="304">
        <f t="shared" si="3"/>
        <v>10</v>
      </c>
      <c r="AI31" s="304">
        <f t="shared" si="3"/>
        <v>4</v>
      </c>
      <c r="AJ31" s="304">
        <f t="shared" si="3"/>
        <v>0</v>
      </c>
      <c r="AK31" s="304">
        <f t="shared" si="3"/>
        <v>0</v>
      </c>
      <c r="AL31" s="304">
        <f t="shared" si="3"/>
        <v>0</v>
      </c>
      <c r="AM31" s="304">
        <f t="shared" si="3"/>
        <v>0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432</v>
      </c>
    </row>
    <row r="2" spans="1:17">
      <c r="A2" s="225" t="s">
        <v>195</v>
      </c>
      <c r="B2" s="225" t="s">
        <v>196</v>
      </c>
      <c r="C2" s="226" t="s">
        <v>438</v>
      </c>
      <c r="D2" s="227" t="s">
        <v>437</v>
      </c>
      <c r="E2" s="227" t="s">
        <v>436</v>
      </c>
      <c r="F2" s="227" t="s">
        <v>435</v>
      </c>
      <c r="G2" s="227" t="s">
        <v>434</v>
      </c>
      <c r="H2" s="227" t="s">
        <v>433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75" t="s">
        <v>199</v>
      </c>
      <c r="L4" s="375"/>
      <c r="M4" s="375"/>
      <c r="N4" s="375"/>
      <c r="O4" s="375"/>
      <c r="P4" s="375"/>
      <c r="Q4" s="375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2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3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213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214</v>
      </c>
      <c r="C23" s="263">
        <v>1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1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10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70">
        <v>1</v>
      </c>
      <c r="J31" s="250"/>
    </row>
    <row r="32" spans="1:10">
      <c r="A32" s="265" t="s">
        <v>31</v>
      </c>
      <c r="B32" s="265" t="s">
        <v>221</v>
      </c>
      <c r="C32" s="263">
        <v>1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70">
        <v>1</v>
      </c>
      <c r="J32" s="250"/>
    </row>
    <row r="33" spans="1:10">
      <c r="A33" s="265" t="s">
        <v>31</v>
      </c>
      <c r="B33" s="265" t="s">
        <v>192</v>
      </c>
      <c r="C33" s="263">
        <v>2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70">
        <v>1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223</v>
      </c>
      <c r="C35" s="263">
        <v>10</v>
      </c>
      <c r="D35" s="264">
        <v>1</v>
      </c>
      <c r="E35" s="262">
        <v>1</v>
      </c>
      <c r="F35" s="262">
        <v>0</v>
      </c>
      <c r="G35" s="262">
        <v>0</v>
      </c>
      <c r="H35" s="262">
        <v>0</v>
      </c>
      <c r="I35" s="343">
        <v>2</v>
      </c>
      <c r="J35" s="250"/>
    </row>
    <row r="36" spans="1:10">
      <c r="A36" s="265" t="s">
        <v>31</v>
      </c>
      <c r="B36" s="265" t="s">
        <v>187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224</v>
      </c>
      <c r="C37" s="263">
        <v>1</v>
      </c>
      <c r="D37" s="264">
        <v>1</v>
      </c>
      <c r="E37" s="262">
        <v>1</v>
      </c>
      <c r="F37" s="262">
        <v>0</v>
      </c>
      <c r="G37" s="262">
        <v>0</v>
      </c>
      <c r="H37" s="262">
        <v>0</v>
      </c>
      <c r="I37" s="343">
        <v>2</v>
      </c>
      <c r="J37" s="250"/>
    </row>
    <row r="38" spans="1:10">
      <c r="A38" s="265" t="s">
        <v>31</v>
      </c>
      <c r="B38" s="265" t="s">
        <v>225</v>
      </c>
      <c r="C38" s="263">
        <v>2</v>
      </c>
      <c r="D38" s="264">
        <v>1</v>
      </c>
      <c r="E38" s="262">
        <v>0</v>
      </c>
      <c r="F38" s="262">
        <v>1</v>
      </c>
      <c r="G38" s="262">
        <v>0</v>
      </c>
      <c r="H38" s="262">
        <v>0</v>
      </c>
      <c r="I38" s="343">
        <v>2</v>
      </c>
      <c r="J38" s="250"/>
    </row>
    <row r="39" spans="1:10">
      <c r="A39" s="265" t="s">
        <v>24</v>
      </c>
      <c r="B39" s="265" t="s">
        <v>226</v>
      </c>
      <c r="C39" s="263">
        <v>16</v>
      </c>
      <c r="D39" s="264">
        <v>3</v>
      </c>
      <c r="E39" s="262">
        <v>1</v>
      </c>
      <c r="F39" s="262">
        <v>2</v>
      </c>
      <c r="G39" s="262">
        <v>0</v>
      </c>
      <c r="H39" s="262">
        <v>0</v>
      </c>
      <c r="I39" s="343">
        <v>2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1</v>
      </c>
      <c r="D41" s="264">
        <v>1</v>
      </c>
      <c r="E41" s="262">
        <v>1</v>
      </c>
      <c r="F41" s="262">
        <v>0</v>
      </c>
      <c r="G41" s="262">
        <v>0</v>
      </c>
      <c r="H41" s="262">
        <v>0</v>
      </c>
      <c r="I41" s="343">
        <v>2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168</v>
      </c>
      <c r="C44" s="263">
        <v>5</v>
      </c>
      <c r="D44" s="264">
        <v>4</v>
      </c>
      <c r="E44" s="262">
        <v>1</v>
      </c>
      <c r="F44" s="262">
        <v>2</v>
      </c>
      <c r="G44" s="262">
        <v>1</v>
      </c>
      <c r="H44" s="262">
        <v>0</v>
      </c>
      <c r="I44" s="331">
        <v>3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0</v>
      </c>
      <c r="D48" s="264">
        <v>1</v>
      </c>
      <c r="E48" s="262">
        <v>0</v>
      </c>
      <c r="F48" s="262">
        <v>1</v>
      </c>
      <c r="G48" s="262">
        <v>0</v>
      </c>
      <c r="H48" s="262">
        <v>0</v>
      </c>
      <c r="I48" s="343">
        <v>2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2</v>
      </c>
      <c r="D62" s="264">
        <v>1</v>
      </c>
      <c r="E62" s="262">
        <v>0</v>
      </c>
      <c r="F62" s="262">
        <v>1</v>
      </c>
      <c r="G62" s="262">
        <v>0</v>
      </c>
      <c r="H62" s="262">
        <v>0</v>
      </c>
      <c r="I62" s="343">
        <v>2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2</v>
      </c>
      <c r="E63" s="262">
        <v>1</v>
      </c>
      <c r="F63" s="262">
        <v>1</v>
      </c>
      <c r="G63" s="262">
        <v>0</v>
      </c>
      <c r="H63" s="262">
        <v>0</v>
      </c>
      <c r="I63" s="343">
        <v>2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1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70">
        <v>1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6</v>
      </c>
      <c r="D126" s="264">
        <v>3</v>
      </c>
      <c r="E126" s="262">
        <v>1</v>
      </c>
      <c r="F126" s="262">
        <v>1</v>
      </c>
      <c r="G126" s="262">
        <v>1</v>
      </c>
      <c r="H126" s="262">
        <v>0</v>
      </c>
      <c r="I126" s="331">
        <v>3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0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0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6</v>
      </c>
      <c r="D136" s="264">
        <v>1</v>
      </c>
      <c r="E136" s="262">
        <v>0</v>
      </c>
      <c r="F136" s="262">
        <v>0</v>
      </c>
      <c r="G136" s="262">
        <v>1</v>
      </c>
      <c r="H136" s="262">
        <v>0</v>
      </c>
      <c r="I136" s="331">
        <v>3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2</v>
      </c>
      <c r="D140" s="264">
        <v>1</v>
      </c>
      <c r="E140" s="262">
        <v>1</v>
      </c>
      <c r="F140" s="262">
        <v>0</v>
      </c>
      <c r="G140" s="262">
        <v>0</v>
      </c>
      <c r="H140" s="262">
        <v>0</v>
      </c>
      <c r="I140" s="343">
        <v>2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0</v>
      </c>
      <c r="D150" s="264">
        <v>1</v>
      </c>
      <c r="E150" s="262">
        <v>0</v>
      </c>
      <c r="F150" s="262">
        <v>1</v>
      </c>
      <c r="G150" s="262">
        <v>0</v>
      </c>
      <c r="H150" s="262">
        <v>0</v>
      </c>
      <c r="I150" s="343">
        <v>2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1</v>
      </c>
      <c r="D194" s="264">
        <v>1</v>
      </c>
      <c r="E194" s="262">
        <v>0</v>
      </c>
      <c r="F194" s="262">
        <v>0</v>
      </c>
      <c r="G194" s="262">
        <v>1</v>
      </c>
      <c r="H194" s="262">
        <v>0</v>
      </c>
      <c r="I194" s="331">
        <v>3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327</v>
      </c>
      <c r="B196" s="231"/>
      <c r="C196" s="232">
        <f>SUM(C3:C195)</f>
        <v>104</v>
      </c>
      <c r="D196" s="261">
        <f>E196+F196+G196+H196</f>
        <v>22</v>
      </c>
      <c r="E196" s="233">
        <f>SUM(E3:E195)</f>
        <v>8</v>
      </c>
      <c r="F196" s="233">
        <f>SUM(F3:F195)</f>
        <v>10</v>
      </c>
      <c r="G196" s="233">
        <f>SUM(G3:G195)</f>
        <v>4</v>
      </c>
      <c r="H196" s="233">
        <f>SUM(H3:H195)</f>
        <v>0</v>
      </c>
      <c r="I196" s="332"/>
      <c r="J196" s="234"/>
    </row>
    <row r="197" spans="1:10">
      <c r="A197" s="235" t="s">
        <v>439</v>
      </c>
      <c r="B197" s="236"/>
      <c r="C197" s="376">
        <f>C196+D196</f>
        <v>126</v>
      </c>
      <c r="D197" s="377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F127"/>
  <sheetViews>
    <sheetView workbookViewId="0">
      <selection activeCell="J2" sqref="J2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31" width="4.85546875" style="330" customWidth="1"/>
    <col min="32" max="32" width="12.7109375" style="330" bestFit="1" customWidth="1"/>
    <col min="33" max="16384" width="9.140625" style="330"/>
  </cols>
  <sheetData>
    <row r="1" spans="1:32">
      <c r="A1" s="267" t="s">
        <v>365</v>
      </c>
      <c r="B1" s="267"/>
    </row>
    <row r="2" spans="1:32" ht="25.5">
      <c r="A2"/>
      <c r="B2" s="268" t="s">
        <v>440</v>
      </c>
    </row>
    <row r="3" spans="1:32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</row>
    <row r="4" spans="1:32">
      <c r="A4" s="356" t="s">
        <v>330</v>
      </c>
      <c r="B4" s="357"/>
      <c r="C4" s="357"/>
      <c r="D4" s="356" t="s">
        <v>331</v>
      </c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8"/>
    </row>
    <row r="5" spans="1:32">
      <c r="A5" s="356" t="s">
        <v>9</v>
      </c>
      <c r="B5" s="356" t="s">
        <v>42</v>
      </c>
      <c r="C5" s="356" t="s">
        <v>328</v>
      </c>
      <c r="D5" s="356">
        <v>0</v>
      </c>
      <c r="E5" s="359">
        <v>1</v>
      </c>
      <c r="F5" s="359">
        <v>2</v>
      </c>
      <c r="G5" s="359">
        <v>4</v>
      </c>
      <c r="H5" s="359">
        <v>7</v>
      </c>
      <c r="I5" s="359">
        <v>8</v>
      </c>
      <c r="J5" s="359">
        <v>9</v>
      </c>
      <c r="K5" s="359">
        <v>10</v>
      </c>
      <c r="L5" s="359">
        <v>12</v>
      </c>
      <c r="M5" s="359">
        <v>13</v>
      </c>
      <c r="N5" s="359">
        <v>15</v>
      </c>
      <c r="O5" s="359">
        <v>16</v>
      </c>
      <c r="P5" s="359">
        <v>18</v>
      </c>
      <c r="Q5" s="359">
        <v>19</v>
      </c>
      <c r="R5" s="359">
        <v>21</v>
      </c>
      <c r="S5" s="359">
        <v>22</v>
      </c>
      <c r="T5" s="359">
        <v>23</v>
      </c>
      <c r="U5" s="359">
        <v>24</v>
      </c>
      <c r="V5" s="359">
        <v>25</v>
      </c>
      <c r="W5" s="359">
        <v>26</v>
      </c>
      <c r="X5" s="359">
        <v>27</v>
      </c>
      <c r="Y5" s="359">
        <v>28</v>
      </c>
      <c r="Z5" s="359">
        <v>29</v>
      </c>
      <c r="AA5" s="359">
        <v>30</v>
      </c>
      <c r="AB5" s="359">
        <v>31</v>
      </c>
      <c r="AC5" s="359">
        <v>32</v>
      </c>
      <c r="AD5" s="359">
        <v>33</v>
      </c>
      <c r="AE5" s="359">
        <v>34</v>
      </c>
      <c r="AF5" s="360" t="s">
        <v>332</v>
      </c>
    </row>
    <row r="6" spans="1:32">
      <c r="A6" s="334" t="s">
        <v>23</v>
      </c>
      <c r="B6" s="334" t="s">
        <v>23</v>
      </c>
      <c r="C6" s="334" t="s">
        <v>367</v>
      </c>
      <c r="D6" s="335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>
        <v>1</v>
      </c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7">
        <v>1</v>
      </c>
    </row>
    <row r="7" spans="1:32">
      <c r="A7" s="338"/>
      <c r="B7" s="338"/>
      <c r="C7" s="339" t="s">
        <v>173</v>
      </c>
      <c r="D7" s="340">
        <v>1</v>
      </c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2">
        <v>1</v>
      </c>
    </row>
    <row r="8" spans="1:32">
      <c r="A8" s="338"/>
      <c r="B8" s="350" t="s">
        <v>333</v>
      </c>
      <c r="C8" s="351"/>
      <c r="D8" s="352">
        <v>1</v>
      </c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>
        <v>1</v>
      </c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4">
        <v>2</v>
      </c>
    </row>
    <row r="9" spans="1:32">
      <c r="A9" s="338"/>
      <c r="B9" s="334" t="s">
        <v>216</v>
      </c>
      <c r="C9" s="334" t="s">
        <v>216</v>
      </c>
      <c r="D9" s="335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>
        <v>1</v>
      </c>
      <c r="X9" s="336"/>
      <c r="Y9" s="336"/>
      <c r="Z9" s="336"/>
      <c r="AA9" s="336"/>
      <c r="AB9" s="336"/>
      <c r="AC9" s="336"/>
      <c r="AD9" s="336"/>
      <c r="AE9" s="336"/>
      <c r="AF9" s="337">
        <v>1</v>
      </c>
    </row>
    <row r="10" spans="1:32">
      <c r="A10" s="338"/>
      <c r="B10" s="350" t="s">
        <v>441</v>
      </c>
      <c r="C10" s="351"/>
      <c r="D10" s="352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>
        <v>1</v>
      </c>
      <c r="X10" s="353"/>
      <c r="Y10" s="353"/>
      <c r="Z10" s="353"/>
      <c r="AA10" s="353"/>
      <c r="AB10" s="353"/>
      <c r="AC10" s="353"/>
      <c r="AD10" s="353"/>
      <c r="AE10" s="353"/>
      <c r="AF10" s="354">
        <v>1</v>
      </c>
    </row>
    <row r="11" spans="1:32">
      <c r="A11" s="338"/>
      <c r="B11" s="334" t="s">
        <v>214</v>
      </c>
      <c r="C11" s="334" t="s">
        <v>380</v>
      </c>
      <c r="D11" s="335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>
        <v>1</v>
      </c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7">
        <v>1</v>
      </c>
    </row>
    <row r="12" spans="1:32">
      <c r="A12" s="338"/>
      <c r="B12" s="350" t="s">
        <v>381</v>
      </c>
      <c r="C12" s="351"/>
      <c r="D12" s="352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>
        <v>1</v>
      </c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4">
        <v>1</v>
      </c>
    </row>
    <row r="13" spans="1:32">
      <c r="A13" s="344" t="s">
        <v>333</v>
      </c>
      <c r="B13" s="345"/>
      <c r="C13" s="345"/>
      <c r="D13" s="346">
        <v>1</v>
      </c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>
        <v>1</v>
      </c>
      <c r="R13" s="347">
        <v>1</v>
      </c>
      <c r="S13" s="347"/>
      <c r="T13" s="347"/>
      <c r="U13" s="347"/>
      <c r="V13" s="347"/>
      <c r="W13" s="347">
        <v>1</v>
      </c>
      <c r="X13" s="347"/>
      <c r="Y13" s="347"/>
      <c r="Z13" s="347"/>
      <c r="AA13" s="347"/>
      <c r="AB13" s="347"/>
      <c r="AC13" s="347"/>
      <c r="AD13" s="347"/>
      <c r="AE13" s="347"/>
      <c r="AF13" s="348">
        <v>4</v>
      </c>
    </row>
    <row r="14" spans="1:32">
      <c r="A14" s="334" t="s">
        <v>24</v>
      </c>
      <c r="B14" s="334" t="s">
        <v>226</v>
      </c>
      <c r="C14" s="334" t="s">
        <v>226</v>
      </c>
      <c r="D14" s="335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>
        <v>1</v>
      </c>
      <c r="W14" s="336"/>
      <c r="X14" s="336"/>
      <c r="Y14" s="336"/>
      <c r="Z14" s="336"/>
      <c r="AA14" s="336"/>
      <c r="AB14" s="336"/>
      <c r="AC14" s="336"/>
      <c r="AD14" s="336"/>
      <c r="AE14" s="336"/>
      <c r="AF14" s="337">
        <v>1</v>
      </c>
    </row>
    <row r="15" spans="1:32">
      <c r="A15" s="338"/>
      <c r="B15" s="338"/>
      <c r="C15" s="339" t="s">
        <v>329</v>
      </c>
      <c r="D15" s="340"/>
      <c r="E15" s="341">
        <v>1</v>
      </c>
      <c r="F15" s="341">
        <v>1</v>
      </c>
      <c r="G15" s="341"/>
      <c r="H15" s="341"/>
      <c r="I15" s="341"/>
      <c r="J15" s="341"/>
      <c r="K15" s="341"/>
      <c r="L15" s="341"/>
      <c r="M15" s="341">
        <v>1</v>
      </c>
      <c r="N15" s="341"/>
      <c r="O15" s="341"/>
      <c r="P15" s="341"/>
      <c r="Q15" s="341"/>
      <c r="R15" s="341">
        <v>1</v>
      </c>
      <c r="S15" s="341">
        <v>1</v>
      </c>
      <c r="T15" s="341">
        <v>1</v>
      </c>
      <c r="U15" s="341">
        <v>3</v>
      </c>
      <c r="V15" s="341">
        <v>2</v>
      </c>
      <c r="W15" s="341">
        <v>3</v>
      </c>
      <c r="X15" s="341"/>
      <c r="Y15" s="341"/>
      <c r="Z15" s="341"/>
      <c r="AA15" s="341">
        <v>1</v>
      </c>
      <c r="AB15" s="341">
        <v>1</v>
      </c>
      <c r="AC15" s="341"/>
      <c r="AD15" s="341">
        <v>2</v>
      </c>
      <c r="AE15" s="341"/>
      <c r="AF15" s="342">
        <v>18</v>
      </c>
    </row>
    <row r="16" spans="1:32">
      <c r="A16" s="338"/>
      <c r="B16" s="350" t="s">
        <v>355</v>
      </c>
      <c r="C16" s="351"/>
      <c r="D16" s="352"/>
      <c r="E16" s="353">
        <v>1</v>
      </c>
      <c r="F16" s="353">
        <v>1</v>
      </c>
      <c r="G16" s="353"/>
      <c r="H16" s="353"/>
      <c r="I16" s="353"/>
      <c r="J16" s="353"/>
      <c r="K16" s="353"/>
      <c r="L16" s="353"/>
      <c r="M16" s="353">
        <v>1</v>
      </c>
      <c r="N16" s="353"/>
      <c r="O16" s="353"/>
      <c r="P16" s="353"/>
      <c r="Q16" s="353"/>
      <c r="R16" s="353">
        <v>1</v>
      </c>
      <c r="S16" s="353">
        <v>1</v>
      </c>
      <c r="T16" s="353">
        <v>1</v>
      </c>
      <c r="U16" s="353">
        <v>3</v>
      </c>
      <c r="V16" s="353">
        <v>3</v>
      </c>
      <c r="W16" s="353">
        <v>3</v>
      </c>
      <c r="X16" s="353"/>
      <c r="Y16" s="353"/>
      <c r="Z16" s="353"/>
      <c r="AA16" s="353">
        <v>1</v>
      </c>
      <c r="AB16" s="353">
        <v>1</v>
      </c>
      <c r="AC16" s="353"/>
      <c r="AD16" s="353">
        <v>2</v>
      </c>
      <c r="AE16" s="353"/>
      <c r="AF16" s="354">
        <v>19</v>
      </c>
    </row>
    <row r="17" spans="1:32">
      <c r="A17" s="338"/>
      <c r="B17" s="334" t="s">
        <v>168</v>
      </c>
      <c r="C17" s="334" t="s">
        <v>403</v>
      </c>
      <c r="D17" s="335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>
        <v>2</v>
      </c>
      <c r="U17" s="336"/>
      <c r="V17" s="336"/>
      <c r="W17" s="336">
        <v>1</v>
      </c>
      <c r="X17" s="336">
        <v>1</v>
      </c>
      <c r="Y17" s="336"/>
      <c r="Z17" s="336">
        <v>1</v>
      </c>
      <c r="AA17" s="336"/>
      <c r="AB17" s="336"/>
      <c r="AC17" s="336"/>
      <c r="AD17" s="336">
        <v>3</v>
      </c>
      <c r="AE17" s="336"/>
      <c r="AF17" s="337">
        <v>8</v>
      </c>
    </row>
    <row r="18" spans="1:32">
      <c r="A18" s="338"/>
      <c r="B18" s="338"/>
      <c r="C18" s="339" t="s">
        <v>442</v>
      </c>
      <c r="D18" s="340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>
        <v>1</v>
      </c>
      <c r="AC18" s="341"/>
      <c r="AD18" s="341"/>
      <c r="AE18" s="341"/>
      <c r="AF18" s="342">
        <v>1</v>
      </c>
    </row>
    <row r="19" spans="1:32">
      <c r="A19" s="338"/>
      <c r="B19" s="350" t="s">
        <v>404</v>
      </c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>
        <v>2</v>
      </c>
      <c r="U19" s="353"/>
      <c r="V19" s="353"/>
      <c r="W19" s="353">
        <v>1</v>
      </c>
      <c r="X19" s="353">
        <v>1</v>
      </c>
      <c r="Y19" s="353"/>
      <c r="Z19" s="353">
        <v>1</v>
      </c>
      <c r="AA19" s="353"/>
      <c r="AB19" s="353">
        <v>1</v>
      </c>
      <c r="AC19" s="353"/>
      <c r="AD19" s="353">
        <v>3</v>
      </c>
      <c r="AE19" s="353"/>
      <c r="AF19" s="354">
        <v>9</v>
      </c>
    </row>
    <row r="20" spans="1:32">
      <c r="A20" s="338"/>
      <c r="B20" s="334" t="s">
        <v>227</v>
      </c>
      <c r="C20" s="334" t="s">
        <v>379</v>
      </c>
      <c r="D20" s="335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>
        <v>1</v>
      </c>
      <c r="S20" s="336">
        <v>2</v>
      </c>
      <c r="T20" s="336"/>
      <c r="U20" s="336"/>
      <c r="V20" s="336"/>
      <c r="W20" s="336">
        <v>1</v>
      </c>
      <c r="X20" s="336"/>
      <c r="Y20" s="336"/>
      <c r="Z20" s="336"/>
      <c r="AA20" s="336"/>
      <c r="AB20" s="336"/>
      <c r="AC20" s="336"/>
      <c r="AD20" s="336"/>
      <c r="AE20" s="336"/>
      <c r="AF20" s="337">
        <v>4</v>
      </c>
    </row>
    <row r="21" spans="1:32">
      <c r="A21" s="338"/>
      <c r="B21" s="338"/>
      <c r="C21" s="339" t="s">
        <v>227</v>
      </c>
      <c r="D21" s="340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>
        <v>1</v>
      </c>
      <c r="AA21" s="341"/>
      <c r="AB21" s="341"/>
      <c r="AC21" s="341"/>
      <c r="AD21" s="341"/>
      <c r="AE21" s="341"/>
      <c r="AF21" s="342">
        <v>1</v>
      </c>
    </row>
    <row r="22" spans="1:32">
      <c r="A22" s="338"/>
      <c r="B22" s="350" t="s">
        <v>383</v>
      </c>
      <c r="C22" s="351"/>
      <c r="D22" s="352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>
        <v>1</v>
      </c>
      <c r="S22" s="353">
        <v>2</v>
      </c>
      <c r="T22" s="353"/>
      <c r="U22" s="353"/>
      <c r="V22" s="353"/>
      <c r="W22" s="353">
        <v>1</v>
      </c>
      <c r="X22" s="353"/>
      <c r="Y22" s="353"/>
      <c r="Z22" s="353">
        <v>1</v>
      </c>
      <c r="AA22" s="353"/>
      <c r="AB22" s="353"/>
      <c r="AC22" s="353"/>
      <c r="AD22" s="353"/>
      <c r="AE22" s="353"/>
      <c r="AF22" s="354">
        <v>5</v>
      </c>
    </row>
    <row r="23" spans="1:32">
      <c r="A23" s="338"/>
      <c r="B23" s="334" t="s">
        <v>161</v>
      </c>
      <c r="C23" s="334" t="s">
        <v>161</v>
      </c>
      <c r="D23" s="335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>
        <v>1</v>
      </c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7">
        <v>1</v>
      </c>
    </row>
    <row r="24" spans="1:32">
      <c r="A24" s="338"/>
      <c r="B24" s="338"/>
      <c r="C24" s="339" t="s">
        <v>443</v>
      </c>
      <c r="D24" s="340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>
        <v>1</v>
      </c>
      <c r="AC24" s="341"/>
      <c r="AD24" s="341"/>
      <c r="AE24" s="341"/>
      <c r="AF24" s="342">
        <v>1</v>
      </c>
    </row>
    <row r="25" spans="1:32">
      <c r="A25" s="338"/>
      <c r="B25" s="350" t="s">
        <v>405</v>
      </c>
      <c r="C25" s="351"/>
      <c r="D25" s="352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>
        <v>1</v>
      </c>
      <c r="V25" s="353"/>
      <c r="W25" s="353"/>
      <c r="X25" s="353"/>
      <c r="Y25" s="353"/>
      <c r="Z25" s="353"/>
      <c r="AA25" s="353"/>
      <c r="AB25" s="353">
        <v>1</v>
      </c>
      <c r="AC25" s="353"/>
      <c r="AD25" s="353"/>
      <c r="AE25" s="353"/>
      <c r="AF25" s="354">
        <v>2</v>
      </c>
    </row>
    <row r="26" spans="1:32">
      <c r="A26" s="338"/>
      <c r="B26" s="334" t="s">
        <v>229</v>
      </c>
      <c r="C26" s="334" t="s">
        <v>378</v>
      </c>
      <c r="D26" s="33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>
        <v>1</v>
      </c>
      <c r="S26" s="336"/>
      <c r="T26" s="336">
        <v>1</v>
      </c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7">
        <v>2</v>
      </c>
    </row>
    <row r="27" spans="1:32">
      <c r="A27" s="338"/>
      <c r="B27" s="350" t="s">
        <v>382</v>
      </c>
      <c r="C27" s="351"/>
      <c r="D27" s="352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>
        <v>1</v>
      </c>
      <c r="S27" s="353"/>
      <c r="T27" s="353">
        <v>1</v>
      </c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4">
        <v>2</v>
      </c>
    </row>
    <row r="28" spans="1:32">
      <c r="A28" s="338"/>
      <c r="B28" s="334" t="s">
        <v>230</v>
      </c>
      <c r="C28" s="334" t="s">
        <v>444</v>
      </c>
      <c r="D28" s="335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>
        <v>1</v>
      </c>
      <c r="AE28" s="336"/>
      <c r="AF28" s="337">
        <v>1</v>
      </c>
    </row>
    <row r="29" spans="1:32">
      <c r="A29" s="338"/>
      <c r="B29" s="350" t="s">
        <v>445</v>
      </c>
      <c r="C29" s="351"/>
      <c r="D29" s="352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>
        <v>1</v>
      </c>
      <c r="AE29" s="353"/>
      <c r="AF29" s="354">
        <v>1</v>
      </c>
    </row>
    <row r="30" spans="1:32">
      <c r="A30" s="344" t="s">
        <v>334</v>
      </c>
      <c r="B30" s="345"/>
      <c r="C30" s="345"/>
      <c r="D30" s="346"/>
      <c r="E30" s="347">
        <v>1</v>
      </c>
      <c r="F30" s="347">
        <v>1</v>
      </c>
      <c r="G30" s="347"/>
      <c r="H30" s="347"/>
      <c r="I30" s="347"/>
      <c r="J30" s="347"/>
      <c r="K30" s="347"/>
      <c r="L30" s="347"/>
      <c r="M30" s="347">
        <v>1</v>
      </c>
      <c r="N30" s="347"/>
      <c r="O30" s="347"/>
      <c r="P30" s="347"/>
      <c r="Q30" s="347"/>
      <c r="R30" s="347">
        <v>3</v>
      </c>
      <c r="S30" s="347">
        <v>3</v>
      </c>
      <c r="T30" s="347">
        <v>4</v>
      </c>
      <c r="U30" s="347">
        <v>4</v>
      </c>
      <c r="V30" s="347">
        <v>3</v>
      </c>
      <c r="W30" s="347">
        <v>5</v>
      </c>
      <c r="X30" s="347">
        <v>1</v>
      </c>
      <c r="Y30" s="347"/>
      <c r="Z30" s="347">
        <v>2</v>
      </c>
      <c r="AA30" s="347">
        <v>1</v>
      </c>
      <c r="AB30" s="347">
        <v>3</v>
      </c>
      <c r="AC30" s="347"/>
      <c r="AD30" s="347">
        <v>6</v>
      </c>
      <c r="AE30" s="347"/>
      <c r="AF30" s="348">
        <v>38</v>
      </c>
    </row>
    <row r="31" spans="1:32">
      <c r="A31" s="334" t="s">
        <v>63</v>
      </c>
      <c r="B31" s="334" t="s">
        <v>325</v>
      </c>
      <c r="C31" s="334" t="s">
        <v>425</v>
      </c>
      <c r="D31" s="335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>
        <v>1</v>
      </c>
      <c r="Z31" s="336"/>
      <c r="AA31" s="336"/>
      <c r="AB31" s="336"/>
      <c r="AC31" s="336"/>
      <c r="AD31" s="336"/>
      <c r="AE31" s="336">
        <v>1</v>
      </c>
      <c r="AF31" s="337">
        <v>2</v>
      </c>
    </row>
    <row r="32" spans="1:32">
      <c r="A32" s="338"/>
      <c r="B32" s="350" t="s">
        <v>426</v>
      </c>
      <c r="C32" s="351"/>
      <c r="D32" s="352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>
        <v>1</v>
      </c>
      <c r="Z32" s="353"/>
      <c r="AA32" s="353"/>
      <c r="AB32" s="353"/>
      <c r="AC32" s="353"/>
      <c r="AD32" s="353"/>
      <c r="AE32" s="353">
        <v>1</v>
      </c>
      <c r="AF32" s="354">
        <v>2</v>
      </c>
    </row>
    <row r="33" spans="1:32">
      <c r="A33" s="344" t="s">
        <v>427</v>
      </c>
      <c r="B33" s="345"/>
      <c r="C33" s="345"/>
      <c r="D33" s="346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>
        <v>1</v>
      </c>
      <c r="Z33" s="347"/>
      <c r="AA33" s="347"/>
      <c r="AB33" s="347"/>
      <c r="AC33" s="347"/>
      <c r="AD33" s="347"/>
      <c r="AE33" s="347">
        <v>1</v>
      </c>
      <c r="AF33" s="348">
        <v>2</v>
      </c>
    </row>
    <row r="34" spans="1:32">
      <c r="A34" s="334" t="s">
        <v>25</v>
      </c>
      <c r="B34" s="334" t="s">
        <v>32</v>
      </c>
      <c r="C34" s="334" t="s">
        <v>407</v>
      </c>
      <c r="D34" s="335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>
        <v>1</v>
      </c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7">
        <v>1</v>
      </c>
    </row>
    <row r="35" spans="1:32">
      <c r="A35" s="338"/>
      <c r="B35" s="338"/>
      <c r="C35" s="339" t="s">
        <v>408</v>
      </c>
      <c r="D35" s="340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>
        <v>1</v>
      </c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2">
        <v>1</v>
      </c>
    </row>
    <row r="36" spans="1:32">
      <c r="A36" s="338"/>
      <c r="B36" s="338"/>
      <c r="C36" s="339" t="s">
        <v>32</v>
      </c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>
        <v>1</v>
      </c>
      <c r="AE36" s="341"/>
      <c r="AF36" s="342">
        <v>1</v>
      </c>
    </row>
    <row r="37" spans="1:32">
      <c r="A37" s="338"/>
      <c r="B37" s="350" t="s">
        <v>409</v>
      </c>
      <c r="C37" s="351"/>
      <c r="D37" s="352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>
        <v>1</v>
      </c>
      <c r="U37" s="353">
        <v>1</v>
      </c>
      <c r="V37" s="353"/>
      <c r="W37" s="353"/>
      <c r="X37" s="353"/>
      <c r="Y37" s="353"/>
      <c r="Z37" s="353"/>
      <c r="AA37" s="353"/>
      <c r="AB37" s="353"/>
      <c r="AC37" s="353"/>
      <c r="AD37" s="353">
        <v>1</v>
      </c>
      <c r="AE37" s="353"/>
      <c r="AF37" s="354">
        <v>3</v>
      </c>
    </row>
    <row r="38" spans="1:32">
      <c r="A38" s="338"/>
      <c r="B38" s="334" t="s">
        <v>237</v>
      </c>
      <c r="C38" s="334" t="s">
        <v>392</v>
      </c>
      <c r="D38" s="335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>
        <v>2</v>
      </c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7">
        <v>2</v>
      </c>
    </row>
    <row r="39" spans="1:32">
      <c r="A39" s="338"/>
      <c r="B39" s="350" t="s">
        <v>393</v>
      </c>
      <c r="C39" s="351"/>
      <c r="D39" s="352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>
        <v>2</v>
      </c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4">
        <v>2</v>
      </c>
    </row>
    <row r="40" spans="1:32">
      <c r="A40" s="338"/>
      <c r="B40" s="334" t="s">
        <v>186</v>
      </c>
      <c r="C40" s="334" t="s">
        <v>394</v>
      </c>
      <c r="D40" s="335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>
        <v>1</v>
      </c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7">
        <v>1</v>
      </c>
    </row>
    <row r="41" spans="1:32">
      <c r="A41" s="338"/>
      <c r="B41" s="350" t="s">
        <v>395</v>
      </c>
      <c r="C41" s="351"/>
      <c r="D41" s="352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>
        <v>1</v>
      </c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353"/>
      <c r="AF41" s="354">
        <v>1</v>
      </c>
    </row>
    <row r="42" spans="1:32">
      <c r="A42" s="338"/>
      <c r="B42" s="334" t="s">
        <v>235</v>
      </c>
      <c r="C42" s="334" t="s">
        <v>385</v>
      </c>
      <c r="D42" s="335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>
        <v>1</v>
      </c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7">
        <v>1</v>
      </c>
    </row>
    <row r="43" spans="1:32">
      <c r="A43" s="338"/>
      <c r="B43" s="350" t="s">
        <v>386</v>
      </c>
      <c r="C43" s="351"/>
      <c r="D43" s="352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>
        <v>1</v>
      </c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4">
        <v>1</v>
      </c>
    </row>
    <row r="44" spans="1:32">
      <c r="A44" s="344" t="s">
        <v>387</v>
      </c>
      <c r="B44" s="345"/>
      <c r="C44" s="345"/>
      <c r="D44" s="346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>
        <v>1</v>
      </c>
      <c r="R44" s="347"/>
      <c r="S44" s="347">
        <v>3</v>
      </c>
      <c r="T44" s="347">
        <v>1</v>
      </c>
      <c r="U44" s="347">
        <v>1</v>
      </c>
      <c r="V44" s="347"/>
      <c r="W44" s="347"/>
      <c r="X44" s="347"/>
      <c r="Y44" s="347"/>
      <c r="Z44" s="347"/>
      <c r="AA44" s="347"/>
      <c r="AB44" s="347"/>
      <c r="AC44" s="347"/>
      <c r="AD44" s="347">
        <v>1</v>
      </c>
      <c r="AE44" s="347"/>
      <c r="AF44" s="348">
        <v>7</v>
      </c>
    </row>
    <row r="45" spans="1:32">
      <c r="A45" s="334" t="s">
        <v>31</v>
      </c>
      <c r="B45" s="334" t="s">
        <v>223</v>
      </c>
      <c r="C45" s="334" t="s">
        <v>446</v>
      </c>
      <c r="D45" s="335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>
        <v>1</v>
      </c>
      <c r="AA45" s="336"/>
      <c r="AB45" s="336"/>
      <c r="AC45" s="336"/>
      <c r="AD45" s="336"/>
      <c r="AE45" s="336"/>
      <c r="AF45" s="337">
        <v>1</v>
      </c>
    </row>
    <row r="46" spans="1:32">
      <c r="A46" s="338"/>
      <c r="B46" s="338"/>
      <c r="C46" s="339" t="s">
        <v>165</v>
      </c>
      <c r="D46" s="340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>
        <v>1</v>
      </c>
      <c r="Y46" s="341"/>
      <c r="Z46" s="341"/>
      <c r="AA46" s="341"/>
      <c r="AB46" s="341"/>
      <c r="AC46" s="341"/>
      <c r="AD46" s="341"/>
      <c r="AE46" s="341"/>
      <c r="AF46" s="342">
        <v>1</v>
      </c>
    </row>
    <row r="47" spans="1:32">
      <c r="A47" s="338"/>
      <c r="B47" s="338"/>
      <c r="C47" s="339" t="s">
        <v>447</v>
      </c>
      <c r="D47" s="340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>
        <v>1</v>
      </c>
      <c r="AD47" s="341"/>
      <c r="AE47" s="341"/>
      <c r="AF47" s="342">
        <v>1</v>
      </c>
    </row>
    <row r="48" spans="1:32">
      <c r="A48" s="338"/>
      <c r="B48" s="338"/>
      <c r="C48" s="339" t="s">
        <v>397</v>
      </c>
      <c r="D48" s="340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>
        <v>1</v>
      </c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2">
        <v>1</v>
      </c>
    </row>
    <row r="49" spans="1:32">
      <c r="A49" s="338"/>
      <c r="B49" s="338"/>
      <c r="C49" s="339" t="s">
        <v>410</v>
      </c>
      <c r="D49" s="340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>
        <v>1</v>
      </c>
      <c r="X49" s="341"/>
      <c r="Y49" s="341"/>
      <c r="Z49" s="341"/>
      <c r="AA49" s="341"/>
      <c r="AB49" s="341"/>
      <c r="AC49" s="341"/>
      <c r="AD49" s="341"/>
      <c r="AE49" s="341"/>
      <c r="AF49" s="342">
        <v>1</v>
      </c>
    </row>
    <row r="50" spans="1:32">
      <c r="A50" s="338"/>
      <c r="B50" s="338"/>
      <c r="C50" s="339" t="s">
        <v>398</v>
      </c>
      <c r="D50" s="340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>
        <v>1</v>
      </c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2">
        <v>1</v>
      </c>
    </row>
    <row r="51" spans="1:32">
      <c r="A51" s="338"/>
      <c r="B51" s="338"/>
      <c r="C51" s="339" t="s">
        <v>428</v>
      </c>
      <c r="D51" s="340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341"/>
      <c r="Z51" s="341">
        <v>1</v>
      </c>
      <c r="AA51" s="341"/>
      <c r="AB51" s="341"/>
      <c r="AC51" s="341"/>
      <c r="AD51" s="341"/>
      <c r="AE51" s="341"/>
      <c r="AF51" s="342">
        <v>1</v>
      </c>
    </row>
    <row r="52" spans="1:32">
      <c r="A52" s="338"/>
      <c r="B52" s="338"/>
      <c r="C52" s="339" t="s">
        <v>388</v>
      </c>
      <c r="D52" s="340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>
        <v>3</v>
      </c>
      <c r="T52" s="341">
        <v>1</v>
      </c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2">
        <v>4</v>
      </c>
    </row>
    <row r="53" spans="1:32">
      <c r="A53" s="338"/>
      <c r="B53" s="350" t="s">
        <v>389</v>
      </c>
      <c r="C53" s="351"/>
      <c r="D53" s="352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>
        <v>4</v>
      </c>
      <c r="T53" s="353">
        <v>2</v>
      </c>
      <c r="U53" s="353"/>
      <c r="V53" s="353"/>
      <c r="W53" s="353">
        <v>1</v>
      </c>
      <c r="X53" s="353">
        <v>1</v>
      </c>
      <c r="Y53" s="353"/>
      <c r="Z53" s="353">
        <v>2</v>
      </c>
      <c r="AA53" s="353"/>
      <c r="AB53" s="353"/>
      <c r="AC53" s="353">
        <v>1</v>
      </c>
      <c r="AD53" s="353"/>
      <c r="AE53" s="353"/>
      <c r="AF53" s="354">
        <v>11</v>
      </c>
    </row>
    <row r="54" spans="1:32">
      <c r="A54" s="338"/>
      <c r="B54" s="334" t="s">
        <v>220</v>
      </c>
      <c r="C54" s="334" t="s">
        <v>396</v>
      </c>
      <c r="D54" s="335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>
        <v>1</v>
      </c>
      <c r="T54" s="336"/>
      <c r="U54" s="336"/>
      <c r="V54" s="336"/>
      <c r="W54" s="336"/>
      <c r="X54" s="336"/>
      <c r="Y54" s="336">
        <v>1</v>
      </c>
      <c r="Z54" s="336"/>
      <c r="AA54" s="336"/>
      <c r="AB54" s="336"/>
      <c r="AC54" s="336"/>
      <c r="AD54" s="336"/>
      <c r="AE54" s="336"/>
      <c r="AF54" s="337">
        <v>2</v>
      </c>
    </row>
    <row r="55" spans="1:32">
      <c r="A55" s="338"/>
      <c r="B55" s="338"/>
      <c r="C55" s="339" t="s">
        <v>220</v>
      </c>
      <c r="D55" s="340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>
        <v>1</v>
      </c>
      <c r="U55" s="341">
        <v>3</v>
      </c>
      <c r="V55" s="341"/>
      <c r="W55" s="341"/>
      <c r="X55" s="341"/>
      <c r="Y55" s="341"/>
      <c r="Z55" s="341"/>
      <c r="AA55" s="341"/>
      <c r="AB55" s="341">
        <v>1</v>
      </c>
      <c r="AC55" s="341"/>
      <c r="AD55" s="341"/>
      <c r="AE55" s="341"/>
      <c r="AF55" s="342">
        <v>5</v>
      </c>
    </row>
    <row r="56" spans="1:32">
      <c r="A56" s="338"/>
      <c r="B56" s="338"/>
      <c r="C56" s="339" t="s">
        <v>303</v>
      </c>
      <c r="D56" s="340"/>
      <c r="E56" s="341"/>
      <c r="F56" s="341">
        <v>1</v>
      </c>
      <c r="G56" s="341"/>
      <c r="H56" s="341"/>
      <c r="I56" s="341"/>
      <c r="J56" s="341"/>
      <c r="K56" s="341">
        <v>1</v>
      </c>
      <c r="L56" s="341">
        <v>1</v>
      </c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2">
        <v>3</v>
      </c>
    </row>
    <row r="57" spans="1:32">
      <c r="A57" s="338"/>
      <c r="B57" s="350" t="s">
        <v>356</v>
      </c>
      <c r="C57" s="351"/>
      <c r="D57" s="352"/>
      <c r="E57" s="353"/>
      <c r="F57" s="353">
        <v>1</v>
      </c>
      <c r="G57" s="353"/>
      <c r="H57" s="353"/>
      <c r="I57" s="353"/>
      <c r="J57" s="353"/>
      <c r="K57" s="353">
        <v>1</v>
      </c>
      <c r="L57" s="353">
        <v>1</v>
      </c>
      <c r="M57" s="353"/>
      <c r="N57" s="353"/>
      <c r="O57" s="353"/>
      <c r="P57" s="353"/>
      <c r="Q57" s="353"/>
      <c r="R57" s="353"/>
      <c r="S57" s="353">
        <v>1</v>
      </c>
      <c r="T57" s="353">
        <v>1</v>
      </c>
      <c r="U57" s="353">
        <v>3</v>
      </c>
      <c r="V57" s="353"/>
      <c r="W57" s="353"/>
      <c r="X57" s="353"/>
      <c r="Y57" s="353">
        <v>1</v>
      </c>
      <c r="Z57" s="353"/>
      <c r="AA57" s="353"/>
      <c r="AB57" s="353">
        <v>1</v>
      </c>
      <c r="AC57" s="353"/>
      <c r="AD57" s="353"/>
      <c r="AE57" s="353"/>
      <c r="AF57" s="354">
        <v>10</v>
      </c>
    </row>
    <row r="58" spans="1:32">
      <c r="A58" s="338"/>
      <c r="B58" s="334" t="s">
        <v>225</v>
      </c>
      <c r="C58" s="334" t="s">
        <v>415</v>
      </c>
      <c r="D58" s="335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6"/>
      <c r="V58" s="336"/>
      <c r="W58" s="336">
        <v>1</v>
      </c>
      <c r="X58" s="336"/>
      <c r="Y58" s="336"/>
      <c r="Z58" s="336"/>
      <c r="AA58" s="336">
        <v>1</v>
      </c>
      <c r="AB58" s="336"/>
      <c r="AC58" s="336"/>
      <c r="AD58" s="336">
        <v>1</v>
      </c>
      <c r="AE58" s="336"/>
      <c r="AF58" s="337">
        <v>3</v>
      </c>
    </row>
    <row r="59" spans="1:32">
      <c r="A59" s="338"/>
      <c r="B59" s="350" t="s">
        <v>416</v>
      </c>
      <c r="C59" s="351"/>
      <c r="D59" s="352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>
        <v>1</v>
      </c>
      <c r="X59" s="353"/>
      <c r="Y59" s="353"/>
      <c r="Z59" s="353"/>
      <c r="AA59" s="353">
        <v>1</v>
      </c>
      <c r="AB59" s="353"/>
      <c r="AC59" s="353"/>
      <c r="AD59" s="353">
        <v>1</v>
      </c>
      <c r="AE59" s="353"/>
      <c r="AF59" s="354">
        <v>3</v>
      </c>
    </row>
    <row r="60" spans="1:32">
      <c r="A60" s="338"/>
      <c r="B60" s="334" t="s">
        <v>224</v>
      </c>
      <c r="C60" s="334" t="s">
        <v>448</v>
      </c>
      <c r="D60" s="335"/>
      <c r="E60" s="336"/>
      <c r="F60" s="336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36"/>
      <c r="AA60" s="336"/>
      <c r="AB60" s="336">
        <v>1</v>
      </c>
      <c r="AC60" s="336"/>
      <c r="AD60" s="336"/>
      <c r="AE60" s="336"/>
      <c r="AF60" s="337">
        <v>1</v>
      </c>
    </row>
    <row r="61" spans="1:32">
      <c r="A61" s="338"/>
      <c r="B61" s="338"/>
      <c r="C61" s="339" t="s">
        <v>449</v>
      </c>
      <c r="D61" s="340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1"/>
      <c r="X61" s="341"/>
      <c r="Y61" s="341"/>
      <c r="Z61" s="341"/>
      <c r="AA61" s="341"/>
      <c r="AB61" s="341">
        <v>1</v>
      </c>
      <c r="AC61" s="341"/>
      <c r="AD61" s="341"/>
      <c r="AE61" s="341"/>
      <c r="AF61" s="342">
        <v>1</v>
      </c>
    </row>
    <row r="62" spans="1:32">
      <c r="A62" s="338"/>
      <c r="B62" s="350" t="s">
        <v>450</v>
      </c>
      <c r="C62" s="351"/>
      <c r="D62" s="352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>
        <v>2</v>
      </c>
      <c r="AC62" s="353"/>
      <c r="AD62" s="353"/>
      <c r="AE62" s="353"/>
      <c r="AF62" s="354">
        <v>2</v>
      </c>
    </row>
    <row r="63" spans="1:32">
      <c r="A63" s="338"/>
      <c r="B63" s="334" t="s">
        <v>192</v>
      </c>
      <c r="C63" s="334" t="s">
        <v>399</v>
      </c>
      <c r="D63" s="335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>
        <v>1</v>
      </c>
      <c r="U63" s="336"/>
      <c r="V63" s="336"/>
      <c r="W63" s="336"/>
      <c r="X63" s="336"/>
      <c r="Y63" s="336"/>
      <c r="Z63" s="336"/>
      <c r="AA63" s="336">
        <v>1</v>
      </c>
      <c r="AB63" s="336"/>
      <c r="AC63" s="336"/>
      <c r="AD63" s="336"/>
      <c r="AE63" s="336"/>
      <c r="AF63" s="337">
        <v>2</v>
      </c>
    </row>
    <row r="64" spans="1:32">
      <c r="A64" s="338"/>
      <c r="B64" s="350" t="s">
        <v>400</v>
      </c>
      <c r="C64" s="351"/>
      <c r="D64" s="352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>
        <v>1</v>
      </c>
      <c r="U64" s="353"/>
      <c r="V64" s="353"/>
      <c r="W64" s="353"/>
      <c r="X64" s="353"/>
      <c r="Y64" s="353"/>
      <c r="Z64" s="353"/>
      <c r="AA64" s="353">
        <v>1</v>
      </c>
      <c r="AB64" s="353"/>
      <c r="AC64" s="353"/>
      <c r="AD64" s="353"/>
      <c r="AE64" s="353"/>
      <c r="AF64" s="354">
        <v>2</v>
      </c>
    </row>
    <row r="65" spans="1:32">
      <c r="A65" s="338"/>
      <c r="B65" s="334" t="s">
        <v>221</v>
      </c>
      <c r="C65" s="334" t="s">
        <v>413</v>
      </c>
      <c r="D65" s="335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>
        <v>1</v>
      </c>
      <c r="Y65" s="336"/>
      <c r="Z65" s="336"/>
      <c r="AA65" s="336"/>
      <c r="AB65" s="336"/>
      <c r="AC65" s="336"/>
      <c r="AD65" s="336"/>
      <c r="AE65" s="336"/>
      <c r="AF65" s="337">
        <v>1</v>
      </c>
    </row>
    <row r="66" spans="1:32">
      <c r="A66" s="338"/>
      <c r="B66" s="350" t="s">
        <v>414</v>
      </c>
      <c r="C66" s="351"/>
      <c r="D66" s="352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>
        <v>1</v>
      </c>
      <c r="Y66" s="353"/>
      <c r="Z66" s="353"/>
      <c r="AA66" s="353"/>
      <c r="AB66" s="353"/>
      <c r="AC66" s="353"/>
      <c r="AD66" s="353"/>
      <c r="AE66" s="353"/>
      <c r="AF66" s="354">
        <v>1</v>
      </c>
    </row>
    <row r="67" spans="1:32">
      <c r="A67" s="338"/>
      <c r="B67" s="334" t="s">
        <v>187</v>
      </c>
      <c r="C67" s="334" t="s">
        <v>451</v>
      </c>
      <c r="D67" s="335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>
        <v>1</v>
      </c>
      <c r="AB67" s="336"/>
      <c r="AC67" s="336"/>
      <c r="AD67" s="336"/>
      <c r="AE67" s="336"/>
      <c r="AF67" s="337">
        <v>1</v>
      </c>
    </row>
    <row r="68" spans="1:32">
      <c r="A68" s="338"/>
      <c r="B68" s="350" t="s">
        <v>452</v>
      </c>
      <c r="C68" s="351"/>
      <c r="D68" s="352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>
        <v>1</v>
      </c>
      <c r="AB68" s="353"/>
      <c r="AC68" s="353"/>
      <c r="AD68" s="353"/>
      <c r="AE68" s="353"/>
      <c r="AF68" s="354">
        <v>1</v>
      </c>
    </row>
    <row r="69" spans="1:32">
      <c r="A69" s="344" t="s">
        <v>335</v>
      </c>
      <c r="B69" s="345"/>
      <c r="C69" s="345"/>
      <c r="D69" s="346"/>
      <c r="E69" s="347"/>
      <c r="F69" s="347">
        <v>1</v>
      </c>
      <c r="G69" s="347"/>
      <c r="H69" s="347"/>
      <c r="I69" s="347"/>
      <c r="J69" s="347"/>
      <c r="K69" s="347">
        <v>1</v>
      </c>
      <c r="L69" s="347">
        <v>1</v>
      </c>
      <c r="M69" s="347"/>
      <c r="N69" s="347"/>
      <c r="O69" s="347"/>
      <c r="P69" s="347"/>
      <c r="Q69" s="347"/>
      <c r="R69" s="347"/>
      <c r="S69" s="347">
        <v>5</v>
      </c>
      <c r="T69" s="347">
        <v>4</v>
      </c>
      <c r="U69" s="347">
        <v>3</v>
      </c>
      <c r="V69" s="347"/>
      <c r="W69" s="347">
        <v>2</v>
      </c>
      <c r="X69" s="347">
        <v>2</v>
      </c>
      <c r="Y69" s="347">
        <v>1</v>
      </c>
      <c r="Z69" s="347">
        <v>2</v>
      </c>
      <c r="AA69" s="347">
        <v>3</v>
      </c>
      <c r="AB69" s="347">
        <v>3</v>
      </c>
      <c r="AC69" s="347">
        <v>1</v>
      </c>
      <c r="AD69" s="347">
        <v>1</v>
      </c>
      <c r="AE69" s="347"/>
      <c r="AF69" s="348">
        <v>30</v>
      </c>
    </row>
    <row r="70" spans="1:32">
      <c r="A70" s="334" t="s">
        <v>26</v>
      </c>
      <c r="B70" s="334" t="s">
        <v>26</v>
      </c>
      <c r="C70" s="334" t="s">
        <v>453</v>
      </c>
      <c r="D70" s="335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>
        <v>1</v>
      </c>
      <c r="AC70" s="336">
        <v>1</v>
      </c>
      <c r="AD70" s="336"/>
      <c r="AE70" s="336"/>
      <c r="AF70" s="337">
        <v>2</v>
      </c>
    </row>
    <row r="71" spans="1:32">
      <c r="A71" s="338"/>
      <c r="B71" s="350" t="s">
        <v>371</v>
      </c>
      <c r="C71" s="351"/>
      <c r="D71" s="352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>
        <v>1</v>
      </c>
      <c r="AC71" s="353">
        <v>1</v>
      </c>
      <c r="AD71" s="353"/>
      <c r="AE71" s="353"/>
      <c r="AF71" s="354">
        <v>2</v>
      </c>
    </row>
    <row r="72" spans="1:32">
      <c r="A72" s="338"/>
      <c r="B72" s="334" t="s">
        <v>242</v>
      </c>
      <c r="C72" s="334" t="s">
        <v>242</v>
      </c>
      <c r="D72" s="335"/>
      <c r="E72" s="336"/>
      <c r="F72" s="336"/>
      <c r="G72" s="336"/>
      <c r="H72" s="336"/>
      <c r="I72" s="336"/>
      <c r="J72" s="336"/>
      <c r="K72" s="336"/>
      <c r="L72" s="336"/>
      <c r="M72" s="336"/>
      <c r="N72" s="336">
        <v>1</v>
      </c>
      <c r="O72" s="336"/>
      <c r="P72" s="336"/>
      <c r="Q72" s="336"/>
      <c r="R72" s="336"/>
      <c r="S72" s="336"/>
      <c r="T72" s="336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7">
        <v>1</v>
      </c>
    </row>
    <row r="73" spans="1:32">
      <c r="A73" s="338"/>
      <c r="B73" s="350" t="s">
        <v>370</v>
      </c>
      <c r="C73" s="351"/>
      <c r="D73" s="352"/>
      <c r="E73" s="353"/>
      <c r="F73" s="353"/>
      <c r="G73" s="353"/>
      <c r="H73" s="353"/>
      <c r="I73" s="353"/>
      <c r="J73" s="353"/>
      <c r="K73" s="353"/>
      <c r="L73" s="353"/>
      <c r="M73" s="353"/>
      <c r="N73" s="353">
        <v>1</v>
      </c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353"/>
      <c r="AE73" s="353"/>
      <c r="AF73" s="354">
        <v>1</v>
      </c>
    </row>
    <row r="74" spans="1:32">
      <c r="A74" s="344" t="s">
        <v>371</v>
      </c>
      <c r="B74" s="345"/>
      <c r="C74" s="345"/>
      <c r="D74" s="346"/>
      <c r="E74" s="347"/>
      <c r="F74" s="347"/>
      <c r="G74" s="347"/>
      <c r="H74" s="347"/>
      <c r="I74" s="347"/>
      <c r="J74" s="347"/>
      <c r="K74" s="347"/>
      <c r="L74" s="347"/>
      <c r="M74" s="347"/>
      <c r="N74" s="347">
        <v>1</v>
      </c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7"/>
      <c r="Z74" s="347"/>
      <c r="AA74" s="347"/>
      <c r="AB74" s="347">
        <v>1</v>
      </c>
      <c r="AC74" s="347">
        <v>1</v>
      </c>
      <c r="AD74" s="347"/>
      <c r="AE74" s="347"/>
      <c r="AF74" s="348">
        <v>3</v>
      </c>
    </row>
    <row r="75" spans="1:32">
      <c r="A75" s="334" t="s">
        <v>34</v>
      </c>
      <c r="B75" s="334" t="s">
        <v>261</v>
      </c>
      <c r="C75" s="334" t="s">
        <v>454</v>
      </c>
      <c r="D75" s="335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  <c r="AB75" s="336">
        <v>1</v>
      </c>
      <c r="AC75" s="336"/>
      <c r="AD75" s="336"/>
      <c r="AE75" s="336"/>
      <c r="AF75" s="337">
        <v>1</v>
      </c>
    </row>
    <row r="76" spans="1:32">
      <c r="A76" s="338"/>
      <c r="B76" s="350" t="s">
        <v>455</v>
      </c>
      <c r="C76" s="351"/>
      <c r="D76" s="352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>
        <v>1</v>
      </c>
      <c r="AC76" s="353"/>
      <c r="AD76" s="353"/>
      <c r="AE76" s="353"/>
      <c r="AF76" s="354">
        <v>1</v>
      </c>
    </row>
    <row r="77" spans="1:32">
      <c r="A77" s="344" t="s">
        <v>456</v>
      </c>
      <c r="B77" s="345"/>
      <c r="C77" s="345"/>
      <c r="D77" s="346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  <c r="AA77" s="347"/>
      <c r="AB77" s="347">
        <v>1</v>
      </c>
      <c r="AC77" s="347"/>
      <c r="AD77" s="347"/>
      <c r="AE77" s="347"/>
      <c r="AF77" s="348">
        <v>1</v>
      </c>
    </row>
    <row r="78" spans="1:32">
      <c r="A78" s="334" t="s">
        <v>58</v>
      </c>
      <c r="B78" s="334" t="s">
        <v>58</v>
      </c>
      <c r="C78" s="334" t="s">
        <v>402</v>
      </c>
      <c r="D78" s="335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>
        <v>1</v>
      </c>
      <c r="T78" s="336"/>
      <c r="U78" s="336"/>
      <c r="V78" s="336"/>
      <c r="W78" s="336"/>
      <c r="X78" s="336"/>
      <c r="Y78" s="336"/>
      <c r="Z78" s="336"/>
      <c r="AA78" s="336"/>
      <c r="AB78" s="336"/>
      <c r="AC78" s="336"/>
      <c r="AD78" s="336"/>
      <c r="AE78" s="336"/>
      <c r="AF78" s="337">
        <v>1</v>
      </c>
    </row>
    <row r="79" spans="1:32">
      <c r="A79" s="338"/>
      <c r="B79" s="350" t="s">
        <v>406</v>
      </c>
      <c r="C79" s="351"/>
      <c r="D79" s="352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>
        <v>1</v>
      </c>
      <c r="T79" s="353"/>
      <c r="U79" s="353"/>
      <c r="V79" s="353"/>
      <c r="W79" s="353"/>
      <c r="X79" s="353"/>
      <c r="Y79" s="353"/>
      <c r="Z79" s="353"/>
      <c r="AA79" s="353"/>
      <c r="AB79" s="353"/>
      <c r="AC79" s="353"/>
      <c r="AD79" s="353"/>
      <c r="AE79" s="353"/>
      <c r="AF79" s="354">
        <v>1</v>
      </c>
    </row>
    <row r="80" spans="1:32">
      <c r="A80" s="338"/>
      <c r="B80" s="334" t="s">
        <v>299</v>
      </c>
      <c r="C80" s="334" t="s">
        <v>457</v>
      </c>
      <c r="D80" s="335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>
        <v>1</v>
      </c>
      <c r="AD80" s="336"/>
      <c r="AE80" s="336"/>
      <c r="AF80" s="337">
        <v>1</v>
      </c>
    </row>
    <row r="81" spans="1:32">
      <c r="A81" s="338"/>
      <c r="B81" s="350" t="s">
        <v>458</v>
      </c>
      <c r="C81" s="351"/>
      <c r="D81" s="352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353"/>
      <c r="U81" s="353"/>
      <c r="V81" s="353"/>
      <c r="W81" s="353"/>
      <c r="X81" s="353"/>
      <c r="Y81" s="353"/>
      <c r="Z81" s="353"/>
      <c r="AA81" s="353"/>
      <c r="AB81" s="353"/>
      <c r="AC81" s="353">
        <v>1</v>
      </c>
      <c r="AD81" s="353"/>
      <c r="AE81" s="353"/>
      <c r="AF81" s="354">
        <v>1</v>
      </c>
    </row>
    <row r="82" spans="1:32">
      <c r="A82" s="344" t="s">
        <v>406</v>
      </c>
      <c r="B82" s="345"/>
      <c r="C82" s="345"/>
      <c r="D82" s="346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>
        <v>1</v>
      </c>
      <c r="T82" s="347"/>
      <c r="U82" s="347"/>
      <c r="V82" s="347"/>
      <c r="W82" s="347"/>
      <c r="X82" s="347"/>
      <c r="Y82" s="347"/>
      <c r="Z82" s="347"/>
      <c r="AA82" s="347"/>
      <c r="AB82" s="347"/>
      <c r="AC82" s="347">
        <v>1</v>
      </c>
      <c r="AD82" s="347"/>
      <c r="AE82" s="347"/>
      <c r="AF82" s="348">
        <v>2</v>
      </c>
    </row>
    <row r="83" spans="1:32">
      <c r="A83" s="334" t="s">
        <v>21</v>
      </c>
      <c r="B83" s="334" t="s">
        <v>157</v>
      </c>
      <c r="C83" s="334" t="s">
        <v>358</v>
      </c>
      <c r="D83" s="335"/>
      <c r="E83" s="336"/>
      <c r="F83" s="336"/>
      <c r="G83" s="336"/>
      <c r="H83" s="336"/>
      <c r="I83" s="336">
        <v>1</v>
      </c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336"/>
      <c r="AD83" s="336"/>
      <c r="AE83" s="336"/>
      <c r="AF83" s="337">
        <v>1</v>
      </c>
    </row>
    <row r="84" spans="1:32">
      <c r="A84" s="338"/>
      <c r="B84" s="338"/>
      <c r="C84" s="339" t="s">
        <v>401</v>
      </c>
      <c r="D84" s="340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>
        <v>1</v>
      </c>
      <c r="T84" s="341"/>
      <c r="U84" s="341"/>
      <c r="V84" s="341"/>
      <c r="W84" s="341"/>
      <c r="X84" s="341"/>
      <c r="Y84" s="341"/>
      <c r="Z84" s="341"/>
      <c r="AA84" s="341"/>
      <c r="AB84" s="341"/>
      <c r="AC84" s="341"/>
      <c r="AD84" s="341"/>
      <c r="AE84" s="341"/>
      <c r="AF84" s="342">
        <v>1</v>
      </c>
    </row>
    <row r="85" spans="1:32">
      <c r="A85" s="338"/>
      <c r="B85" s="338"/>
      <c r="C85" s="339" t="s">
        <v>360</v>
      </c>
      <c r="D85" s="340"/>
      <c r="E85" s="341"/>
      <c r="F85" s="341"/>
      <c r="G85" s="341"/>
      <c r="H85" s="341">
        <v>1</v>
      </c>
      <c r="I85" s="341"/>
      <c r="J85" s="341"/>
      <c r="K85" s="341"/>
      <c r="L85" s="341"/>
      <c r="M85" s="341"/>
      <c r="N85" s="341"/>
      <c r="O85" s="341"/>
      <c r="P85" s="341"/>
      <c r="Q85" s="341"/>
      <c r="R85" s="341"/>
      <c r="S85" s="341"/>
      <c r="T85" s="341"/>
      <c r="U85" s="341"/>
      <c r="V85" s="341"/>
      <c r="W85" s="341"/>
      <c r="X85" s="341"/>
      <c r="Y85" s="341"/>
      <c r="Z85" s="341"/>
      <c r="AA85" s="341"/>
      <c r="AB85" s="341"/>
      <c r="AC85" s="341"/>
      <c r="AD85" s="341"/>
      <c r="AE85" s="341"/>
      <c r="AF85" s="342">
        <v>1</v>
      </c>
    </row>
    <row r="86" spans="1:32">
      <c r="A86" s="338"/>
      <c r="B86" s="338"/>
      <c r="C86" s="339" t="s">
        <v>353</v>
      </c>
      <c r="D86" s="340"/>
      <c r="E86" s="341"/>
      <c r="F86" s="341"/>
      <c r="G86" s="341">
        <v>1</v>
      </c>
      <c r="H86" s="341"/>
      <c r="I86" s="341"/>
      <c r="J86" s="341"/>
      <c r="K86" s="341"/>
      <c r="L86" s="341"/>
      <c r="M86" s="341"/>
      <c r="N86" s="341"/>
      <c r="O86" s="341"/>
      <c r="P86" s="341"/>
      <c r="Q86" s="341"/>
      <c r="R86" s="341"/>
      <c r="S86" s="341"/>
      <c r="T86" s="341"/>
      <c r="U86" s="341"/>
      <c r="V86" s="341"/>
      <c r="W86" s="341"/>
      <c r="X86" s="341"/>
      <c r="Y86" s="341"/>
      <c r="Z86" s="341"/>
      <c r="AA86" s="341"/>
      <c r="AB86" s="341"/>
      <c r="AC86" s="341"/>
      <c r="AD86" s="341"/>
      <c r="AE86" s="341"/>
      <c r="AF86" s="342">
        <v>1</v>
      </c>
    </row>
    <row r="87" spans="1:32">
      <c r="A87" s="338"/>
      <c r="B87" s="338"/>
      <c r="C87" s="339" t="s">
        <v>192</v>
      </c>
      <c r="D87" s="340"/>
      <c r="E87" s="341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>
        <v>1</v>
      </c>
      <c r="V87" s="341"/>
      <c r="W87" s="341"/>
      <c r="X87" s="341"/>
      <c r="Y87" s="341"/>
      <c r="Z87" s="341"/>
      <c r="AA87" s="341"/>
      <c r="AB87" s="341"/>
      <c r="AC87" s="341"/>
      <c r="AD87" s="341"/>
      <c r="AE87" s="341"/>
      <c r="AF87" s="342">
        <v>1</v>
      </c>
    </row>
    <row r="88" spans="1:32">
      <c r="A88" s="338"/>
      <c r="B88" s="350" t="s">
        <v>357</v>
      </c>
      <c r="C88" s="351"/>
      <c r="D88" s="352"/>
      <c r="E88" s="353"/>
      <c r="F88" s="353"/>
      <c r="G88" s="353">
        <v>1</v>
      </c>
      <c r="H88" s="353">
        <v>1</v>
      </c>
      <c r="I88" s="353">
        <v>1</v>
      </c>
      <c r="J88" s="353"/>
      <c r="K88" s="353"/>
      <c r="L88" s="353"/>
      <c r="M88" s="353"/>
      <c r="N88" s="353"/>
      <c r="O88" s="353"/>
      <c r="P88" s="353"/>
      <c r="Q88" s="353"/>
      <c r="R88" s="353"/>
      <c r="S88" s="353">
        <v>1</v>
      </c>
      <c r="T88" s="353"/>
      <c r="U88" s="353">
        <v>1</v>
      </c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4">
        <v>5</v>
      </c>
    </row>
    <row r="89" spans="1:32">
      <c r="A89" s="338"/>
      <c r="B89" s="334" t="s">
        <v>209</v>
      </c>
      <c r="C89" s="334" t="s">
        <v>417</v>
      </c>
      <c r="D89" s="335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>
        <v>1</v>
      </c>
      <c r="W89" s="336">
        <v>1</v>
      </c>
      <c r="X89" s="336"/>
      <c r="Y89" s="336"/>
      <c r="Z89" s="336"/>
      <c r="AA89" s="336"/>
      <c r="AB89" s="336"/>
      <c r="AC89" s="336"/>
      <c r="AD89" s="336"/>
      <c r="AE89" s="336"/>
      <c r="AF89" s="337">
        <v>2</v>
      </c>
    </row>
    <row r="90" spans="1:32">
      <c r="A90" s="338"/>
      <c r="B90" s="338"/>
      <c r="C90" s="339" t="s">
        <v>418</v>
      </c>
      <c r="D90" s="340"/>
      <c r="E90" s="341"/>
      <c r="F90" s="341"/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>
        <v>1</v>
      </c>
      <c r="Y90" s="341"/>
      <c r="Z90" s="341"/>
      <c r="AA90" s="341"/>
      <c r="AB90" s="341"/>
      <c r="AC90" s="341"/>
      <c r="AD90" s="341"/>
      <c r="AE90" s="341"/>
      <c r="AF90" s="342">
        <v>1</v>
      </c>
    </row>
    <row r="91" spans="1:32">
      <c r="A91" s="338"/>
      <c r="B91" s="350" t="s">
        <v>419</v>
      </c>
      <c r="C91" s="351"/>
      <c r="D91" s="352"/>
      <c r="E91" s="353"/>
      <c r="F91" s="353"/>
      <c r="G91" s="353"/>
      <c r="H91" s="353"/>
      <c r="I91" s="353"/>
      <c r="J91" s="353"/>
      <c r="K91" s="353"/>
      <c r="L91" s="353"/>
      <c r="M91" s="353"/>
      <c r="N91" s="353"/>
      <c r="O91" s="353"/>
      <c r="P91" s="353"/>
      <c r="Q91" s="353"/>
      <c r="R91" s="353"/>
      <c r="S91" s="353"/>
      <c r="T91" s="353"/>
      <c r="U91" s="353"/>
      <c r="V91" s="353">
        <v>1</v>
      </c>
      <c r="W91" s="353">
        <v>1</v>
      </c>
      <c r="X91" s="353">
        <v>1</v>
      </c>
      <c r="Y91" s="353"/>
      <c r="Z91" s="353"/>
      <c r="AA91" s="353"/>
      <c r="AB91" s="353"/>
      <c r="AC91" s="353"/>
      <c r="AD91" s="353"/>
      <c r="AE91" s="353"/>
      <c r="AF91" s="354">
        <v>3</v>
      </c>
    </row>
    <row r="92" spans="1:32">
      <c r="A92" s="338"/>
      <c r="B92" s="334" t="s">
        <v>208</v>
      </c>
      <c r="C92" s="334" t="s">
        <v>422</v>
      </c>
      <c r="D92" s="335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>
        <v>1</v>
      </c>
      <c r="Z92" s="336">
        <v>1</v>
      </c>
      <c r="AA92" s="336"/>
      <c r="AB92" s="336">
        <v>1</v>
      </c>
      <c r="AC92" s="336"/>
      <c r="AD92" s="336"/>
      <c r="AE92" s="336"/>
      <c r="AF92" s="337">
        <v>3</v>
      </c>
    </row>
    <row r="93" spans="1:32">
      <c r="A93" s="338"/>
      <c r="B93" s="350" t="s">
        <v>423</v>
      </c>
      <c r="C93" s="351"/>
      <c r="D93" s="352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3"/>
      <c r="W93" s="353"/>
      <c r="X93" s="353"/>
      <c r="Y93" s="353">
        <v>1</v>
      </c>
      <c r="Z93" s="353">
        <v>1</v>
      </c>
      <c r="AA93" s="353"/>
      <c r="AB93" s="353">
        <v>1</v>
      </c>
      <c r="AC93" s="353"/>
      <c r="AD93" s="353"/>
      <c r="AE93" s="353"/>
      <c r="AF93" s="354">
        <v>3</v>
      </c>
    </row>
    <row r="94" spans="1:32">
      <c r="A94" s="338"/>
      <c r="B94" s="334" t="s">
        <v>203</v>
      </c>
      <c r="C94" s="334" t="s">
        <v>193</v>
      </c>
      <c r="D94" s="335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336">
        <v>1</v>
      </c>
      <c r="X94" s="336"/>
      <c r="Y94" s="336"/>
      <c r="Z94" s="336"/>
      <c r="AA94" s="336"/>
      <c r="AB94" s="336"/>
      <c r="AC94" s="336"/>
      <c r="AD94" s="336"/>
      <c r="AE94" s="336"/>
      <c r="AF94" s="337">
        <v>1</v>
      </c>
    </row>
    <row r="95" spans="1:32">
      <c r="A95" s="338"/>
      <c r="B95" s="338"/>
      <c r="C95" s="339" t="s">
        <v>420</v>
      </c>
      <c r="D95" s="340"/>
      <c r="E95" s="341"/>
      <c r="F95" s="341"/>
      <c r="G95" s="341"/>
      <c r="H95" s="341"/>
      <c r="I95" s="341"/>
      <c r="J95" s="341"/>
      <c r="K95" s="341"/>
      <c r="L95" s="341"/>
      <c r="M95" s="341"/>
      <c r="N95" s="341"/>
      <c r="O95" s="341"/>
      <c r="P95" s="341"/>
      <c r="Q95" s="341"/>
      <c r="R95" s="341"/>
      <c r="S95" s="341"/>
      <c r="T95" s="341"/>
      <c r="U95" s="341">
        <v>1</v>
      </c>
      <c r="V95" s="341"/>
      <c r="W95" s="341"/>
      <c r="X95" s="341"/>
      <c r="Y95" s="341"/>
      <c r="Z95" s="341"/>
      <c r="AA95" s="341"/>
      <c r="AB95" s="341"/>
      <c r="AC95" s="341"/>
      <c r="AD95" s="341"/>
      <c r="AE95" s="341"/>
      <c r="AF95" s="342">
        <v>1</v>
      </c>
    </row>
    <row r="96" spans="1:32">
      <c r="A96" s="338"/>
      <c r="B96" s="350" t="s">
        <v>421</v>
      </c>
      <c r="C96" s="351"/>
      <c r="D96" s="352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>
        <v>1</v>
      </c>
      <c r="V96" s="353"/>
      <c r="W96" s="353">
        <v>1</v>
      </c>
      <c r="X96" s="353"/>
      <c r="Y96" s="353"/>
      <c r="Z96" s="353"/>
      <c r="AA96" s="353"/>
      <c r="AB96" s="353"/>
      <c r="AC96" s="353"/>
      <c r="AD96" s="353"/>
      <c r="AE96" s="353"/>
      <c r="AF96" s="354">
        <v>2</v>
      </c>
    </row>
    <row r="97" spans="1:32">
      <c r="A97" s="338"/>
      <c r="B97" s="334" t="s">
        <v>172</v>
      </c>
      <c r="C97" s="334" t="s">
        <v>390</v>
      </c>
      <c r="D97" s="335"/>
      <c r="E97" s="336"/>
      <c r="F97" s="336"/>
      <c r="G97" s="336"/>
      <c r="H97" s="336"/>
      <c r="I97" s="336"/>
      <c r="J97" s="336"/>
      <c r="K97" s="336"/>
      <c r="L97" s="336"/>
      <c r="M97" s="336"/>
      <c r="N97" s="336"/>
      <c r="O97" s="336"/>
      <c r="P97" s="336">
        <v>1</v>
      </c>
      <c r="Q97" s="336"/>
      <c r="R97" s="336"/>
      <c r="S97" s="336"/>
      <c r="T97" s="336"/>
      <c r="U97" s="336"/>
      <c r="V97" s="336"/>
      <c r="W97" s="336"/>
      <c r="X97" s="336"/>
      <c r="Y97" s="336"/>
      <c r="Z97" s="336"/>
      <c r="AA97" s="336"/>
      <c r="AB97" s="336"/>
      <c r="AC97" s="336"/>
      <c r="AD97" s="336"/>
      <c r="AE97" s="336"/>
      <c r="AF97" s="337">
        <v>1</v>
      </c>
    </row>
    <row r="98" spans="1:32">
      <c r="A98" s="338"/>
      <c r="B98" s="350" t="s">
        <v>391</v>
      </c>
      <c r="C98" s="351"/>
      <c r="D98" s="352"/>
      <c r="E98" s="353"/>
      <c r="F98" s="353"/>
      <c r="G98" s="353"/>
      <c r="H98" s="353"/>
      <c r="I98" s="353"/>
      <c r="J98" s="353"/>
      <c r="K98" s="353"/>
      <c r="L98" s="353"/>
      <c r="M98" s="353"/>
      <c r="N98" s="353"/>
      <c r="O98" s="353"/>
      <c r="P98" s="353">
        <v>1</v>
      </c>
      <c r="Q98" s="353"/>
      <c r="R98" s="353"/>
      <c r="S98" s="353"/>
      <c r="T98" s="353"/>
      <c r="U98" s="353"/>
      <c r="V98" s="353"/>
      <c r="W98" s="353"/>
      <c r="X98" s="353"/>
      <c r="Y98" s="353"/>
      <c r="Z98" s="353"/>
      <c r="AA98" s="353"/>
      <c r="AB98" s="353"/>
      <c r="AC98" s="353"/>
      <c r="AD98" s="353"/>
      <c r="AE98" s="353"/>
      <c r="AF98" s="354">
        <v>1</v>
      </c>
    </row>
    <row r="99" spans="1:32">
      <c r="A99" s="344" t="s">
        <v>354</v>
      </c>
      <c r="B99" s="345"/>
      <c r="C99" s="345"/>
      <c r="D99" s="346"/>
      <c r="E99" s="347"/>
      <c r="F99" s="347"/>
      <c r="G99" s="347">
        <v>1</v>
      </c>
      <c r="H99" s="347">
        <v>1</v>
      </c>
      <c r="I99" s="347">
        <v>1</v>
      </c>
      <c r="J99" s="347"/>
      <c r="K99" s="347"/>
      <c r="L99" s="347"/>
      <c r="M99" s="347"/>
      <c r="N99" s="347"/>
      <c r="O99" s="347"/>
      <c r="P99" s="347">
        <v>1</v>
      </c>
      <c r="Q99" s="347"/>
      <c r="R99" s="347"/>
      <c r="S99" s="347">
        <v>1</v>
      </c>
      <c r="T99" s="347"/>
      <c r="U99" s="347">
        <v>2</v>
      </c>
      <c r="V99" s="347">
        <v>1</v>
      </c>
      <c r="W99" s="347">
        <v>2</v>
      </c>
      <c r="X99" s="347">
        <v>1</v>
      </c>
      <c r="Y99" s="347">
        <v>1</v>
      </c>
      <c r="Z99" s="347">
        <v>1</v>
      </c>
      <c r="AA99" s="347"/>
      <c r="AB99" s="347">
        <v>1</v>
      </c>
      <c r="AC99" s="347"/>
      <c r="AD99" s="347"/>
      <c r="AE99" s="347"/>
      <c r="AF99" s="348">
        <v>14</v>
      </c>
    </row>
    <row r="100" spans="1:32">
      <c r="A100" s="334" t="s">
        <v>59</v>
      </c>
      <c r="B100" s="334" t="s">
        <v>253</v>
      </c>
      <c r="C100" s="334" t="s">
        <v>361</v>
      </c>
      <c r="D100" s="335"/>
      <c r="E100" s="336"/>
      <c r="F100" s="336"/>
      <c r="G100" s="336"/>
      <c r="H100" s="336"/>
      <c r="I100" s="336"/>
      <c r="J100" s="336">
        <v>1</v>
      </c>
      <c r="K100" s="336"/>
      <c r="L100" s="336"/>
      <c r="M100" s="336"/>
      <c r="N100" s="336"/>
      <c r="O100" s="336"/>
      <c r="P100" s="336"/>
      <c r="Q100" s="336"/>
      <c r="R100" s="336"/>
      <c r="S100" s="336"/>
      <c r="T100" s="336"/>
      <c r="U100" s="336"/>
      <c r="V100" s="336"/>
      <c r="W100" s="336"/>
      <c r="X100" s="336"/>
      <c r="Y100" s="336"/>
      <c r="Z100" s="336"/>
      <c r="AA100" s="336"/>
      <c r="AB100" s="336"/>
      <c r="AC100" s="336"/>
      <c r="AD100" s="336"/>
      <c r="AE100" s="336"/>
      <c r="AF100" s="337">
        <v>1</v>
      </c>
    </row>
    <row r="101" spans="1:32">
      <c r="A101" s="338"/>
      <c r="B101" s="350" t="s">
        <v>362</v>
      </c>
      <c r="C101" s="351"/>
      <c r="D101" s="352"/>
      <c r="E101" s="353"/>
      <c r="F101" s="353"/>
      <c r="G101" s="353"/>
      <c r="H101" s="353"/>
      <c r="I101" s="353"/>
      <c r="J101" s="353">
        <v>1</v>
      </c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3"/>
      <c r="X101" s="353"/>
      <c r="Y101" s="353"/>
      <c r="Z101" s="353"/>
      <c r="AA101" s="353"/>
      <c r="AB101" s="353"/>
      <c r="AC101" s="353"/>
      <c r="AD101" s="353"/>
      <c r="AE101" s="353"/>
      <c r="AF101" s="354">
        <v>1</v>
      </c>
    </row>
    <row r="102" spans="1:32">
      <c r="A102" s="344" t="s">
        <v>363</v>
      </c>
      <c r="B102" s="345"/>
      <c r="C102" s="345"/>
      <c r="D102" s="346"/>
      <c r="E102" s="347"/>
      <c r="F102" s="347"/>
      <c r="G102" s="347"/>
      <c r="H102" s="347"/>
      <c r="I102" s="347"/>
      <c r="J102" s="347">
        <v>1</v>
      </c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7"/>
      <c r="X102" s="347"/>
      <c r="Y102" s="347"/>
      <c r="Z102" s="347"/>
      <c r="AA102" s="347"/>
      <c r="AB102" s="347"/>
      <c r="AC102" s="347"/>
      <c r="AD102" s="347"/>
      <c r="AE102" s="347"/>
      <c r="AF102" s="348">
        <v>1</v>
      </c>
    </row>
    <row r="103" spans="1:32">
      <c r="A103" s="334" t="s">
        <v>29</v>
      </c>
      <c r="B103" s="334" t="s">
        <v>183</v>
      </c>
      <c r="C103" s="334" t="s">
        <v>459</v>
      </c>
      <c r="D103" s="335"/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/>
      <c r="X103" s="336"/>
      <c r="Y103" s="336"/>
      <c r="Z103" s="336">
        <v>1</v>
      </c>
      <c r="AA103" s="336"/>
      <c r="AB103" s="336"/>
      <c r="AC103" s="336"/>
      <c r="AD103" s="336"/>
      <c r="AE103" s="336"/>
      <c r="AF103" s="337">
        <v>1</v>
      </c>
    </row>
    <row r="104" spans="1:32">
      <c r="A104" s="338"/>
      <c r="B104" s="338"/>
      <c r="C104" s="339" t="s">
        <v>460</v>
      </c>
      <c r="D104" s="340"/>
      <c r="E104" s="341"/>
      <c r="F104" s="341"/>
      <c r="G104" s="341"/>
      <c r="H104" s="341"/>
      <c r="I104" s="341"/>
      <c r="J104" s="341"/>
      <c r="K104" s="341"/>
      <c r="L104" s="341"/>
      <c r="M104" s="341"/>
      <c r="N104" s="341"/>
      <c r="O104" s="341"/>
      <c r="P104" s="341"/>
      <c r="Q104" s="341"/>
      <c r="R104" s="341"/>
      <c r="S104" s="341"/>
      <c r="T104" s="341"/>
      <c r="U104" s="341"/>
      <c r="V104" s="341"/>
      <c r="W104" s="341"/>
      <c r="X104" s="341"/>
      <c r="Y104" s="341"/>
      <c r="Z104" s="341"/>
      <c r="AA104" s="341"/>
      <c r="AB104" s="341"/>
      <c r="AC104" s="341"/>
      <c r="AD104" s="341">
        <v>1</v>
      </c>
      <c r="AE104" s="341"/>
      <c r="AF104" s="342">
        <v>1</v>
      </c>
    </row>
    <row r="105" spans="1:32">
      <c r="A105" s="338"/>
      <c r="B105" s="338"/>
      <c r="C105" s="339" t="s">
        <v>461</v>
      </c>
      <c r="D105" s="340"/>
      <c r="E105" s="341"/>
      <c r="F105" s="341"/>
      <c r="G105" s="341"/>
      <c r="H105" s="341"/>
      <c r="I105" s="341"/>
      <c r="J105" s="341"/>
      <c r="K105" s="341"/>
      <c r="L105" s="341"/>
      <c r="M105" s="341"/>
      <c r="N105" s="341"/>
      <c r="O105" s="341"/>
      <c r="P105" s="341"/>
      <c r="Q105" s="341"/>
      <c r="R105" s="341"/>
      <c r="S105" s="341"/>
      <c r="T105" s="341"/>
      <c r="U105" s="341">
        <v>1</v>
      </c>
      <c r="V105" s="341"/>
      <c r="W105" s="341">
        <v>1</v>
      </c>
      <c r="X105" s="341"/>
      <c r="Y105" s="341"/>
      <c r="Z105" s="341"/>
      <c r="AA105" s="341"/>
      <c r="AB105" s="341"/>
      <c r="AC105" s="341"/>
      <c r="AD105" s="341"/>
      <c r="AE105" s="341"/>
      <c r="AF105" s="342">
        <v>2</v>
      </c>
    </row>
    <row r="106" spans="1:32">
      <c r="A106" s="338"/>
      <c r="B106" s="338"/>
      <c r="C106" s="339" t="s">
        <v>453</v>
      </c>
      <c r="D106" s="340"/>
      <c r="E106" s="341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341"/>
      <c r="U106" s="341"/>
      <c r="V106" s="341"/>
      <c r="W106" s="341"/>
      <c r="X106" s="341"/>
      <c r="Y106" s="341"/>
      <c r="Z106" s="341"/>
      <c r="AA106" s="341"/>
      <c r="AB106" s="341"/>
      <c r="AC106" s="341">
        <v>1</v>
      </c>
      <c r="AD106" s="341"/>
      <c r="AE106" s="341"/>
      <c r="AF106" s="342">
        <v>1</v>
      </c>
    </row>
    <row r="107" spans="1:32">
      <c r="A107" s="338"/>
      <c r="B107" s="338"/>
      <c r="C107" s="339" t="s">
        <v>462</v>
      </c>
      <c r="D107" s="340"/>
      <c r="E107" s="341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1"/>
      <c r="T107" s="341"/>
      <c r="U107" s="341"/>
      <c r="V107" s="341"/>
      <c r="W107" s="341"/>
      <c r="X107" s="341"/>
      <c r="Y107" s="341"/>
      <c r="Z107" s="341">
        <v>2</v>
      </c>
      <c r="AA107" s="341">
        <v>1</v>
      </c>
      <c r="AB107" s="341"/>
      <c r="AC107" s="341">
        <v>1</v>
      </c>
      <c r="AD107" s="341"/>
      <c r="AE107" s="341"/>
      <c r="AF107" s="342">
        <v>4</v>
      </c>
    </row>
    <row r="108" spans="1:32">
      <c r="A108" s="338"/>
      <c r="B108" s="350" t="s">
        <v>463</v>
      </c>
      <c r="C108" s="351"/>
      <c r="D108" s="352"/>
      <c r="E108" s="353"/>
      <c r="F108" s="353"/>
      <c r="G108" s="353"/>
      <c r="H108" s="353"/>
      <c r="I108" s="353"/>
      <c r="J108" s="353"/>
      <c r="K108" s="353"/>
      <c r="L108" s="353"/>
      <c r="M108" s="353"/>
      <c r="N108" s="353"/>
      <c r="O108" s="353"/>
      <c r="P108" s="353"/>
      <c r="Q108" s="353"/>
      <c r="R108" s="353"/>
      <c r="S108" s="353"/>
      <c r="T108" s="353"/>
      <c r="U108" s="353">
        <v>1</v>
      </c>
      <c r="V108" s="353"/>
      <c r="W108" s="353">
        <v>1</v>
      </c>
      <c r="X108" s="353"/>
      <c r="Y108" s="353"/>
      <c r="Z108" s="353">
        <v>3</v>
      </c>
      <c r="AA108" s="353">
        <v>1</v>
      </c>
      <c r="AB108" s="353"/>
      <c r="AC108" s="353">
        <v>2</v>
      </c>
      <c r="AD108" s="353">
        <v>1</v>
      </c>
      <c r="AE108" s="353"/>
      <c r="AF108" s="354">
        <v>9</v>
      </c>
    </row>
    <row r="109" spans="1:32">
      <c r="A109" s="338"/>
      <c r="B109" s="334" t="s">
        <v>292</v>
      </c>
      <c r="C109" s="334" t="s">
        <v>225</v>
      </c>
      <c r="D109" s="335"/>
      <c r="E109" s="336"/>
      <c r="F109" s="336"/>
      <c r="G109" s="336"/>
      <c r="H109" s="336"/>
      <c r="I109" s="336"/>
      <c r="J109" s="336"/>
      <c r="K109" s="336"/>
      <c r="L109" s="336">
        <v>1</v>
      </c>
      <c r="M109" s="336"/>
      <c r="N109" s="336"/>
      <c r="O109" s="336"/>
      <c r="P109" s="336"/>
      <c r="Q109" s="336"/>
      <c r="R109" s="336"/>
      <c r="S109" s="336"/>
      <c r="T109" s="336"/>
      <c r="U109" s="336"/>
      <c r="V109" s="336"/>
      <c r="W109" s="336">
        <v>1</v>
      </c>
      <c r="X109" s="336"/>
      <c r="Y109" s="336"/>
      <c r="Z109" s="336"/>
      <c r="AA109" s="336"/>
      <c r="AB109" s="336"/>
      <c r="AC109" s="336"/>
      <c r="AD109" s="336"/>
      <c r="AE109" s="336"/>
      <c r="AF109" s="337">
        <v>2</v>
      </c>
    </row>
    <row r="110" spans="1:32">
      <c r="A110" s="338"/>
      <c r="B110" s="338"/>
      <c r="C110" s="339" t="s">
        <v>411</v>
      </c>
      <c r="D110" s="340"/>
      <c r="E110" s="341"/>
      <c r="F110" s="341"/>
      <c r="G110" s="341"/>
      <c r="H110" s="341"/>
      <c r="I110" s="341"/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>
        <v>2</v>
      </c>
      <c r="U110" s="341">
        <v>1</v>
      </c>
      <c r="V110" s="341"/>
      <c r="W110" s="341"/>
      <c r="X110" s="341">
        <v>1</v>
      </c>
      <c r="Y110" s="341"/>
      <c r="Z110" s="341"/>
      <c r="AA110" s="341"/>
      <c r="AB110" s="341"/>
      <c r="AC110" s="341"/>
      <c r="AD110" s="341"/>
      <c r="AE110" s="341"/>
      <c r="AF110" s="342">
        <v>4</v>
      </c>
    </row>
    <row r="111" spans="1:32">
      <c r="A111" s="338"/>
      <c r="B111" s="338"/>
      <c r="C111" s="339" t="s">
        <v>464</v>
      </c>
      <c r="D111" s="340"/>
      <c r="E111" s="341"/>
      <c r="F111" s="341"/>
      <c r="G111" s="341"/>
      <c r="H111" s="341"/>
      <c r="I111" s="341"/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1"/>
      <c r="X111" s="341"/>
      <c r="Y111" s="341"/>
      <c r="Z111" s="341"/>
      <c r="AA111" s="341"/>
      <c r="AB111" s="341"/>
      <c r="AC111" s="341"/>
      <c r="AD111" s="341"/>
      <c r="AE111" s="341">
        <v>1</v>
      </c>
      <c r="AF111" s="342">
        <v>1</v>
      </c>
    </row>
    <row r="112" spans="1:32">
      <c r="A112" s="338"/>
      <c r="B112" s="350" t="s">
        <v>372</v>
      </c>
      <c r="C112" s="351"/>
      <c r="D112" s="352"/>
      <c r="E112" s="353"/>
      <c r="F112" s="353"/>
      <c r="G112" s="353"/>
      <c r="H112" s="353"/>
      <c r="I112" s="353"/>
      <c r="J112" s="353"/>
      <c r="K112" s="353"/>
      <c r="L112" s="353">
        <v>1</v>
      </c>
      <c r="M112" s="353"/>
      <c r="N112" s="353"/>
      <c r="O112" s="353"/>
      <c r="P112" s="353"/>
      <c r="Q112" s="353"/>
      <c r="R112" s="353"/>
      <c r="S112" s="353"/>
      <c r="T112" s="353">
        <v>2</v>
      </c>
      <c r="U112" s="353">
        <v>1</v>
      </c>
      <c r="V112" s="353"/>
      <c r="W112" s="353">
        <v>1</v>
      </c>
      <c r="X112" s="353">
        <v>1</v>
      </c>
      <c r="Y112" s="353"/>
      <c r="Z112" s="353"/>
      <c r="AA112" s="353"/>
      <c r="AB112" s="353"/>
      <c r="AC112" s="353"/>
      <c r="AD112" s="353"/>
      <c r="AE112" s="353">
        <v>1</v>
      </c>
      <c r="AF112" s="354">
        <v>7</v>
      </c>
    </row>
    <row r="113" spans="1:32">
      <c r="A113" s="338"/>
      <c r="B113" s="334" t="s">
        <v>295</v>
      </c>
      <c r="C113" s="334" t="s">
        <v>465</v>
      </c>
      <c r="D113" s="335"/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6"/>
      <c r="X113" s="336"/>
      <c r="Y113" s="336"/>
      <c r="Z113" s="336">
        <v>2</v>
      </c>
      <c r="AA113" s="336"/>
      <c r="AB113" s="336">
        <v>1</v>
      </c>
      <c r="AC113" s="336"/>
      <c r="AD113" s="336"/>
      <c r="AE113" s="336"/>
      <c r="AF113" s="337">
        <v>3</v>
      </c>
    </row>
    <row r="114" spans="1:32">
      <c r="A114" s="338"/>
      <c r="B114" s="350" t="s">
        <v>466</v>
      </c>
      <c r="C114" s="351"/>
      <c r="D114" s="352"/>
      <c r="E114" s="353"/>
      <c r="F114" s="353"/>
      <c r="G114" s="353"/>
      <c r="H114" s="353"/>
      <c r="I114" s="353"/>
      <c r="J114" s="353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>
        <v>2</v>
      </c>
      <c r="AA114" s="353"/>
      <c r="AB114" s="353">
        <v>1</v>
      </c>
      <c r="AC114" s="353"/>
      <c r="AD114" s="353"/>
      <c r="AE114" s="353"/>
      <c r="AF114" s="354">
        <v>3</v>
      </c>
    </row>
    <row r="115" spans="1:32">
      <c r="A115" s="338"/>
      <c r="B115" s="334" t="s">
        <v>171</v>
      </c>
      <c r="C115" s="334" t="s">
        <v>412</v>
      </c>
      <c r="D115" s="335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>
        <v>1</v>
      </c>
      <c r="S115" s="336"/>
      <c r="T115" s="336"/>
      <c r="U115" s="336"/>
      <c r="V115" s="336"/>
      <c r="W115" s="336"/>
      <c r="X115" s="336"/>
      <c r="Y115" s="336"/>
      <c r="Z115" s="336"/>
      <c r="AA115" s="336"/>
      <c r="AB115" s="336"/>
      <c r="AC115" s="336"/>
      <c r="AD115" s="336"/>
      <c r="AE115" s="336"/>
      <c r="AF115" s="337">
        <v>1</v>
      </c>
    </row>
    <row r="116" spans="1:32">
      <c r="A116" s="338"/>
      <c r="B116" s="338"/>
      <c r="C116" s="339" t="s">
        <v>366</v>
      </c>
      <c r="D116" s="340"/>
      <c r="E116" s="341"/>
      <c r="F116" s="341"/>
      <c r="G116" s="341"/>
      <c r="H116" s="341"/>
      <c r="I116" s="341"/>
      <c r="J116" s="341"/>
      <c r="K116" s="341"/>
      <c r="L116" s="341">
        <v>1</v>
      </c>
      <c r="M116" s="341"/>
      <c r="N116" s="341"/>
      <c r="O116" s="341"/>
      <c r="P116" s="341"/>
      <c r="Q116" s="341"/>
      <c r="R116" s="341"/>
      <c r="S116" s="341"/>
      <c r="T116" s="341"/>
      <c r="U116" s="341"/>
      <c r="V116" s="341"/>
      <c r="W116" s="341"/>
      <c r="X116" s="341"/>
      <c r="Y116" s="341"/>
      <c r="Z116" s="341"/>
      <c r="AA116" s="341"/>
      <c r="AB116" s="341"/>
      <c r="AC116" s="341"/>
      <c r="AD116" s="341"/>
      <c r="AE116" s="341"/>
      <c r="AF116" s="342">
        <v>1</v>
      </c>
    </row>
    <row r="117" spans="1:32">
      <c r="A117" s="338"/>
      <c r="B117" s="350" t="s">
        <v>373</v>
      </c>
      <c r="C117" s="351"/>
      <c r="D117" s="352"/>
      <c r="E117" s="353"/>
      <c r="F117" s="353"/>
      <c r="G117" s="353"/>
      <c r="H117" s="353"/>
      <c r="I117" s="353"/>
      <c r="J117" s="353"/>
      <c r="K117" s="353"/>
      <c r="L117" s="353">
        <v>1</v>
      </c>
      <c r="M117" s="353"/>
      <c r="N117" s="353"/>
      <c r="O117" s="353"/>
      <c r="P117" s="353"/>
      <c r="Q117" s="353"/>
      <c r="R117" s="353">
        <v>1</v>
      </c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3"/>
      <c r="AE117" s="353"/>
      <c r="AF117" s="354">
        <v>2</v>
      </c>
    </row>
    <row r="118" spans="1:32">
      <c r="A118" s="344" t="s">
        <v>364</v>
      </c>
      <c r="B118" s="345"/>
      <c r="C118" s="345"/>
      <c r="D118" s="346"/>
      <c r="E118" s="347"/>
      <c r="F118" s="347"/>
      <c r="G118" s="347"/>
      <c r="H118" s="347"/>
      <c r="I118" s="347"/>
      <c r="J118" s="347"/>
      <c r="K118" s="347"/>
      <c r="L118" s="347">
        <v>2</v>
      </c>
      <c r="M118" s="347"/>
      <c r="N118" s="347"/>
      <c r="O118" s="347"/>
      <c r="P118" s="347"/>
      <c r="Q118" s="347"/>
      <c r="R118" s="347">
        <v>1</v>
      </c>
      <c r="S118" s="347"/>
      <c r="T118" s="347">
        <v>2</v>
      </c>
      <c r="U118" s="347">
        <v>2</v>
      </c>
      <c r="V118" s="347"/>
      <c r="W118" s="347">
        <v>2</v>
      </c>
      <c r="X118" s="347">
        <v>1</v>
      </c>
      <c r="Y118" s="347"/>
      <c r="Z118" s="347">
        <v>5</v>
      </c>
      <c r="AA118" s="347">
        <v>1</v>
      </c>
      <c r="AB118" s="347">
        <v>1</v>
      </c>
      <c r="AC118" s="347">
        <v>2</v>
      </c>
      <c r="AD118" s="347">
        <v>1</v>
      </c>
      <c r="AE118" s="347">
        <v>1</v>
      </c>
      <c r="AF118" s="348">
        <v>21</v>
      </c>
    </row>
    <row r="119" spans="1:32">
      <c r="A119" s="334" t="s">
        <v>28</v>
      </c>
      <c r="B119" s="334" t="s">
        <v>277</v>
      </c>
      <c r="C119" s="334" t="s">
        <v>369</v>
      </c>
      <c r="D119" s="335"/>
      <c r="E119" s="336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>
        <v>1</v>
      </c>
      <c r="P119" s="336"/>
      <c r="Q119" s="336"/>
      <c r="R119" s="336"/>
      <c r="S119" s="336"/>
      <c r="T119" s="336"/>
      <c r="U119" s="336"/>
      <c r="V119" s="336"/>
      <c r="W119" s="336"/>
      <c r="X119" s="336"/>
      <c r="Y119" s="336"/>
      <c r="Z119" s="336"/>
      <c r="AA119" s="336"/>
      <c r="AB119" s="336"/>
      <c r="AC119" s="336"/>
      <c r="AD119" s="336"/>
      <c r="AE119" s="336"/>
      <c r="AF119" s="337">
        <v>1</v>
      </c>
    </row>
    <row r="120" spans="1:32">
      <c r="A120" s="338"/>
      <c r="B120" s="350" t="s">
        <v>375</v>
      </c>
      <c r="C120" s="351"/>
      <c r="D120" s="352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>
        <v>1</v>
      </c>
      <c r="P120" s="353"/>
      <c r="Q120" s="353"/>
      <c r="R120" s="353"/>
      <c r="S120" s="353"/>
      <c r="T120" s="353"/>
      <c r="U120" s="353"/>
      <c r="V120" s="353"/>
      <c r="W120" s="353"/>
      <c r="X120" s="353"/>
      <c r="Y120" s="353"/>
      <c r="Z120" s="353"/>
      <c r="AA120" s="353"/>
      <c r="AB120" s="353"/>
      <c r="AC120" s="353"/>
      <c r="AD120" s="353"/>
      <c r="AE120" s="353"/>
      <c r="AF120" s="354">
        <v>1</v>
      </c>
    </row>
    <row r="121" spans="1:32">
      <c r="A121" s="338"/>
      <c r="B121" s="334" t="s">
        <v>159</v>
      </c>
      <c r="C121" s="334" t="s">
        <v>377</v>
      </c>
      <c r="D121" s="335"/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>
        <v>1</v>
      </c>
      <c r="S121" s="336"/>
      <c r="T121" s="336"/>
      <c r="U121" s="336"/>
      <c r="V121" s="336"/>
      <c r="W121" s="336"/>
      <c r="X121" s="336"/>
      <c r="Y121" s="336"/>
      <c r="Z121" s="336"/>
      <c r="AA121" s="336"/>
      <c r="AB121" s="336"/>
      <c r="AC121" s="336"/>
      <c r="AD121" s="336"/>
      <c r="AE121" s="336"/>
      <c r="AF121" s="337">
        <v>1</v>
      </c>
    </row>
    <row r="122" spans="1:32">
      <c r="A122" s="338"/>
      <c r="B122" s="350" t="s">
        <v>384</v>
      </c>
      <c r="C122" s="351"/>
      <c r="D122" s="352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>
        <v>1</v>
      </c>
      <c r="S122" s="353"/>
      <c r="T122" s="353"/>
      <c r="U122" s="353"/>
      <c r="V122" s="353"/>
      <c r="W122" s="353"/>
      <c r="X122" s="353"/>
      <c r="Y122" s="353"/>
      <c r="Z122" s="353"/>
      <c r="AA122" s="353"/>
      <c r="AB122" s="353"/>
      <c r="AC122" s="353"/>
      <c r="AD122" s="353"/>
      <c r="AE122" s="353"/>
      <c r="AF122" s="354">
        <v>1</v>
      </c>
    </row>
    <row r="123" spans="1:32">
      <c r="A123" s="338"/>
      <c r="B123" s="334" t="s">
        <v>281</v>
      </c>
      <c r="C123" s="334" t="s">
        <v>368</v>
      </c>
      <c r="D123" s="335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>
        <v>1</v>
      </c>
      <c r="P123" s="336"/>
      <c r="Q123" s="336"/>
      <c r="R123" s="336"/>
      <c r="S123" s="336"/>
      <c r="T123" s="336"/>
      <c r="U123" s="336"/>
      <c r="V123" s="336"/>
      <c r="W123" s="336"/>
      <c r="X123" s="336"/>
      <c r="Y123" s="336"/>
      <c r="Z123" s="336"/>
      <c r="AA123" s="336"/>
      <c r="AB123" s="336"/>
      <c r="AC123" s="336"/>
      <c r="AD123" s="336"/>
      <c r="AE123" s="336"/>
      <c r="AF123" s="337">
        <v>1</v>
      </c>
    </row>
    <row r="124" spans="1:32">
      <c r="A124" s="338"/>
      <c r="B124" s="350" t="s">
        <v>374</v>
      </c>
      <c r="C124" s="351"/>
      <c r="D124" s="352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3">
        <v>1</v>
      </c>
      <c r="P124" s="353"/>
      <c r="Q124" s="353"/>
      <c r="R124" s="353"/>
      <c r="S124" s="353"/>
      <c r="T124" s="353"/>
      <c r="U124" s="353"/>
      <c r="V124" s="353"/>
      <c r="W124" s="353"/>
      <c r="X124" s="353"/>
      <c r="Y124" s="353"/>
      <c r="Z124" s="353"/>
      <c r="AA124" s="353"/>
      <c r="AB124" s="353"/>
      <c r="AC124" s="353"/>
      <c r="AD124" s="353"/>
      <c r="AE124" s="353"/>
      <c r="AF124" s="354">
        <v>1</v>
      </c>
    </row>
    <row r="125" spans="1:32">
      <c r="A125" s="344" t="s">
        <v>376</v>
      </c>
      <c r="B125" s="345"/>
      <c r="C125" s="345"/>
      <c r="D125" s="346"/>
      <c r="E125" s="347"/>
      <c r="F125" s="347"/>
      <c r="G125" s="347"/>
      <c r="H125" s="347"/>
      <c r="I125" s="347"/>
      <c r="J125" s="347"/>
      <c r="K125" s="347"/>
      <c r="L125" s="347"/>
      <c r="M125" s="347"/>
      <c r="N125" s="347"/>
      <c r="O125" s="347">
        <v>2</v>
      </c>
      <c r="P125" s="347"/>
      <c r="Q125" s="347"/>
      <c r="R125" s="347">
        <v>1</v>
      </c>
      <c r="S125" s="347"/>
      <c r="T125" s="347"/>
      <c r="U125" s="347"/>
      <c r="V125" s="347"/>
      <c r="W125" s="347"/>
      <c r="X125" s="347"/>
      <c r="Y125" s="347"/>
      <c r="Z125" s="347"/>
      <c r="AA125" s="347"/>
      <c r="AB125" s="347"/>
      <c r="AC125" s="347"/>
      <c r="AD125" s="347"/>
      <c r="AE125" s="347"/>
      <c r="AF125" s="348">
        <v>3</v>
      </c>
    </row>
    <row r="126" spans="1:32">
      <c r="A126" s="361" t="s">
        <v>332</v>
      </c>
      <c r="B126" s="362"/>
      <c r="C126" s="362"/>
      <c r="D126" s="363">
        <v>1</v>
      </c>
      <c r="E126" s="364">
        <v>1</v>
      </c>
      <c r="F126" s="364">
        <v>2</v>
      </c>
      <c r="G126" s="364">
        <v>1</v>
      </c>
      <c r="H126" s="364">
        <v>1</v>
      </c>
      <c r="I126" s="364">
        <v>1</v>
      </c>
      <c r="J126" s="364">
        <v>1</v>
      </c>
      <c r="K126" s="364">
        <v>1</v>
      </c>
      <c r="L126" s="364">
        <v>3</v>
      </c>
      <c r="M126" s="364">
        <v>1</v>
      </c>
      <c r="N126" s="364">
        <v>1</v>
      </c>
      <c r="O126" s="364">
        <v>2</v>
      </c>
      <c r="P126" s="364">
        <v>1</v>
      </c>
      <c r="Q126" s="364">
        <v>2</v>
      </c>
      <c r="R126" s="364">
        <v>6</v>
      </c>
      <c r="S126" s="364">
        <v>13</v>
      </c>
      <c r="T126" s="364">
        <v>11</v>
      </c>
      <c r="U126" s="364">
        <v>12</v>
      </c>
      <c r="V126" s="364">
        <v>4</v>
      </c>
      <c r="W126" s="364">
        <v>12</v>
      </c>
      <c r="X126" s="364">
        <v>5</v>
      </c>
      <c r="Y126" s="364">
        <v>3</v>
      </c>
      <c r="Z126" s="364">
        <v>10</v>
      </c>
      <c r="AA126" s="364">
        <v>5</v>
      </c>
      <c r="AB126" s="364">
        <v>10</v>
      </c>
      <c r="AC126" s="364">
        <v>5</v>
      </c>
      <c r="AD126" s="364">
        <v>9</v>
      </c>
      <c r="AE126" s="364">
        <v>2</v>
      </c>
      <c r="AF126" s="365">
        <v>126</v>
      </c>
    </row>
    <row r="127" spans="1:32">
      <c r="A127" s="355"/>
      <c r="B127" s="355"/>
      <c r="C127" s="355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5"/>
      <c r="V127" s="355"/>
      <c r="W127" s="355"/>
      <c r="X127" s="355"/>
      <c r="Y127" s="355"/>
      <c r="Z127" s="355"/>
      <c r="AA127" s="355"/>
      <c r="AB127" s="355"/>
      <c r="AC127" s="355"/>
      <c r="AD127" s="355"/>
      <c r="AE127" s="355"/>
      <c r="AF127" s="3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467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2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14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14</v>
      </c>
      <c r="J13" s="30">
        <f>C12+D12+E12+F12+G12+H12+I12+J12</f>
        <v>14</v>
      </c>
      <c r="K13" s="30">
        <f>C12+D12+E12+F12+G12+H12+I12+J12+K12</f>
        <v>14</v>
      </c>
      <c r="L13" s="30">
        <f>C12+D12+E12+F12+G12+H12+I12+J12+K12+L12</f>
        <v>14</v>
      </c>
      <c r="M13" s="30">
        <f>C12+D12+E12+F12+G12+H12+I12+J12+K12+L12+M12</f>
        <v>14</v>
      </c>
      <c r="N13" s="30">
        <f>C12+D12+E12+F12+G12+H12+I12+J12+K12+L12+M12+N12</f>
        <v>14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2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9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9</v>
      </c>
      <c r="J33" s="30">
        <f>C32+D32+E32+F32+G32+H32+I32+J32</f>
        <v>9</v>
      </c>
      <c r="K33" s="30">
        <f>C32+D32+E32+F32+G32+H32+I32+J32+K32</f>
        <v>9</v>
      </c>
      <c r="L33" s="30">
        <f>C32+D32+E32+F32+G32+H32+I32+J32+K32+L32</f>
        <v>9</v>
      </c>
      <c r="M33" s="30">
        <f>C32+D32+E32+F32+G32+H32+I32+J32+K32+L32+M32</f>
        <v>9</v>
      </c>
      <c r="N33" s="30">
        <f>C32+D32+E32+F32+G32+H32+I32+J32+K32+L32+M32+N32</f>
        <v>9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1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4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4</v>
      </c>
      <c r="I43" s="30">
        <f>C42+D42+E42+F42+G42+H42+I42</f>
        <v>4</v>
      </c>
      <c r="J43" s="30">
        <f>C42+D42+E42+F42+G42+H42+I42+J42</f>
        <v>4</v>
      </c>
      <c r="K43" s="30">
        <f>C42+D42+E42+F42+G42+H42+I42+J42+K42</f>
        <v>4</v>
      </c>
      <c r="L43" s="30">
        <f>C42+D42+E42+F42+G42+H42+I42+J42+K42+L42</f>
        <v>4</v>
      </c>
      <c r="M43" s="30">
        <f>C42+D42+E42+F42+G42+H42+I42+J42+K42+L42+M42</f>
        <v>4</v>
      </c>
      <c r="N43" s="30">
        <f>C42+D42+E42+F42+G42+H42+I42+J42+K42+L42+M42+N42</f>
        <v>4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9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38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38</v>
      </c>
      <c r="K53" s="30">
        <f>C52+D52+E52+F52+G52+H52+I52+J52+K52</f>
        <v>38</v>
      </c>
      <c r="L53" s="30">
        <f>C52+D52+E52+F52+G52+H52+I52+J52+K52+L52</f>
        <v>38</v>
      </c>
      <c r="M53" s="30">
        <f>C52+D52+E52+F52+G52+H52+I52+J52+K52+L52+M52</f>
        <v>38</v>
      </c>
      <c r="N53" s="30">
        <f>C52+D52+E52+F52+G52+H52+I52+J52+K52+L52+M52+N52</f>
        <v>38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7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7</v>
      </c>
      <c r="L63" s="30">
        <f>C62+D62+E62+F62+G62+H62+I62+J62+K62+L62</f>
        <v>7</v>
      </c>
      <c r="M63" s="30">
        <f>C62+D62+E62+F62+G62+H62+I62+J62+K62+L62+M62</f>
        <v>7</v>
      </c>
      <c r="N63" s="30">
        <f>C62+D62+E62+F62+G62+H62+I62+J62+K62+L62+M62+N62</f>
        <v>7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2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3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3</v>
      </c>
      <c r="K73" s="30">
        <f>C72+D72+E72+F72+G72+H72+I72+J72+K72</f>
        <v>3</v>
      </c>
      <c r="L73" s="30">
        <f>C72+D72+E72+F72+G72+H72+I72+J72+K72+L72</f>
        <v>3</v>
      </c>
      <c r="M73" s="30">
        <f>C72+D72+E72+F72+G72+H72+I72+J72+K72+L72+M72</f>
        <v>3</v>
      </c>
      <c r="N73" s="30">
        <f>C72+D72+E72+F72+G72+H72+I72+J72+K72+L72+M72+N72</f>
        <v>3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7</v>
      </c>
      <c r="J102" s="88">
        <f>รายเดือน64!I17</f>
        <v>5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21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16</v>
      </c>
      <c r="J103" s="30">
        <f>C102+D102+E102+F102+G102+H102+I102+J102</f>
        <v>21</v>
      </c>
      <c r="K103" s="30">
        <f>C102+D102+E102+F102+G102+H102+I102+J102+K102</f>
        <v>21</v>
      </c>
      <c r="L103" s="30">
        <f>C102+D102+E102+F102+G102+H102+I102+J102+K102+L102</f>
        <v>21</v>
      </c>
      <c r="M103" s="30">
        <f>C102+D102+E102+F102+G102+H102+I102+J102+K102+L102+M102</f>
        <v>21</v>
      </c>
      <c r="N103" s="30">
        <f>C102+D102+E102+F102+G102+H102+I102+J102+K102+L102+M102+N102</f>
        <v>21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3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30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30</v>
      </c>
      <c r="K123" s="30">
        <f>C122+D122+E122+F122+G122+H122+I122+J122+K122</f>
        <v>30</v>
      </c>
      <c r="L123" s="30">
        <f>C122+D122+E122+F122+G122+H122+I122+J122+K122+L122</f>
        <v>30</v>
      </c>
      <c r="M123" s="30">
        <f>C122+D122+E122+F122+G122+H122+I122+J122+K122+L122+M122</f>
        <v>30</v>
      </c>
      <c r="N123" s="30">
        <f>C122+D122+E122+F122+G122+H122+I122+J122+K122+L122+M122+N122</f>
        <v>30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1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1</v>
      </c>
      <c r="L153" s="30">
        <f>C152+D152+E152+F152+G152+H152+I152+J152+K152+L152</f>
        <v>1</v>
      </c>
      <c r="M153" s="30">
        <f>C152+D152+E152+F152+G152+H152+I152+J152+K152+L152+M152</f>
        <v>1</v>
      </c>
      <c r="N153" s="30">
        <f>C152+D152+E152+F152+G152+H152+I152+J152+K152+L152+M152+N152</f>
        <v>1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2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2</v>
      </c>
      <c r="L173" s="30">
        <f>C172+D172+E172+F172+G172+H172+I172+J172+K172+L172</f>
        <v>2</v>
      </c>
      <c r="M173" s="30">
        <f>C172+D172+E172+F172+G172+H172+I172+J172+K172+L172+M172</f>
        <v>2</v>
      </c>
      <c r="N173" s="30">
        <f>C172+D172+E172+F172+G172+H172+I172+J172+K172+L172+M172+N172</f>
        <v>2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1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2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2</v>
      </c>
      <c r="K223" s="30">
        <f>C222+D222+E222+F222+G222+H222+I222+J222+K222</f>
        <v>2</v>
      </c>
      <c r="L223" s="30">
        <f>C222+D222+E222+F222+G222+H222+I222+J222+K222+L222</f>
        <v>2</v>
      </c>
      <c r="M223" s="30">
        <f>C222+D222+E222+F222+G222+H222+I222+J222+K222+L222+M222</f>
        <v>2</v>
      </c>
      <c r="N223" s="30">
        <f>C222+D222+E222+F222+G222+H222+I222+J222+K222+L222+M222+N222</f>
        <v>2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S14" sqref="S14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55.88569512490453</v>
      </c>
    </row>
    <row r="4" spans="3:4" ht="24">
      <c r="C4" s="29" t="s">
        <v>24</v>
      </c>
      <c r="D4" s="39">
        <v>47.124184627594929</v>
      </c>
    </row>
    <row r="5" spans="3:4" ht="24">
      <c r="C5" s="29" t="s">
        <v>29</v>
      </c>
      <c r="D5" s="39">
        <v>18.037363109297832</v>
      </c>
    </row>
    <row r="6" spans="3:4" ht="24">
      <c r="C6" s="29" t="s">
        <v>25</v>
      </c>
      <c r="D6" s="39">
        <v>10.237959428429351</v>
      </c>
    </row>
    <row r="7" spans="3:4" ht="24">
      <c r="C7" s="29" t="s">
        <v>21</v>
      </c>
      <c r="D7" s="39">
        <v>8.9667142756496059</v>
      </c>
    </row>
    <row r="8" spans="3:4" ht="24">
      <c r="C8" s="11" t="s">
        <v>63</v>
      </c>
      <c r="D8" s="39">
        <v>8.4591633887408531</v>
      </c>
    </row>
    <row r="9" spans="3:4" ht="24">
      <c r="C9" s="29" t="s">
        <v>58</v>
      </c>
      <c r="D9" s="39">
        <v>7.1415818603820744</v>
      </c>
    </row>
    <row r="10" spans="3:4" ht="24">
      <c r="C10" s="29" t="s">
        <v>26</v>
      </c>
      <c r="D10" s="39">
        <v>4.0875275908112378</v>
      </c>
    </row>
    <row r="11" spans="3:4" ht="24">
      <c r="C11" s="29" t="s">
        <v>23</v>
      </c>
      <c r="D11" s="39">
        <v>4.0673140474858913</v>
      </c>
    </row>
    <row r="12" spans="3:4" ht="24">
      <c r="C12" s="11" t="s">
        <v>59</v>
      </c>
      <c r="D12" s="39">
        <v>2.7123057311020098</v>
      </c>
    </row>
    <row r="13" spans="3:4" ht="24">
      <c r="C13" s="29" t="s">
        <v>28</v>
      </c>
      <c r="D13" s="39">
        <v>2.468831008517467</v>
      </c>
    </row>
    <row r="14" spans="3:4" ht="24">
      <c r="C14" s="29" t="s">
        <v>34</v>
      </c>
      <c r="D14" s="39">
        <v>1.7301038062283738</v>
      </c>
    </row>
    <row r="15" spans="3:4" ht="24">
      <c r="C15" s="29" t="s">
        <v>27</v>
      </c>
      <c r="D15" s="39">
        <v>0</v>
      </c>
    </row>
    <row r="16" spans="3:4" ht="24">
      <c r="C16" s="29" t="s">
        <v>32</v>
      </c>
      <c r="D16" s="39">
        <v>0</v>
      </c>
    </row>
    <row r="17" spans="3:4" ht="24">
      <c r="C17" s="29" t="s">
        <v>33</v>
      </c>
      <c r="D17" s="39">
        <v>0</v>
      </c>
    </row>
    <row r="18" spans="3:4" ht="24">
      <c r="C18" s="29" t="s">
        <v>30</v>
      </c>
      <c r="D18" s="39">
        <v>0</v>
      </c>
    </row>
    <row r="19" spans="3:4" ht="24">
      <c r="C19" s="29" t="s">
        <v>35</v>
      </c>
      <c r="D19" s="39">
        <v>0</v>
      </c>
    </row>
    <row r="20" spans="3:4" ht="24">
      <c r="C20" s="11" t="s">
        <v>60</v>
      </c>
      <c r="D20" s="39">
        <v>0</v>
      </c>
    </row>
    <row r="21" spans="3:4" ht="24">
      <c r="C21" s="11" t="s">
        <v>61</v>
      </c>
      <c r="D21" s="39">
        <v>0</v>
      </c>
    </row>
    <row r="22" spans="3:4" ht="24">
      <c r="C22" s="14" t="s">
        <v>62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34 (อำเภอ)</vt:lpstr>
      <vt:lpstr>รายตำบลwk 34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2021-08-30T07:55:29Z</dcterms:modified>
</cp:coreProperties>
</file>