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19 (อำเภอ)" sheetId="33" r:id="rId4"/>
    <sheet name="รายตำบลwk 19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19'!$A$2:$Q$197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X15" i="10"/>
  <c r="C9" i="73"/>
  <c r="D9"/>
  <c r="E9"/>
  <c r="F9"/>
  <c r="G9"/>
  <c r="H9"/>
  <c r="I9"/>
  <c r="J9"/>
  <c r="K9"/>
  <c r="L9"/>
  <c r="M9"/>
  <c r="B9"/>
  <c r="N26" i="76"/>
  <c r="N27"/>
  <c r="N28"/>
  <c r="N29"/>
  <c r="M26"/>
  <c r="M27"/>
  <c r="M28"/>
  <c r="M29"/>
  <c r="L26"/>
  <c r="L27"/>
  <c r="L28"/>
  <c r="L29"/>
  <c r="K26"/>
  <c r="K27"/>
  <c r="K28"/>
  <c r="K29"/>
  <c r="J26"/>
  <c r="J27"/>
  <c r="J28"/>
  <c r="J29"/>
  <c r="I26"/>
  <c r="I27"/>
  <c r="I28"/>
  <c r="I29"/>
  <c r="H26"/>
  <c r="H27"/>
  <c r="H28"/>
  <c r="H29"/>
  <c r="G29"/>
  <c r="G26"/>
  <c r="G27"/>
  <c r="G28"/>
  <c r="F26"/>
  <c r="F27"/>
  <c r="F28"/>
  <c r="F29"/>
  <c r="E26"/>
  <c r="E27"/>
  <c r="E28"/>
  <c r="E29"/>
  <c r="D26"/>
  <c r="D27"/>
  <c r="D28"/>
  <c r="D29"/>
  <c r="D25"/>
  <c r="E25"/>
  <c r="F25"/>
  <c r="G25"/>
  <c r="H25"/>
  <c r="I25"/>
  <c r="J25"/>
  <c r="K25"/>
  <c r="L25"/>
  <c r="M25"/>
  <c r="N25"/>
  <c r="C26"/>
  <c r="C27"/>
  <c r="C28"/>
  <c r="C29"/>
  <c r="C25"/>
  <c r="G6" i="10"/>
  <c r="C6"/>
  <c r="K5" i="7"/>
  <c r="L5"/>
  <c r="N4" i="73"/>
  <c r="N5"/>
  <c r="N6"/>
  <c r="N7"/>
  <c r="N8"/>
  <c r="N222" i="76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20" s="1"/>
  <c r="P221" s="1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N210"/>
  <c r="M210"/>
  <c r="L210"/>
  <c r="K210"/>
  <c r="J210"/>
  <c r="I210"/>
  <c r="H210"/>
  <c r="G210"/>
  <c r="F210"/>
  <c r="E210"/>
  <c r="D210"/>
  <c r="C210"/>
  <c r="O210" s="1"/>
  <c r="O209"/>
  <c r="O208"/>
  <c r="O207"/>
  <c r="O206"/>
  <c r="O205"/>
  <c r="N9" i="73" l="1"/>
  <c r="M221" i="76"/>
  <c r="K221"/>
  <c r="G221"/>
  <c r="C221"/>
  <c r="L221"/>
  <c r="H221"/>
  <c r="D221"/>
  <c r="I221"/>
  <c r="E221"/>
  <c r="F221"/>
  <c r="J221"/>
  <c r="I211"/>
  <c r="M211"/>
  <c r="P211"/>
  <c r="E211" s="1"/>
  <c r="N213"/>
  <c r="G223"/>
  <c r="F223"/>
  <c r="N223"/>
  <c r="F213"/>
  <c r="E213"/>
  <c r="D213"/>
  <c r="L223"/>
  <c r="C213"/>
  <c r="K213"/>
  <c r="K223"/>
  <c r="J213"/>
  <c r="J223"/>
  <c r="I213"/>
  <c r="I223"/>
  <c r="M213"/>
  <c r="E223"/>
  <c r="D223"/>
  <c r="O222"/>
  <c r="H213"/>
  <c r="H223"/>
  <c r="M223"/>
  <c r="L213"/>
  <c r="C223"/>
  <c r="O212"/>
  <c r="G213"/>
  <c r="N202"/>
  <c r="M202"/>
  <c r="L202"/>
  <c r="K202"/>
  <c r="J202"/>
  <c r="I202"/>
  <c r="H202"/>
  <c r="G202"/>
  <c r="F202"/>
  <c r="E202"/>
  <c r="D202"/>
  <c r="C202"/>
  <c r="C203" s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90" s="1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80" s="1"/>
  <c r="O179"/>
  <c r="O178"/>
  <c r="O177"/>
  <c r="O176"/>
  <c r="O175"/>
  <c r="F211" l="1"/>
  <c r="K211"/>
  <c r="C211"/>
  <c r="L211"/>
  <c r="H211"/>
  <c r="N211"/>
  <c r="J211"/>
  <c r="G211"/>
  <c r="D211"/>
  <c r="H201"/>
  <c r="L201"/>
  <c r="C201"/>
  <c r="G201"/>
  <c r="O200"/>
  <c r="I191"/>
  <c r="N191"/>
  <c r="M191" s="1"/>
  <c r="P191"/>
  <c r="J181"/>
  <c r="N181"/>
  <c r="M181"/>
  <c r="D181"/>
  <c r="C181" s="1"/>
  <c r="G181"/>
  <c r="K181"/>
  <c r="P181"/>
  <c r="F181" s="1"/>
  <c r="H183"/>
  <c r="H193"/>
  <c r="K203"/>
  <c r="G183"/>
  <c r="O202"/>
  <c r="J203"/>
  <c r="H203"/>
  <c r="O192"/>
  <c r="G203"/>
  <c r="G193"/>
  <c r="J193"/>
  <c r="I193"/>
  <c r="E203"/>
  <c r="I203"/>
  <c r="F183"/>
  <c r="E183"/>
  <c r="D183"/>
  <c r="F193"/>
  <c r="K183"/>
  <c r="E193"/>
  <c r="O182"/>
  <c r="J183"/>
  <c r="D193"/>
  <c r="L193"/>
  <c r="P201"/>
  <c r="M203"/>
  <c r="N203"/>
  <c r="L203"/>
  <c r="N183"/>
  <c r="M183"/>
  <c r="L183"/>
  <c r="N193"/>
  <c r="C183"/>
  <c r="M193"/>
  <c r="F203"/>
  <c r="I183"/>
  <c r="C193"/>
  <c r="K193"/>
  <c r="D203"/>
  <c r="N172"/>
  <c r="M172"/>
  <c r="L172"/>
  <c r="K172"/>
  <c r="J172"/>
  <c r="I172"/>
  <c r="H172"/>
  <c r="G172"/>
  <c r="F172"/>
  <c r="E172"/>
  <c r="D172"/>
  <c r="C17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N160"/>
  <c r="M160"/>
  <c r="L160"/>
  <c r="K160"/>
  <c r="J160"/>
  <c r="I160"/>
  <c r="H160"/>
  <c r="G160"/>
  <c r="F160"/>
  <c r="E160"/>
  <c r="D160"/>
  <c r="C160"/>
  <c r="O160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O211" l="1"/>
  <c r="E201"/>
  <c r="F201"/>
  <c r="K201"/>
  <c r="N201"/>
  <c r="J201"/>
  <c r="I201" s="1"/>
  <c r="M201"/>
  <c r="D201"/>
  <c r="O201" s="1"/>
  <c r="J191"/>
  <c r="F191"/>
  <c r="K191"/>
  <c r="G191"/>
  <c r="C191"/>
  <c r="L191"/>
  <c r="H191"/>
  <c r="D191"/>
  <c r="O191" s="1"/>
  <c r="E191"/>
  <c r="H181"/>
  <c r="E181"/>
  <c r="O181" s="1"/>
  <c r="L181"/>
  <c r="I181"/>
  <c r="O170"/>
  <c r="P171" s="1"/>
  <c r="F161"/>
  <c r="J161"/>
  <c r="N161"/>
  <c r="I161"/>
  <c r="M161"/>
  <c r="L161"/>
  <c r="K161" s="1"/>
  <c r="P161"/>
  <c r="D173"/>
  <c r="C173"/>
  <c r="O152"/>
  <c r="I153"/>
  <c r="I173"/>
  <c r="O162"/>
  <c r="K163"/>
  <c r="H173"/>
  <c r="K153"/>
  <c r="C163"/>
  <c r="G173"/>
  <c r="J163"/>
  <c r="J153"/>
  <c r="G163"/>
  <c r="E173"/>
  <c r="K173"/>
  <c r="I163"/>
  <c r="G153"/>
  <c r="H163"/>
  <c r="O172"/>
  <c r="J173"/>
  <c r="F153"/>
  <c r="H153"/>
  <c r="N153"/>
  <c r="M153"/>
  <c r="N163"/>
  <c r="D153"/>
  <c r="L153"/>
  <c r="E163"/>
  <c r="M163"/>
  <c r="M173"/>
  <c r="N173"/>
  <c r="L173"/>
  <c r="E153"/>
  <c r="F163"/>
  <c r="C153"/>
  <c r="D163"/>
  <c r="L163"/>
  <c r="F173"/>
  <c r="N150"/>
  <c r="M150"/>
  <c r="M151" s="1"/>
  <c r="L150"/>
  <c r="L151" s="1"/>
  <c r="K150"/>
  <c r="J150"/>
  <c r="I150"/>
  <c r="H150"/>
  <c r="G150"/>
  <c r="F150"/>
  <c r="E150"/>
  <c r="E151" s="1"/>
  <c r="D150"/>
  <c r="C150"/>
  <c r="O150" s="1"/>
  <c r="P151" s="1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N140"/>
  <c r="M140"/>
  <c r="L140"/>
  <c r="K140"/>
  <c r="J140"/>
  <c r="I140"/>
  <c r="H140"/>
  <c r="G140"/>
  <c r="F140"/>
  <c r="E140"/>
  <c r="D140"/>
  <c r="C140"/>
  <c r="O140" s="1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30" s="1"/>
  <c r="O129"/>
  <c r="O128"/>
  <c r="O127"/>
  <c r="O126"/>
  <c r="O125"/>
  <c r="N122"/>
  <c r="M122" s="1"/>
  <c r="L122"/>
  <c r="E171" l="1"/>
  <c r="F171"/>
  <c r="D171"/>
  <c r="K171"/>
  <c r="M171"/>
  <c r="G171"/>
  <c r="I171"/>
  <c r="H171" s="1"/>
  <c r="C171"/>
  <c r="O171" s="1"/>
  <c r="N171"/>
  <c r="L171"/>
  <c r="J171"/>
  <c r="C161"/>
  <c r="H161"/>
  <c r="G161"/>
  <c r="D161"/>
  <c r="E161"/>
  <c r="G151"/>
  <c r="C151"/>
  <c r="O151" s="1"/>
  <c r="H151"/>
  <c r="D151"/>
  <c r="K151"/>
  <c r="F151"/>
  <c r="J151"/>
  <c r="I151" s="1"/>
  <c r="N151"/>
  <c r="F141"/>
  <c r="N141"/>
  <c r="E141"/>
  <c r="M141"/>
  <c r="L141" s="1"/>
  <c r="D141"/>
  <c r="H141"/>
  <c r="P141"/>
  <c r="E131"/>
  <c r="I131"/>
  <c r="H131"/>
  <c r="L131"/>
  <c r="P131"/>
  <c r="K133"/>
  <c r="C133"/>
  <c r="I143"/>
  <c r="E143"/>
  <c r="H143"/>
  <c r="I133"/>
  <c r="H133"/>
  <c r="J133"/>
  <c r="D143"/>
  <c r="G133"/>
  <c r="L143"/>
  <c r="M143"/>
  <c r="O142"/>
  <c r="C143"/>
  <c r="K143"/>
  <c r="J143"/>
  <c r="O132"/>
  <c r="N133"/>
  <c r="E133"/>
  <c r="M133"/>
  <c r="G143"/>
  <c r="F133"/>
  <c r="D133"/>
  <c r="L133"/>
  <c r="F143"/>
  <c r="N143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N110"/>
  <c r="M110"/>
  <c r="L110"/>
  <c r="K110"/>
  <c r="J110"/>
  <c r="I110"/>
  <c r="H110"/>
  <c r="G110"/>
  <c r="F110"/>
  <c r="E110"/>
  <c r="D110"/>
  <c r="C110"/>
  <c r="O110" s="1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N100"/>
  <c r="M100"/>
  <c r="L100"/>
  <c r="K100"/>
  <c r="J100"/>
  <c r="I100"/>
  <c r="H100"/>
  <c r="G100"/>
  <c r="F100"/>
  <c r="E100"/>
  <c r="D100"/>
  <c r="C100"/>
  <c r="O100" s="1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90" s="1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50" s="1"/>
  <c r="O49"/>
  <c r="O48"/>
  <c r="O47"/>
  <c r="O46"/>
  <c r="O45"/>
  <c r="O161" l="1"/>
  <c r="G141"/>
  <c r="C141"/>
  <c r="O141" s="1"/>
  <c r="I141"/>
  <c r="K141"/>
  <c r="G131"/>
  <c r="F131"/>
  <c r="C131"/>
  <c r="O131" s="1"/>
  <c r="M131"/>
  <c r="K131"/>
  <c r="J131" s="1"/>
  <c r="D131"/>
  <c r="N131"/>
  <c r="M111"/>
  <c r="D111"/>
  <c r="C111" s="1"/>
  <c r="G111"/>
  <c r="F111"/>
  <c r="I111"/>
  <c r="K111"/>
  <c r="P111"/>
  <c r="H111" s="1"/>
  <c r="P101"/>
  <c r="L91"/>
  <c r="N91"/>
  <c r="P91"/>
  <c r="O80"/>
  <c r="P81" s="1"/>
  <c r="O70"/>
  <c r="P71"/>
  <c r="P61"/>
  <c r="O60"/>
  <c r="D51"/>
  <c r="C51" s="1"/>
  <c r="N51"/>
  <c r="H51"/>
  <c r="K51"/>
  <c r="P51"/>
  <c r="G51" s="1"/>
  <c r="G121"/>
  <c r="N121"/>
  <c r="M121" s="1"/>
  <c r="O120"/>
  <c r="P121" s="1"/>
  <c r="G93"/>
  <c r="C63"/>
  <c r="C93"/>
  <c r="K93"/>
  <c r="F113"/>
  <c r="E113"/>
  <c r="G73"/>
  <c r="M113"/>
  <c r="F63"/>
  <c r="J83"/>
  <c r="L103"/>
  <c r="I93"/>
  <c r="D73"/>
  <c r="N113"/>
  <c r="C53"/>
  <c r="D103"/>
  <c r="C103"/>
  <c r="G53"/>
  <c r="H73"/>
  <c r="K103"/>
  <c r="K53"/>
  <c r="K63"/>
  <c r="L73"/>
  <c r="N83"/>
  <c r="J113"/>
  <c r="O52"/>
  <c r="J53"/>
  <c r="O62"/>
  <c r="J63"/>
  <c r="C73"/>
  <c r="K73"/>
  <c r="E83"/>
  <c r="M83"/>
  <c r="F93"/>
  <c r="N93"/>
  <c r="G103"/>
  <c r="I113"/>
  <c r="I63"/>
  <c r="O72"/>
  <c r="J73"/>
  <c r="D83"/>
  <c r="L83"/>
  <c r="E93"/>
  <c r="M93"/>
  <c r="F103"/>
  <c r="N103"/>
  <c r="H113"/>
  <c r="F83"/>
  <c r="H103"/>
  <c r="I53"/>
  <c r="H53"/>
  <c r="H63"/>
  <c r="I73"/>
  <c r="C83"/>
  <c r="K83"/>
  <c r="D93"/>
  <c r="L93"/>
  <c r="E103"/>
  <c r="M103"/>
  <c r="G113"/>
  <c r="O82"/>
  <c r="N53"/>
  <c r="N63"/>
  <c r="I83"/>
  <c r="O92"/>
  <c r="J93"/>
  <c r="G63"/>
  <c r="F53"/>
  <c r="M53"/>
  <c r="E63"/>
  <c r="N73"/>
  <c r="H83"/>
  <c r="O102"/>
  <c r="J103"/>
  <c r="D113"/>
  <c r="L113"/>
  <c r="K123"/>
  <c r="O122"/>
  <c r="E123"/>
  <c r="F123"/>
  <c r="L123"/>
  <c r="D123"/>
  <c r="C123" s="1"/>
  <c r="M123"/>
  <c r="N123"/>
  <c r="G123"/>
  <c r="H123"/>
  <c r="J123"/>
  <c r="I123"/>
  <c r="E53"/>
  <c r="M63"/>
  <c r="F73"/>
  <c r="D53"/>
  <c r="L53"/>
  <c r="D63"/>
  <c r="L63"/>
  <c r="E73"/>
  <c r="M73"/>
  <c r="G83"/>
  <c r="H93"/>
  <c r="I103"/>
  <c r="O112"/>
  <c r="K113"/>
  <c r="N42"/>
  <c r="M42"/>
  <c r="L42"/>
  <c r="K42"/>
  <c r="J42"/>
  <c r="I42"/>
  <c r="H42"/>
  <c r="G42"/>
  <c r="F42"/>
  <c r="E42"/>
  <c r="D42"/>
  <c r="C42"/>
  <c r="C43" s="1"/>
  <c r="N40"/>
  <c r="M40"/>
  <c r="L40"/>
  <c r="K40"/>
  <c r="J40"/>
  <c r="I40"/>
  <c r="H40"/>
  <c r="G40"/>
  <c r="F40"/>
  <c r="E40"/>
  <c r="D40"/>
  <c r="C40"/>
  <c r="O39"/>
  <c r="O38"/>
  <c r="O37"/>
  <c r="O36"/>
  <c r="O35"/>
  <c r="N111" l="1"/>
  <c r="L111"/>
  <c r="E111"/>
  <c r="O111" s="1"/>
  <c r="J111"/>
  <c r="N101"/>
  <c r="C101"/>
  <c r="M101"/>
  <c r="K101"/>
  <c r="D101"/>
  <c r="F101"/>
  <c r="E101" s="1"/>
  <c r="H101"/>
  <c r="J101"/>
  <c r="L101"/>
  <c r="I101"/>
  <c r="G101"/>
  <c r="G91"/>
  <c r="C91"/>
  <c r="H91"/>
  <c r="D91"/>
  <c r="E91"/>
  <c r="K91"/>
  <c r="F91"/>
  <c r="J91"/>
  <c r="I91" s="1"/>
  <c r="M91"/>
  <c r="L81"/>
  <c r="D81"/>
  <c r="I81"/>
  <c r="F81"/>
  <c r="H81"/>
  <c r="M81"/>
  <c r="E81"/>
  <c r="J81"/>
  <c r="C81"/>
  <c r="K81"/>
  <c r="G81"/>
  <c r="L51"/>
  <c r="J51"/>
  <c r="O40"/>
  <c r="H71"/>
  <c r="D71"/>
  <c r="N71"/>
  <c r="G71"/>
  <c r="E71"/>
  <c r="K71"/>
  <c r="M71"/>
  <c r="F71"/>
  <c r="C71"/>
  <c r="J71"/>
  <c r="I71" s="1"/>
  <c r="L71"/>
  <c r="F61"/>
  <c r="M61"/>
  <c r="E61"/>
  <c r="J61"/>
  <c r="I61"/>
  <c r="N61"/>
  <c r="H61"/>
  <c r="D61"/>
  <c r="C61"/>
  <c r="K61"/>
  <c r="G61"/>
  <c r="L61"/>
  <c r="I51"/>
  <c r="F51"/>
  <c r="M51"/>
  <c r="E51"/>
  <c r="L121"/>
  <c r="D121"/>
  <c r="I121"/>
  <c r="E121"/>
  <c r="H121"/>
  <c r="K121"/>
  <c r="J121"/>
  <c r="C121"/>
  <c r="F121"/>
  <c r="P41"/>
  <c r="M41" s="1"/>
  <c r="K43"/>
  <c r="L43"/>
  <c r="E43"/>
  <c r="M43"/>
  <c r="N43"/>
  <c r="G43"/>
  <c r="H43"/>
  <c r="J43"/>
  <c r="F43"/>
  <c r="I43"/>
  <c r="O42"/>
  <c r="D43"/>
  <c r="N32"/>
  <c r="M32"/>
  <c r="L32"/>
  <c r="K32"/>
  <c r="J32"/>
  <c r="I32"/>
  <c r="H32"/>
  <c r="G32"/>
  <c r="F32"/>
  <c r="E32"/>
  <c r="D32"/>
  <c r="C32"/>
  <c r="N30"/>
  <c r="M30"/>
  <c r="L30"/>
  <c r="K30"/>
  <c r="J30"/>
  <c r="I30"/>
  <c r="H30"/>
  <c r="G30"/>
  <c r="F30"/>
  <c r="E30"/>
  <c r="D30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20" s="1"/>
  <c r="O19"/>
  <c r="O18"/>
  <c r="O17"/>
  <c r="O16"/>
  <c r="O15"/>
  <c r="O101" l="1"/>
  <c r="O91"/>
  <c r="O51"/>
  <c r="D41"/>
  <c r="H41"/>
  <c r="K41"/>
  <c r="O71"/>
  <c r="O61"/>
  <c r="O121"/>
  <c r="E41"/>
  <c r="F41"/>
  <c r="G41"/>
  <c r="C41"/>
  <c r="L41"/>
  <c r="N41"/>
  <c r="J41"/>
  <c r="I41" s="1"/>
  <c r="O30"/>
  <c r="P31" s="1"/>
  <c r="D31" s="1"/>
  <c r="C31" s="1"/>
  <c r="P21"/>
  <c r="H21" s="1"/>
  <c r="G21" s="1"/>
  <c r="D33"/>
  <c r="O32"/>
  <c r="J23"/>
  <c r="H23"/>
  <c r="I23"/>
  <c r="N33"/>
  <c r="F33"/>
  <c r="L33"/>
  <c r="G33"/>
  <c r="H33"/>
  <c r="K33"/>
  <c r="I33"/>
  <c r="J33"/>
  <c r="M33"/>
  <c r="G23"/>
  <c r="F23"/>
  <c r="N23"/>
  <c r="E23"/>
  <c r="M23"/>
  <c r="E33"/>
  <c r="D23"/>
  <c r="L23"/>
  <c r="O22"/>
  <c r="K23"/>
  <c r="C33"/>
  <c r="N12"/>
  <c r="O41" l="1"/>
  <c r="H31"/>
  <c r="N31"/>
  <c r="L31"/>
  <c r="E31"/>
  <c r="K31"/>
  <c r="I31"/>
  <c r="F31"/>
  <c r="M31"/>
  <c r="J31"/>
  <c r="G31"/>
  <c r="E21"/>
  <c r="J21"/>
  <c r="I21"/>
  <c r="M21"/>
  <c r="L21"/>
  <c r="C21"/>
  <c r="O21" s="1"/>
  <c r="D21"/>
  <c r="K21"/>
  <c r="F21"/>
  <c r="N21"/>
  <c r="M12"/>
  <c r="L12"/>
  <c r="O31" l="1"/>
  <c r="N10"/>
  <c r="M10"/>
  <c r="M11" s="1"/>
  <c r="L10"/>
  <c r="L11" s="1"/>
  <c r="K10"/>
  <c r="J10"/>
  <c r="I10"/>
  <c r="I11" s="1"/>
  <c r="H11" s="1"/>
  <c r="H10"/>
  <c r="G10"/>
  <c r="F10"/>
  <c r="E10"/>
  <c r="E11" s="1"/>
  <c r="D10"/>
  <c r="C10"/>
  <c r="O10" s="1"/>
  <c r="P11" s="1"/>
  <c r="D11" s="1"/>
  <c r="O9"/>
  <c r="O8"/>
  <c r="G11" l="1"/>
  <c r="K11"/>
  <c r="F11"/>
  <c r="J11"/>
  <c r="N11"/>
  <c r="C11"/>
  <c r="O11" s="1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3"/>
  <c r="B32"/>
  <c r="B37" l="1"/>
  <c r="D196" i="79"/>
  <c r="C197" s="1"/>
  <c r="BB25" i="33"/>
  <c r="BB31" s="1"/>
  <c r="BA31" s="1"/>
  <c r="BA25"/>
  <c r="AZ25"/>
  <c r="AY25"/>
  <c r="AX25"/>
  <c r="AW25"/>
  <c r="AV25"/>
  <c r="AU25"/>
  <c r="AT25"/>
  <c r="AS25"/>
  <c r="AR25"/>
  <c r="AQ25"/>
  <c r="AP25"/>
  <c r="AO25"/>
  <c r="AZ31" l="1"/>
  <c r="AY31" s="1"/>
  <c r="AX31" s="1"/>
  <c r="AW31" s="1"/>
  <c r="AV31" s="1"/>
  <c r="AU31" s="1"/>
  <c r="AT31" s="1"/>
  <c r="AS31" s="1"/>
  <c r="AR31" s="1"/>
  <c r="AQ31" s="1"/>
  <c r="AP31" s="1"/>
  <c r="AO31" s="1"/>
  <c r="AN25"/>
  <c r="AN31" s="1"/>
  <c r="AM31" s="1"/>
  <c r="AL31" s="1"/>
  <c r="AM25"/>
  <c r="AL25"/>
  <c r="AK25"/>
  <c r="AJ25"/>
  <c r="AI25"/>
  <c r="AH25"/>
  <c r="AG25"/>
  <c r="AF25"/>
  <c r="AE25"/>
  <c r="AD25"/>
  <c r="AC25"/>
  <c r="AK31" l="1"/>
  <c r="AJ31" s="1"/>
  <c r="AI31" s="1"/>
  <c r="AH31" s="1"/>
  <c r="AG31" s="1"/>
  <c r="AF31" s="1"/>
  <c r="AE31" s="1"/>
  <c r="AD31" s="1"/>
  <c r="AC31" s="1"/>
  <c r="AB25"/>
  <c r="AB31" s="1"/>
  <c r="AA25" l="1"/>
  <c r="AA31" s="1"/>
  <c r="Z31" s="1"/>
  <c r="Y31" s="1"/>
  <c r="X31" s="1"/>
  <c r="W31" s="1"/>
  <c r="V31" s="1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I27" s="1"/>
  <c r="F27"/>
  <c r="E27"/>
  <c r="H26"/>
  <c r="I26" s="1"/>
  <c r="E26"/>
  <c r="F26" s="1"/>
  <c r="H25"/>
  <c r="I25" s="1"/>
  <c r="F25"/>
  <c r="E25"/>
  <c r="H24"/>
  <c r="I24" s="1"/>
  <c r="E24"/>
  <c r="F24" s="1"/>
  <c r="H23"/>
  <c r="I23" s="1"/>
  <c r="F23"/>
  <c r="E23"/>
  <c r="H22"/>
  <c r="I22" s="1"/>
  <c r="E22"/>
  <c r="F22" s="1"/>
  <c r="H21"/>
  <c r="I21" s="1"/>
  <c r="E21"/>
  <c r="F21" s="1"/>
  <c r="H20"/>
  <c r="I20" s="1"/>
  <c r="E20"/>
  <c r="F20" s="1"/>
  <c r="H19"/>
  <c r="I19" s="1"/>
  <c r="F19"/>
  <c r="E19"/>
  <c r="H18"/>
  <c r="I18" s="1"/>
  <c r="E18"/>
  <c r="F18" s="1"/>
  <c r="H17"/>
  <c r="I17" s="1"/>
  <c r="F17"/>
  <c r="E17"/>
  <c r="O16"/>
  <c r="N16"/>
  <c r="H16"/>
  <c r="I16" s="1"/>
  <c r="E16"/>
  <c r="P15"/>
  <c r="H15"/>
  <c r="I15" s="1"/>
  <c r="E15"/>
  <c r="P14"/>
  <c r="H14"/>
  <c r="I14" s="1"/>
  <c r="E14"/>
  <c r="F14" s="1"/>
  <c r="H13"/>
  <c r="I13" s="1"/>
  <c r="E13"/>
  <c r="F13" s="1"/>
  <c r="H12"/>
  <c r="I12" s="1"/>
  <c r="E12"/>
  <c r="F12" s="1"/>
  <c r="U31" i="33" l="1"/>
  <c r="T31" s="1"/>
  <c r="S31" s="1"/>
  <c r="R31" s="1"/>
  <c r="Q31" s="1"/>
  <c r="P31" s="1"/>
  <c r="O31" s="1"/>
  <c r="N31" s="1"/>
  <c r="M31"/>
  <c r="L31"/>
  <c r="K31"/>
  <c r="J31"/>
  <c r="I31"/>
  <c r="H31"/>
  <c r="G31"/>
  <c r="F31"/>
  <c r="E31"/>
  <c r="D31"/>
  <c r="B25"/>
  <c r="P16" i="10"/>
  <c r="H28"/>
  <c r="I28" s="1"/>
  <c r="F15"/>
  <c r="F16"/>
  <c r="H11"/>
  <c r="I11" s="1"/>
  <c r="E11"/>
  <c r="F11" s="1"/>
  <c r="O10"/>
  <c r="N10"/>
  <c r="H10"/>
  <c r="B31" i="33" l="1"/>
  <c r="I10" i="10"/>
  <c r="E10"/>
  <c r="F10" s="1"/>
  <c r="R9"/>
  <c r="P9"/>
  <c r="H9"/>
  <c r="I9" s="1"/>
  <c r="E9"/>
  <c r="F9" s="1"/>
  <c r="R8"/>
  <c r="P8"/>
  <c r="H8"/>
  <c r="I8" s="1"/>
  <c r="E8"/>
  <c r="F8" s="1"/>
  <c r="R7"/>
  <c r="P7"/>
  <c r="H7"/>
  <c r="E7"/>
  <c r="F7" s="1"/>
  <c r="R6"/>
  <c r="P6"/>
  <c r="D6"/>
  <c r="E6" s="1"/>
  <c r="F6" s="1"/>
  <c r="B6"/>
  <c r="R5"/>
  <c r="P5"/>
  <c r="R4"/>
  <c r="P4"/>
  <c r="U27" i="7"/>
  <c r="S27"/>
  <c r="I7" i="10" l="1"/>
  <c r="R10"/>
  <c r="P10" s="1"/>
  <c r="E28"/>
  <c r="F28" s="1"/>
  <c r="M27" i="7"/>
  <c r="L27"/>
  <c r="K27"/>
  <c r="J27"/>
  <c r="I27"/>
  <c r="H27"/>
  <c r="G27"/>
  <c r="F27"/>
  <c r="E27"/>
  <c r="D27"/>
  <c r="C27"/>
  <c r="B27"/>
  <c r="N26"/>
  <c r="T26" s="1"/>
  <c r="N25"/>
  <c r="N24"/>
  <c r="N23"/>
  <c r="T23" s="1"/>
  <c r="N22"/>
  <c r="T22" s="1"/>
  <c r="N21"/>
  <c r="N20"/>
  <c r="N19"/>
  <c r="T19" s="1"/>
  <c r="N18"/>
  <c r="T18" s="1"/>
  <c r="N17"/>
  <c r="T17" s="1"/>
  <c r="N16"/>
  <c r="N15"/>
  <c r="T15" s="1"/>
  <c r="N14"/>
  <c r="T14" s="1"/>
  <c r="N13"/>
  <c r="T13" s="1"/>
  <c r="N12"/>
  <c r="T12" s="1"/>
  <c r="N11"/>
  <c r="N10"/>
  <c r="T10" s="1"/>
  <c r="N9"/>
  <c r="T9" s="1"/>
  <c r="W9" s="1"/>
  <c r="V9" s="1"/>
  <c r="O9" s="1"/>
  <c r="V19" l="1"/>
  <c r="O19" s="1"/>
  <c r="V13"/>
  <c r="O13" s="1"/>
  <c r="V15"/>
  <c r="O15" s="1"/>
  <c r="V23"/>
  <c r="O23" s="1"/>
  <c r="V26"/>
  <c r="O26" s="1"/>
  <c r="N27"/>
  <c r="V10"/>
  <c r="O10" s="1"/>
  <c r="V17"/>
  <c r="O17" s="1"/>
  <c r="T20"/>
  <c r="V20" s="1"/>
  <c r="O20" s="1"/>
  <c r="T24"/>
  <c r="V24" s="1"/>
  <c r="O24" s="1"/>
  <c r="T11"/>
  <c r="V12"/>
  <c r="O12" s="1"/>
  <c r="V14"/>
  <c r="O14" s="1"/>
  <c r="T16"/>
  <c r="V16" s="1"/>
  <c r="O16" s="1"/>
  <c r="V18"/>
  <c r="O18" s="1"/>
  <c r="T21"/>
  <c r="V21" s="1"/>
  <c r="O21" s="1"/>
  <c r="V22"/>
  <c r="O22" s="1"/>
  <c r="T25"/>
  <c r="V25" s="1"/>
  <c r="O25" s="1"/>
  <c r="N8"/>
  <c r="N7"/>
  <c r="N6"/>
  <c r="T6" s="1"/>
  <c r="S5"/>
  <c r="V6" l="1"/>
  <c r="O6" s="1"/>
  <c r="T8"/>
  <c r="V8" s="1"/>
  <c r="O8" s="1"/>
  <c r="V11"/>
  <c r="O11" s="1"/>
  <c r="T7"/>
  <c r="J5"/>
  <c r="K12" i="76" s="1"/>
  <c r="J12" s="1"/>
  <c r="I5" i="7"/>
  <c r="H5"/>
  <c r="I12" i="76" s="1"/>
  <c r="G5" i="7"/>
  <c r="F5"/>
  <c r="G12" i="76" s="1"/>
  <c r="F12" s="1"/>
  <c r="E12" s="1"/>
  <c r="E5" i="7"/>
  <c r="D5"/>
  <c r="C5"/>
  <c r="B5"/>
  <c r="M14" i="73"/>
  <c r="L14"/>
  <c r="K14"/>
  <c r="J14"/>
  <c r="I14"/>
  <c r="H14"/>
  <c r="G14"/>
  <c r="F14"/>
  <c r="E14"/>
  <c r="D14"/>
  <c r="C14"/>
  <c r="B14"/>
  <c r="N13"/>
  <c r="N12"/>
  <c r="M10"/>
  <c r="L10"/>
  <c r="K10"/>
  <c r="J10"/>
  <c r="I10"/>
  <c r="H10"/>
  <c r="G10"/>
  <c r="F10"/>
  <c r="E10"/>
  <c r="D10"/>
  <c r="C10"/>
  <c r="B10"/>
  <c r="P13" s="1"/>
  <c r="N5" i="7" l="1"/>
  <c r="D12" i="76"/>
  <c r="C12" s="1"/>
  <c r="H12"/>
  <c r="P11" i="73"/>
  <c r="F11" s="1"/>
  <c r="T5" i="7"/>
  <c r="V5" s="1"/>
  <c r="O5" s="1"/>
  <c r="T27"/>
  <c r="V7"/>
  <c r="O7" s="1"/>
  <c r="I13" i="76" l="1"/>
  <c r="K13"/>
  <c r="O12"/>
  <c r="F13"/>
  <c r="L13"/>
  <c r="D13"/>
  <c r="M13"/>
  <c r="J13"/>
  <c r="G13"/>
  <c r="C13"/>
  <c r="N13"/>
  <c r="H13"/>
  <c r="E13"/>
  <c r="M11" i="73"/>
  <c r="B11"/>
  <c r="J11"/>
  <c r="K11"/>
  <c r="E11"/>
  <c r="L11"/>
  <c r="G11"/>
  <c r="H11"/>
  <c r="C11"/>
  <c r="Q11"/>
  <c r="D11"/>
  <c r="I11"/>
  <c r="N10"/>
  <c r="W27" i="7"/>
  <c r="V27"/>
  <c r="O27" s="1"/>
  <c r="H6" i="10"/>
  <c r="I6" s="1"/>
  <c r="N11" i="73" l="1"/>
  <c r="N81" i="76"/>
  <c r="O81"/>
  <c r="N221"/>
  <c r="O221"/>
</calcChain>
</file>

<file path=xl/sharedStrings.xml><?xml version="1.0" encoding="utf-8"?>
<sst xmlns="http://schemas.openxmlformats.org/spreadsheetml/2006/main" count="2439" uniqueCount="390">
  <si>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</si>
  <si>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</si>
  <si>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</si>
  <si>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</si>
  <si>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</si>
  <si>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</si>
  <si>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</si>
  <si>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</si>
  <si>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</si>
  <si>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</si>
  <si>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</si>
  <si>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</si>
  <si>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</si>
  <si>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</si>
  <si>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</si>
  <si>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</si>
  <si>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</si>
  <si>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</si>
  <si>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</si>
  <si>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</si>
  <si>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</si>
  <si>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</si>
  <si>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</si>
  <si>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</si>
  <si>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</si>
  <si>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</si>
  <si>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</si>
  <si>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</si>
  <si>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</si>
  <si>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</si>
  <si>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</si>
  <si>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</si>
  <si>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</si>
  <si>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</si>
  <si>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</si>
  <si>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</si>
  <si>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</si>
  <si>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</si>
  <si>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</si>
  <si>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</si>
  <si>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</si>
  <si>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</si>
  <si>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</si>
  <si>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</si>
  <si>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</si>
  <si>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</si>
  <si>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</si>
  <si>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</si>
  <si>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</si>
  <si>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</si>
  <si>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</si>
  <si>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</si>
  <si>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</si>
  <si>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</si>
  <si>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</si>
  <si>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</si>
  <si>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</si>
  <si>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</si>
  <si>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</si>
  <si>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</si>
  <si>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</si>
  <si>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</si>
  <si>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</si>
  <si>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</si>
  <si>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</si>
  <si>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</si>
  <si>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</si>
  <si>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</si>
  <si>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</si>
  <si>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</si>
  <si>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</si>
  <si>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</si>
  <si>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</si>
  <si>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</si>
  <si>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</si>
  <si>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</si>
  <si>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</si>
  <si>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</si>
  <si>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</si>
  <si>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</si>
  <si>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</si>
  <si>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</si>
  <si>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</si>
  <si>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</si>
  <si>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</si>
  <si>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</si>
  <si>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</si>
  <si>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</si>
  <si>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</si>
  <si>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</si>
  <si>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</si>
  <si>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</si>
  <si>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</si>
  <si>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</si>
  <si>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</si>
  <si>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</si>
  <si>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</si>
  <si>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</si>
  <si>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</si>
  <si>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</si>
  <si>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</si>
  <si>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</si>
  <si>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</si>
  <si>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</si>
  <si>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</si>
  <si>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</si>
  <si>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</si>
  <si>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</si>
  <si>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</si>
  <si>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</si>
  <si>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</si>
  <si>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</si>
  <si>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</si>
  <si>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</si>
  <si>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</si>
  <si>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</si>
  <si>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</si>
  <si>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</si>
  <si>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</si>
  <si>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</si>
  <si>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</si>
  <si>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</si>
  <si>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</si>
  <si>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</si>
  <si>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</si>
  <si>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</si>
  <si>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</si>
  <si>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</si>
  <si>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</si>
  <si>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</si>
  <si>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</si>
  <si>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</si>
  <si>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</si>
  <si>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</si>
  <si>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</si>
  <si>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</si>
  <si>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</si>
  <si>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</si>
  <si>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</si>
  <si>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</si>
  <si>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</si>
  <si>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</si>
  <si>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</si>
  <si>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</si>
  <si>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</si>
  <si>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</si>
  <si>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</si>
  <si>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</si>
  <si>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</si>
  <si>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</si>
  <si>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</si>
  <si>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</si>
  <si>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</si>
  <si>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</si>
  <si>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</si>
  <si>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</si>
  <si>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</si>
  <si>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</si>
  <si>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</si>
  <si>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</si>
  <si>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</si>
  <si>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</si>
  <si>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</si>
  <si>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</si>
  <si>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</si>
  <si>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</si>
  <si>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</si>
  <si>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</si>
  <si>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</si>
  <si>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</si>
  <si>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</si>
  <si>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</si>
  <si>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</si>
  <si>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</si>
  <si>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</si>
  <si>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</si>
  <si>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</si>
  <si>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</si>
  <si>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</si>
  <si>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</si>
  <si>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</si>
  <si>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</si>
  <si>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</si>
  <si>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</si>
  <si>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</si>
  <si>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</si>
  <si>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</si>
  <si>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</si>
  <si>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</si>
  <si>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</si>
  <si>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</si>
  <si>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</si>
  <si>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</si>
  <si>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</si>
  <si>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</si>
  <si>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</si>
  <si>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</si>
  <si>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</si>
  <si>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</si>
  <si>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</si>
  <si>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</si>
  <si>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</si>
  <si>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</si>
  <si>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</si>
  <si>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</si>
  <si>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</si>
  <si>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</si>
  <si>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</si>
  <si>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</si>
  <si>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</si>
  <si>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</si>
  <si>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</si>
  <si>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</si>
  <si>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</si>
  <si>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</si>
  <si>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</si>
  <si>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</si>
  <si>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</si>
  <si>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</si>
  <si>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</si>
  <si>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</si>
  <si>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</si>
  <si>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</si>
  <si>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</si>
  <si>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</si>
  <si>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</si>
  <si>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</si>
  <si>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</si>
  <si>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</si>
  <si>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</si>
  <si>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</si>
  <si>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</si>
  <si>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</si>
  <si>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</si>
  <si>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</si>
  <si>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</si>
  <si>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</si>
  <si>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</si>
  <si>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</si>
  <si>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</si>
  <si>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</si>
  <si>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</si>
  <si>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</si>
  <si>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</si>
  <si>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</si>
  <si>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</si>
  <si>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</si>
  <si>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</si>
  <si>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</si>
  <si>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</si>
  <si>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</si>
  <si>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</si>
  <si>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</si>
  <si>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</si>
  <si>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</si>
  <si>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</si>
  <si>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</si>
  <si>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</si>
  <si>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</si>
  <si>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</si>
  <si>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</si>
  <si>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</si>
  <si>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</si>
  <si>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</si>
  <si>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</si>
  <si>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</si>
  <si>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</si>
  <si>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</si>
  <si>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</si>
  <si>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</si>
  <si>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</si>
  <si>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</si>
  <si>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</si>
  <si>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</si>
  <si>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</si>
  <si>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</si>
  <si>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</si>
  <si>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</si>
  <si>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</si>
  <si>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</si>
  <si>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</si>
  <si>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</si>
  <si>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</si>
  <si>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</si>
  <si>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</si>
  <si>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</si>
  <si>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</si>
  <si>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</si>
  <si>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</si>
  <si>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</si>
  <si>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</si>
  <si>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</si>
  <si>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</si>
  <si>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</si>
  <si>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</si>
  <si>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</si>
  <si>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</si>
  <si>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</si>
  <si>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</si>
  <si>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</si>
  <si>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</si>
  <si>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</si>
  <si>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</si>
  <si>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</si>
  <si>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</si>
  <si>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</si>
  <si>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</si>
  <si>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</si>
  <si>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</si>
  <si>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</si>
  <si>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</si>
  <si>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</si>
  <si>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</si>
  <si>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</si>
  <si>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</si>
  <si>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</si>
  <si>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</si>
  <si>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</si>
  <si>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</si>
  <si>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</si>
  <si>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</si>
  <si>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</si>
  <si>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</si>
  <si>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</si>
  <si>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</si>
  <si>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</si>
  <si>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</si>
  <si>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</si>
  <si>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</si>
  <si>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</si>
  <si>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</si>
  <si>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</si>
  <si>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</si>
  <si>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</si>
  <si>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</si>
  <si>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</si>
  <si>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</si>
  <si>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</si>
  <si>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</si>
  <si>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</si>
  <si>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</si>
  <si>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</si>
  <si>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</si>
  <si>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</si>
  <si>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</si>
  <si>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</si>
  <si>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</si>
  <si>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</si>
  <si>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</si>
  <si>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</si>
  <si>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</si>
  <si>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</si>
  <si>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</si>
  <si>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</si>
  <si>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</si>
  <si>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</si>
  <si>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</si>
  <si>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</si>
  <si>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</si>
  <si>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</si>
  <si>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</si>
  <si>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</si>
  <si>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</si>
  <si>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</si>
  <si>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</si>
  <si>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</si>
  <si>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ข้อมูล  ณ  วันที่  16  พฤษภาคม  2564   (จากรายงาน 506)</t>
  </si>
  <si>
    <t>ข้อมูล  ณ  วันที่  16  พฤษภาคม 2564   (จากรายงาน 506)</t>
  </si>
  <si>
    <t>ข้อมูล  ณ  วันที่  16 พฤษภาคม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</si>
  <si>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18 เมษายน - 16 พฤษภาคม 2564</t>
  </si>
  <si>
    <t>wk 16</t>
  </si>
  <si>
    <t>wk 17</t>
  </si>
  <si>
    <t>wk 18</t>
  </si>
  <si>
    <t>wk 19</t>
  </si>
  <si>
    <t>wk 16-19</t>
  </si>
  <si>
    <t>wk 1 - 15</t>
  </si>
  <si>
    <t>ข้อมูล  ณ  วันที่ 16 พฤษภาคม  2564   (จากรายงาน 506)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</si>
  <si>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</si>
  <si>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</si>
  <si>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</si>
  <si>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</si>
  <si>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</si>
  <si>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</si>
  <si>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</si>
  <si>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</si>
  <si>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</si>
  <si>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</si>
  <si>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</si>
  <si>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ข้อมูล ณ วันที่  16 พฤษภาคม  2564 (จากรายงานเร่งด่วน)</t>
  </si>
  <si>
    <t>รวมผู้ป่วยสะสม  wk 1 - 19  (ราย)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</si>
</sst>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2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C0C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0" fontId="46" fillId="9" borderId="0" xfId="0" applyFont="1" applyFill="1" applyBorder="1" applyAlignment="1">
      <alignment horizontal="center"/>
    </xf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24" xfId="0" applyFont="1" applyBorder="1"/>
    <xf numFmtId="0" fontId="68" fillId="0" borderId="32" xfId="0" applyFont="1" applyBorder="1"/>
    <xf numFmtId="0" fontId="68" fillId="0" borderId="33" xfId="0" applyFont="1" applyBorder="1"/>
    <xf numFmtId="0" fontId="68" fillId="0" borderId="0" xfId="0" applyFont="1"/>
    <xf numFmtId="0" fontId="68" fillId="0" borderId="25" xfId="0" applyFont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54" fillId="19" borderId="9" xfId="14" applyFont="1" applyFill="1" applyBorder="1"/>
    <xf numFmtId="0" fontId="66" fillId="17" borderId="9" xfId="14" applyFont="1" applyFill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70" fillId="0" borderId="33" xfId="0" applyNumberFormat="1" applyFont="1" applyBorder="1"/>
    <xf numFmtId="0" fontId="70" fillId="0" borderId="0" xfId="0" applyNumberFormat="1" applyFont="1"/>
    <xf numFmtId="0" fontId="70" fillId="0" borderId="34" xfId="0" applyNumberFormat="1" applyFont="1" applyBorder="1"/>
    <xf numFmtId="0" fontId="71" fillId="20" borderId="27" xfId="0" applyFont="1" applyFill="1" applyBorder="1"/>
    <xf numFmtId="0" fontId="71" fillId="20" borderId="28" xfId="0" applyFont="1" applyFill="1" applyBorder="1"/>
    <xf numFmtId="0" fontId="69" fillId="16" borderId="35" xfId="0" applyFont="1" applyFill="1" applyBorder="1"/>
    <xf numFmtId="0" fontId="70" fillId="0" borderId="0" xfId="0" applyNumberFormat="1" applyFont="1" applyBorder="1"/>
    <xf numFmtId="0" fontId="69" fillId="16" borderId="9" xfId="0" applyFont="1" applyFill="1" applyBorder="1"/>
    <xf numFmtId="0" fontId="71" fillId="20" borderId="36" xfId="0" applyNumberFormat="1" applyFont="1" applyFill="1" applyBorder="1"/>
    <xf numFmtId="0" fontId="71" fillId="20" borderId="9" xfId="0" applyNumberFormat="1" applyFont="1" applyFill="1" applyBorder="1"/>
    <xf numFmtId="0" fontId="71" fillId="12" borderId="24" xfId="0" applyFont="1" applyFill="1" applyBorder="1"/>
    <xf numFmtId="0" fontId="71" fillId="12" borderId="25" xfId="0" applyFont="1" applyFill="1" applyBorder="1"/>
    <xf numFmtId="0" fontId="71" fillId="12" borderId="24" xfId="0" applyNumberFormat="1" applyFont="1" applyFill="1" applyBorder="1"/>
    <xf numFmtId="0" fontId="71" fillId="12" borderId="30" xfId="0" applyNumberFormat="1" applyFont="1" applyFill="1" applyBorder="1"/>
    <xf numFmtId="0" fontId="71" fillId="12" borderId="31" xfId="0" applyNumberFormat="1" applyFont="1" applyFill="1" applyBorder="1"/>
    <xf numFmtId="0" fontId="54" fillId="21" borderId="9" xfId="14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6">
    <dxf>
      <fill>
        <patternFill>
          <bgColor rgb="FFFFFF99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ont>
        <sz val="18"/>
      </font>
    </dxf>
    <dxf>
      <font>
        <name val="TH SarabunPSK"/>
        <scheme val="none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00CC"/>
      <color rgb="FFFF00FF"/>
      <color rgb="FFC0C0C0"/>
      <color rgb="FFFFFF99"/>
      <color rgb="FF00FFFF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ศรีสมเด็จ</c:v>
                </c:pt>
                <c:pt idx="3">
                  <c:v>เกษตรวิสัย</c:v>
                </c:pt>
                <c:pt idx="4">
                  <c:v>เมือง</c:v>
                </c:pt>
                <c:pt idx="5">
                  <c:v>สุวรรณภูมิ</c:v>
                </c:pt>
                <c:pt idx="6">
                  <c:v>เสลภูมิ</c:v>
                </c:pt>
                <c:pt idx="7">
                  <c:v>พนมไพร</c:v>
                </c:pt>
                <c:pt idx="8">
                  <c:v>ธวัชบุรี</c:v>
                </c:pt>
                <c:pt idx="9">
                  <c:v>โพนทอง</c:v>
                </c:pt>
                <c:pt idx="10">
                  <c:v>โพธิ์ชัย</c:v>
                </c:pt>
                <c:pt idx="11">
                  <c:v>หนองพอก</c:v>
                </c:pt>
                <c:pt idx="12">
                  <c:v>เมืองสรวง</c:v>
                </c:pt>
                <c:pt idx="13">
                  <c:v>โพนทราย</c:v>
                </c:pt>
                <c:pt idx="14">
                  <c:v>อาจสามารถ</c:v>
                </c:pt>
                <c:pt idx="15">
                  <c:v>เมยวดี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5.59</c:v>
                </c:pt>
                <c:pt idx="1">
                  <c:v>3.72</c:v>
                </c:pt>
                <c:pt idx="2" formatCode="General">
                  <c:v>2.71</c:v>
                </c:pt>
                <c:pt idx="3">
                  <c:v>2.0299999999999998</c:v>
                </c:pt>
                <c:pt idx="4">
                  <c:v>1.92</c:v>
                </c:pt>
                <c:pt idx="5" formatCode="General">
                  <c:v>1.72</c:v>
                </c:pt>
                <c:pt idx="6" formatCode="General">
                  <c:v>1.65</c:v>
                </c:pt>
                <c:pt idx="7" formatCode="General">
                  <c:v>1.36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</c:ser>
        <c:gapWidth val="28"/>
        <c:axId val="154370432"/>
        <c:axId val="154371968"/>
      </c:barChart>
      <c:catAx>
        <c:axId val="154370432"/>
        <c:scaling>
          <c:orientation val="minMax"/>
        </c:scaling>
        <c:axPos val="b"/>
        <c:tickLblPos val="nextTo"/>
        <c:crossAx val="154371968"/>
        <c:crosses val="autoZero"/>
        <c:auto val="1"/>
        <c:lblAlgn val="ctr"/>
        <c:lblOffset val="100"/>
      </c:catAx>
      <c:valAx>
        <c:axId val="15437196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4370432"/>
        <c:crosses val="autoZero"/>
        <c:crossBetween val="between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171450</xdr:colOff>
      <xdr:row>7</xdr:row>
      <xdr:rowOff>95250</xdr:rowOff>
    </xdr:from>
    <xdr:to>
      <xdr:col>19</xdr:col>
      <xdr:colOff>95250</xdr:colOff>
      <xdr:row>32</xdr:row>
      <xdr:rowOff>200025</xdr:rowOff>
    </xdr:to>
    <xdr:pic>
      <xdr:nvPicPr>
        <xdr:cNvPr id="3" name="รูปภาพ 2" descr="162139439477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48625" y="2028825"/>
          <a:ext cx="6810375" cy="7048500"/>
        </a:xfrm>
        <a:prstGeom prst="rect">
          <a:avLst/>
        </a:prstGeom>
        <a:ln w="28575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335.423200115743" createdVersion="1" refreshedVersion="3" recordCount="17">
  <cacheSource type="worksheet">
    <worksheetSource ref="A1:T18" sheet="Sheet2" r:id="rId2"/>
  </cacheSource>
  <cacheFields count="20">
    <cacheField name="E0" numFmtId="0">
      <sharedItems containsSemiMixedTypes="0" containsString="0" containsNumber="1" containsInteger="1" minValue="181" maxValue="15010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0">
        <s v="02"/>
        <s v="15"/>
        <s v="07"/>
        <s v="06"/>
        <s v="13"/>
        <s v="11"/>
        <s v="08"/>
        <s v="05"/>
        <s v="04"/>
        <s v="03"/>
      </sharedItems>
    </cacheField>
    <cacheField name="ชื่อหมู่บ้าน" numFmtId="0">
      <sharedItems count="13">
        <s v="เขวาน้อย"/>
        <s v="โพนพอุง"/>
        <s v="ขี้เหล็ก"/>
        <s v="โรงพยาบาล"/>
        <s v="วัดบึง"/>
        <s v="หนองทัพไทย"/>
        <s v="อ้น"/>
        <s v="โพนงอย"/>
        <s v="ท่านคร"/>
        <s v="หนองขาม"/>
        <s v="ไคร่นุ่น"/>
        <s v="หนองกุง"/>
        <s v="หนองแวง"/>
      </sharedItems>
    </cacheField>
    <cacheField name="ตำบล" numFmtId="0">
      <sharedItems count="10">
        <s v="โพธิ์ทอง"/>
        <s v="หินกอง"/>
        <s v="ห้วยหินลาด"/>
        <s v="ในเมือง"/>
        <s v="หนองทัพไทย"/>
        <s v="หัวช้าง"/>
        <s v="เกษตรวิสัย"/>
        <s v="บัวแดง"/>
        <s v="นาแซง"/>
        <s v="ภูเงิน"/>
      </sharedItems>
    </cacheField>
    <cacheField name="อำเภอ" numFmtId="0">
      <sharedItems count="8">
        <s v="ศรีสมเด็จ"/>
        <s v="สุวรรณภูมิ"/>
        <s v="เมือง"/>
        <s v="พนมไพร"/>
        <s v="จตุรพักตรพิมาน"/>
        <s v="เกษตรวิสัย"/>
        <s v="ปทุมรัตต์"/>
        <s v="เสลภูมิ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5-12T00:00:00"/>
    </cacheField>
    <cacheField name="วันพบผป" numFmtId="14">
      <sharedItems containsSemiMixedTypes="0" containsNonDate="0" containsDate="1" containsString="0" minDate="2021-01-02T00:00:00" maxDate="2021-05-1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19" count="13">
        <n v="9"/>
        <n v="12"/>
        <n v="7"/>
        <n v="4"/>
        <n v="15"/>
        <n v="1"/>
        <n v="19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1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n v="7570"/>
    <s v="26.D.H.F."/>
    <s v="จันสี ภูสังข์"/>
    <m/>
    <s v="หญิง"/>
    <n v="86"/>
    <n v="0"/>
    <s v="เกษตร"/>
    <s v="8"/>
    <x v="0"/>
    <x v="0"/>
    <x v="0"/>
    <x v="0"/>
    <s v="ร้อยเอ็ดธนบุรี"/>
    <d v="2021-02-28T00:00:00"/>
    <d v="2021-03-03T00:00:00"/>
    <m/>
    <d v="2021-01-03T00:00:00"/>
    <x v="0"/>
    <n v="9"/>
  </r>
  <r>
    <n v="14708"/>
    <s v="26.D.H.F."/>
    <s v="ณัฐกร ชาวไร่"/>
    <m/>
    <s v="ชาย"/>
    <n v="1"/>
    <n v="0"/>
    <s v="ไม่ทราบอาชีพ/ในปกครอง"/>
    <s v="105"/>
    <x v="1"/>
    <x v="1"/>
    <x v="1"/>
    <x v="1"/>
    <s v="ร้อยเอ็ดธนบุรี"/>
    <d v="2021-03-22T00:00:00"/>
    <d v="2021-03-25T00:00:00"/>
    <m/>
    <d v="2021-01-03T00:00:00"/>
    <x v="1"/>
    <n v="12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2"/>
    <x v="2"/>
    <x v="1"/>
    <s v="สุวรรณภูมิ"/>
    <d v="2021-03-22T00:00:00"/>
    <d v="2021-03-26T00:00:00"/>
    <m/>
    <d v="2021-01-03T00:00:00"/>
    <x v="1"/>
    <n v="12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2"/>
    <x v="3"/>
    <x v="3"/>
    <x v="2"/>
    <s v="ร้อยเอ็ด"/>
    <d v="2021-02-14T00:00:00"/>
    <d v="2021-02-18T00:00:00"/>
    <m/>
    <d v="2021-01-03T00:00:00"/>
    <x v="2"/>
    <n v="7"/>
  </r>
  <r>
    <n v="4978"/>
    <s v="26.D.H.F."/>
    <s v="สมคิด อเนกศักดิ์"/>
    <s v="746098"/>
    <s v="ชาย"/>
    <n v="42"/>
    <n v="2"/>
    <s v="ค้าขาย"/>
    <s v="27/14"/>
    <x v="3"/>
    <x v="4"/>
    <x v="3"/>
    <x v="2"/>
    <s v="ร้อยเอ็ด"/>
    <d v="2021-01-27T00:00:00"/>
    <d v="2021-01-29T00:00:00"/>
    <m/>
    <d v="2021-01-03T00:00:00"/>
    <x v="3"/>
    <n v="4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5"/>
    <x v="4"/>
    <x v="3"/>
    <s v="สุวรรณภูมิ"/>
    <d v="2021-04-09T00:00:00"/>
    <d v="2021-04-13T00:00:00"/>
    <m/>
    <d v="2021-01-03T00:00:00"/>
    <x v="4"/>
    <n v="14"/>
  </r>
  <r>
    <n v="181"/>
    <s v="66.Dengue fever"/>
    <s v="ธณัฐพงศ์ สิงห์คง"/>
    <s v="5710647"/>
    <s v="ชาย"/>
    <n v="17"/>
    <n v="11"/>
    <s v="นักเรียน"/>
    <s v="179"/>
    <x v="4"/>
    <x v="6"/>
    <x v="5"/>
    <x v="4"/>
    <s v="จตุรพักตรพิมาน"/>
    <d v="2021-01-04T00:00:00"/>
    <d v="2021-01-04T00:00:00"/>
    <m/>
    <d v="2021-01-03T00:00:00"/>
    <x v="5"/>
    <n v="1"/>
  </r>
  <r>
    <n v="15010"/>
    <s v="66.Dengue fever"/>
    <s v="ธีรภัทร์ เนาวะดี"/>
    <s v="580003469"/>
    <s v="ชาย"/>
    <n v="6"/>
    <n v="3"/>
    <s v="นักเรียน"/>
    <s v="5"/>
    <x v="5"/>
    <x v="7"/>
    <x v="6"/>
    <x v="5"/>
    <s v="จุรีเวช"/>
    <d v="2021-05-11T00:00:00"/>
    <d v="2021-05-15T00:00:00"/>
    <m/>
    <d v="2021-01-03T00:00:00"/>
    <x v="6"/>
    <n v="19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6"/>
    <x v="8"/>
    <x v="3"/>
    <x v="2"/>
    <s v="ร้อยเอ็ด"/>
    <d v="2021-02-22T00:00:00"/>
    <d v="2021-02-25T00:00:00"/>
    <m/>
    <d v="2021-01-03T00:00:00"/>
    <x v="7"/>
    <n v="8"/>
  </r>
  <r>
    <n v="9953"/>
    <s v="66.Dengue fever"/>
    <s v="พิมพ์ลภัทร์ คำเสียง"/>
    <s v="5304133"/>
    <s v="หญิง"/>
    <n v="10"/>
    <n v="0"/>
    <s v="นักเรียน"/>
    <s v="17"/>
    <x v="2"/>
    <x v="9"/>
    <x v="7"/>
    <x v="6"/>
    <s v="ปทุมรัตต์"/>
    <d v="2021-03-20T00:00:00"/>
    <d v="2021-03-23T00:00:00"/>
    <m/>
    <d v="2021-01-03T00:00:00"/>
    <x v="1"/>
    <n v="11"/>
  </r>
  <r>
    <n v="1200"/>
    <s v="66.Dengue fever"/>
    <s v="พีรดา วันทา"/>
    <s v="5705971"/>
    <s v="หญิง"/>
    <n v="6"/>
    <n v="10"/>
    <s v="นักเรียน"/>
    <s v="39"/>
    <x v="1"/>
    <x v="6"/>
    <x v="5"/>
    <x v="4"/>
    <s v="จตุรพักตรพิมาน"/>
    <d v="2021-01-13T00:00:00"/>
    <d v="2021-01-14T00:00:00"/>
    <m/>
    <d v="2021-01-03T00:00:00"/>
    <x v="8"/>
    <n v="2"/>
  </r>
  <r>
    <n v="7935"/>
    <s v="66.Dengue fever"/>
    <s v="พุทธนันท์  ดีแก้ว"/>
    <s v="5656936"/>
    <s v="ชาย"/>
    <n v="9"/>
    <n v="0"/>
    <s v="นักเรียน"/>
    <s v="26"/>
    <x v="2"/>
    <x v="9"/>
    <x v="7"/>
    <x v="6"/>
    <s v="ปทุมรัตต์"/>
    <d v="2021-03-04T00:00:00"/>
    <d v="2021-03-08T00:00:00"/>
    <m/>
    <d v="2021-01-03T00:00:00"/>
    <x v="9"/>
    <n v="9"/>
  </r>
  <r>
    <n v="13681"/>
    <s v="66.Dengue fever"/>
    <s v="มนตรี ไชยนต์"/>
    <m/>
    <s v="ชาย"/>
    <n v="44"/>
    <n v="0"/>
    <s v="เกษตร"/>
    <s v="14"/>
    <x v="7"/>
    <x v="10"/>
    <x v="8"/>
    <x v="7"/>
    <s v="เสลภูมิ"/>
    <d v="2021-04-16T00:00:00"/>
    <d v="2021-04-23T00:00:00"/>
    <m/>
    <d v="2021-01-03T00:00:00"/>
    <x v="10"/>
    <n v="15"/>
  </r>
  <r>
    <n v="13654"/>
    <s v="66.Dengue fever"/>
    <s v="มิณชญา ทองเฟื่อง"/>
    <s v="000160543"/>
    <s v="หญิง"/>
    <n v="10"/>
    <n v="11"/>
    <s v="นักเรียน"/>
    <s v="250"/>
    <x v="8"/>
    <x v="11"/>
    <x v="9"/>
    <x v="7"/>
    <s v="เสลภูมิ"/>
    <d v="2021-04-23T00:00:00"/>
    <d v="2021-04-23T00:00:00"/>
    <m/>
    <d v="2021-01-03T00:00:00"/>
    <x v="10"/>
    <n v="16"/>
  </r>
  <r>
    <n v="4049"/>
    <s v="66.Dengue fever"/>
    <s v="ศักดิ์สิทธิ์ แสนอินทร์"/>
    <m/>
    <s v="ชาย"/>
    <n v="15"/>
    <n v="0"/>
    <s v="นักเรียน"/>
    <s v="21"/>
    <x v="9"/>
    <x v="12"/>
    <x v="6"/>
    <x v="5"/>
    <s v="เกษตรวิสัย"/>
    <d v="2021-01-01T00:00:00"/>
    <d v="2021-01-02T00:00:00"/>
    <m/>
    <d v="2021-01-03T00:00:00"/>
    <x v="11"/>
    <n v="0"/>
  </r>
  <r>
    <n v="10445"/>
    <s v="66.Dengue fever"/>
    <s v="สุรนนท์ แสงภารา"/>
    <s v="6400755"/>
    <s v="ชาย"/>
    <n v="25"/>
    <n v="9"/>
    <s v="ข้าราชการ"/>
    <s v="52/1"/>
    <x v="3"/>
    <x v="6"/>
    <x v="5"/>
    <x v="4"/>
    <s v="จตุรพักตรพิมาน"/>
    <d v="2021-03-25T00:00:00"/>
    <d v="2021-03-29T00:00:00"/>
    <m/>
    <d v="2021-01-03T00:00:00"/>
    <x v="12"/>
    <n v="12"/>
  </r>
  <r>
    <n v="1231"/>
    <s v="66.Dengue fever"/>
    <s v="ไอรดา  พันธ์ผะกา"/>
    <s v="61001892"/>
    <s v="หญิง"/>
    <n v="12"/>
    <n v="0"/>
    <s v="นักเรียน"/>
    <s v="87"/>
    <x v="2"/>
    <x v="9"/>
    <x v="7"/>
    <x v="6"/>
    <s v="ปทุมรัตต์"/>
    <d v="2021-01-10T00:00:00"/>
    <d v="2021-01-13T00:00:00"/>
    <m/>
    <d v="2021-01-03T00:00:00"/>
    <x v="8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Q37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1">
        <item sd="0" x="0"/>
        <item x="9"/>
        <item x="8"/>
        <item x="7"/>
        <item x="3"/>
        <item x="2"/>
        <item x="6"/>
        <item x="5"/>
        <item x="4"/>
        <item x="1"/>
        <item t="default"/>
      </items>
    </pivotField>
    <pivotField axis="axisRow" compact="0" outline="0" subtotalTop="0" showAll="0" includeNewItemsInFilter="1" sortType="ascending">
      <items count="14">
        <item x="2"/>
        <item x="0"/>
        <item x="10"/>
        <item x="8"/>
        <item x="7"/>
        <item x="1"/>
        <item x="3"/>
        <item x="4"/>
        <item x="11"/>
        <item x="9"/>
        <item x="5"/>
        <item x="12"/>
        <item x="6"/>
        <item t="default"/>
      </items>
    </pivotField>
    <pivotField axis="axisRow" compact="0" outline="0" subtotalTop="0" showAll="0" includeNewItemsInFilter="1" sortType="descending">
      <items count="11">
        <item x="3"/>
        <item x="0"/>
        <item x="1"/>
        <item x="2"/>
        <item x="4"/>
        <item x="5"/>
        <item x="6"/>
        <item x="7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9">
        <item x="5"/>
        <item x="4"/>
        <item x="6"/>
        <item x="3"/>
        <item x="2"/>
        <item x="0"/>
        <item x="1"/>
        <item x="7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4">
        <item x="11"/>
        <item x="5"/>
        <item x="8"/>
        <item x="3"/>
        <item x="2"/>
        <item x="7"/>
        <item x="0"/>
        <item x="9"/>
        <item x="1"/>
        <item x="12"/>
        <item x="4"/>
        <item x="10"/>
        <item x="6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2">
    <i>
      <x/>
      <x v="6"/>
      <x v="4"/>
    </i>
    <i r="2">
      <x v="11"/>
    </i>
    <i t="default" r="1">
      <x v="6"/>
    </i>
    <i t="default">
      <x/>
    </i>
    <i>
      <x v="1"/>
      <x v="5"/>
      <x v="12"/>
    </i>
    <i t="default" r="1">
      <x v="5"/>
    </i>
    <i t="default">
      <x v="1"/>
    </i>
    <i>
      <x v="2"/>
      <x v="7"/>
      <x v="9"/>
    </i>
    <i t="default" r="1">
      <x v="7"/>
    </i>
    <i t="default">
      <x v="2"/>
    </i>
    <i>
      <x v="3"/>
      <x v="4"/>
      <x v="10"/>
    </i>
    <i t="default" r="1">
      <x v="4"/>
    </i>
    <i t="default">
      <x v="3"/>
    </i>
    <i>
      <x v="4"/>
      <x/>
      <x v="3"/>
    </i>
    <i r="2">
      <x v="6"/>
    </i>
    <i r="2">
      <x v="7"/>
    </i>
    <i t="default" r="1">
      <x/>
    </i>
    <i t="default">
      <x v="4"/>
    </i>
    <i>
      <x v="5"/>
      <x v="1"/>
      <x v="1"/>
    </i>
    <i t="default" r="1">
      <x v="1"/>
    </i>
    <i t="default">
      <x v="5"/>
    </i>
    <i>
      <x v="6"/>
      <x v="3"/>
      <x/>
    </i>
    <i t="default" r="1">
      <x v="3"/>
    </i>
    <i r="1">
      <x v="2"/>
      <x v="5"/>
    </i>
    <i t="default" r="1">
      <x v="2"/>
    </i>
    <i t="default">
      <x v="6"/>
    </i>
    <i>
      <x v="7"/>
      <x v="9"/>
      <x v="8"/>
    </i>
    <i t="default" r="1">
      <x v="9"/>
    </i>
    <i r="1">
      <x v="8"/>
      <x v="2"/>
    </i>
    <i t="default" r="1">
      <x v="8"/>
    </i>
    <i t="default">
      <x v="7"/>
    </i>
    <i t="grand">
      <x/>
    </i>
  </rowItems>
  <colFields count="1">
    <field x="18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ราย" fld="15" subtotal="count" baseField="0" baseItem="0"/>
  </dataFields>
  <formats count="36">
    <format dxfId="35">
      <pivotArea type="all" outline="0" fieldPosition="0"/>
    </format>
    <format dxfId="34">
      <pivotArea grandRow="1" outline="0" fieldPosition="0"/>
    </format>
    <format dxfId="3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2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1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0">
      <pivotArea grandCol="1" outline="0" fieldPosition="0"/>
    </format>
    <format dxfId="2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dataOnly="0" labelOnly="1" grandRow="1" outline="0" fieldPosition="0"/>
    </format>
    <format dxfId="27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grandRow="1" outline="0" fieldPosition="0"/>
    </format>
    <format dxfId="2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type="origin" dataOnly="0" labelOnly="1" outline="0" fieldPosition="0"/>
    </format>
    <format dxfId="23">
      <pivotArea field="12" type="button" dataOnly="0" labelOnly="1" outline="0" axis="axisRow" fieldPosition="0"/>
    </format>
    <format dxfId="22">
      <pivotArea field="11" type="button" dataOnly="0" labelOnly="1" outline="0" axis="axisRow" fieldPosition="1"/>
    </format>
    <format dxfId="21">
      <pivotArea field="10" type="button" dataOnly="0" labelOnly="1" outline="0" axis="axisRow" fieldPosition="2"/>
    </format>
    <format dxfId="20">
      <pivotArea field="18" type="button" dataOnly="0" labelOnly="1" outline="0" axis="axisCol" fieldPosition="0"/>
    </format>
    <format dxfId="19">
      <pivotArea type="topRight" dataOnly="0" labelOnly="1" outline="0" fieldPosition="0"/>
    </format>
    <format dxfId="18">
      <pivotArea dataOnly="0" labelOnly="1" outline="0" fieldPosition="0">
        <references count="1">
          <reference field="18" count="0"/>
        </references>
      </pivotArea>
    </format>
    <format dxfId="17">
      <pivotArea dataOnly="0" labelOnly="1" grandCol="1" outline="0" fieldPosition="0"/>
    </format>
    <format dxfId="16">
      <pivotArea type="origin" dataOnly="0" labelOnly="1" outline="0" fieldPosition="0"/>
    </format>
    <format dxfId="15">
      <pivotArea field="12" type="button" dataOnly="0" labelOnly="1" outline="0" axis="axisRow" fieldPosition="0"/>
    </format>
    <format dxfId="14">
      <pivotArea field="11" type="button" dataOnly="0" labelOnly="1" outline="0" axis="axisRow" fieldPosition="1"/>
    </format>
    <format dxfId="13">
      <pivotArea field="10" type="button" dataOnly="0" labelOnly="1" outline="0" axis="axisRow" fieldPosition="2"/>
    </format>
    <format dxfId="12">
      <pivotArea field="18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outline="0" fieldPosition="0">
        <references count="1">
          <reference field="18" count="0"/>
        </references>
      </pivotArea>
    </format>
    <format dxfId="9">
      <pivotArea dataOnly="0" labelOnly="1" grandCol="1" outline="0" fieldPosition="0"/>
    </format>
    <format dxfId="8">
      <pivotArea type="all" dataOnly="0" outline="0" fieldPosition="0"/>
    </format>
    <format dxfId="7">
      <pivotArea type="all" dataOnly="0" outline="0" fieldPosition="0"/>
    </format>
    <format dxfId="6">
      <pivotArea grandRow="1" outline="0" fieldPosition="0"/>
    </format>
    <format dxfId="5">
      <pivotArea dataOnly="0" labelOnly="1" grandRow="1" outline="0" fieldPosition="0"/>
    </format>
    <format dxfId="4">
      <pivotArea grandRow="1" outline="0" fieldPosition="0"/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18" count="0"/>
        </references>
      </pivotArea>
    </format>
    <format dxfId="1">
      <pivotArea field="18" grandRow="1" outline="0" axis="axisCol" fieldPosition="0">
        <references count="1">
          <reference field="18" count="0" selected="0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Q26" sqref="Q26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0" t="s">
        <v>336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162"/>
    </row>
    <row r="2" spans="1:30" ht="23.25">
      <c r="A2" s="164"/>
      <c r="B2" s="164"/>
      <c r="C2" s="82" t="s">
        <v>366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3">
        <v>118</v>
      </c>
      <c r="C4" s="273">
        <v>91</v>
      </c>
      <c r="D4" s="273">
        <v>103</v>
      </c>
      <c r="E4" s="273">
        <v>44</v>
      </c>
      <c r="F4" s="273">
        <v>30</v>
      </c>
      <c r="G4" s="273">
        <v>76</v>
      </c>
      <c r="H4" s="273">
        <v>165</v>
      </c>
      <c r="I4" s="273">
        <v>221</v>
      </c>
      <c r="J4" s="273">
        <v>152</v>
      </c>
      <c r="K4" s="273">
        <v>119</v>
      </c>
      <c r="L4" s="273">
        <v>44</v>
      </c>
      <c r="M4" s="273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3">
        <v>16</v>
      </c>
      <c r="C5" s="273">
        <v>9</v>
      </c>
      <c r="D5" s="273">
        <v>10</v>
      </c>
      <c r="E5" s="273">
        <v>24</v>
      </c>
      <c r="F5" s="273">
        <v>47</v>
      </c>
      <c r="G5" s="273">
        <v>186</v>
      </c>
      <c r="H5" s="273">
        <v>139</v>
      </c>
      <c r="I5" s="273">
        <v>115</v>
      </c>
      <c r="J5" s="273">
        <v>44</v>
      </c>
      <c r="K5" s="273">
        <v>18</v>
      </c>
      <c r="L5" s="273">
        <v>6</v>
      </c>
      <c r="M5" s="273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3">
        <v>5</v>
      </c>
      <c r="C6" s="273">
        <v>7</v>
      </c>
      <c r="D6" s="273">
        <v>6</v>
      </c>
      <c r="E6" s="273">
        <v>28</v>
      </c>
      <c r="F6" s="273">
        <v>184</v>
      </c>
      <c r="G6" s="273">
        <v>370</v>
      </c>
      <c r="H6" s="273">
        <v>269</v>
      </c>
      <c r="I6" s="273">
        <v>232</v>
      </c>
      <c r="J6" s="273">
        <v>132</v>
      </c>
      <c r="K6" s="273">
        <v>46</v>
      </c>
      <c r="L6" s="273">
        <v>52</v>
      </c>
      <c r="M6" s="273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3">
        <v>49</v>
      </c>
      <c r="C7" s="273">
        <v>77</v>
      </c>
      <c r="D7" s="273">
        <v>82</v>
      </c>
      <c r="E7" s="273">
        <v>96</v>
      </c>
      <c r="F7" s="273">
        <v>275</v>
      </c>
      <c r="G7" s="273">
        <v>822</v>
      </c>
      <c r="H7" s="273">
        <v>863</v>
      </c>
      <c r="I7" s="273">
        <v>565</v>
      </c>
      <c r="J7" s="273">
        <v>462</v>
      </c>
      <c r="K7" s="273">
        <v>308</v>
      </c>
      <c r="L7" s="273">
        <v>142</v>
      </c>
      <c r="M7" s="273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3">
        <v>59</v>
      </c>
      <c r="C8" s="273">
        <v>49</v>
      </c>
      <c r="D8" s="273">
        <v>67</v>
      </c>
      <c r="E8" s="273">
        <v>126</v>
      </c>
      <c r="F8" s="273">
        <v>207</v>
      </c>
      <c r="G8" s="273">
        <v>228</v>
      </c>
      <c r="H8" s="273">
        <v>352</v>
      </c>
      <c r="I8" s="273">
        <v>296</v>
      </c>
      <c r="J8" s="273">
        <v>171</v>
      </c>
      <c r="K8" s="273">
        <v>49</v>
      </c>
      <c r="L8" s="273">
        <v>25</v>
      </c>
      <c r="M8" s="273">
        <v>9</v>
      </c>
      <c r="N8" s="121">
        <f t="shared" si="0"/>
        <v>1638</v>
      </c>
      <c r="P8" s="122"/>
      <c r="S8" s="122"/>
      <c r="T8" s="39"/>
    </row>
    <row r="9" spans="1:30" ht="23.25">
      <c r="A9" s="274" t="s">
        <v>337</v>
      </c>
      <c r="B9" s="275">
        <f>MEDIAN(B4:B8)</f>
        <v>49</v>
      </c>
      <c r="C9" s="275">
        <f t="shared" ref="C9:M9" si="1">MEDIAN(C4:C8)</f>
        <v>49</v>
      </c>
      <c r="D9" s="275">
        <f t="shared" si="1"/>
        <v>67</v>
      </c>
      <c r="E9" s="275">
        <f t="shared" si="1"/>
        <v>44</v>
      </c>
      <c r="F9" s="275">
        <f t="shared" si="1"/>
        <v>184</v>
      </c>
      <c r="G9" s="275">
        <f t="shared" si="1"/>
        <v>228</v>
      </c>
      <c r="H9" s="275">
        <f t="shared" si="1"/>
        <v>269</v>
      </c>
      <c r="I9" s="275">
        <f t="shared" si="1"/>
        <v>232</v>
      </c>
      <c r="J9" s="275">
        <f t="shared" si="1"/>
        <v>152</v>
      </c>
      <c r="K9" s="275">
        <f t="shared" si="1"/>
        <v>49</v>
      </c>
      <c r="L9" s="275">
        <f t="shared" si="1"/>
        <v>44</v>
      </c>
      <c r="M9" s="275">
        <f t="shared" si="1"/>
        <v>21</v>
      </c>
      <c r="N9" s="276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5</v>
      </c>
      <c r="E13" s="135">
        <v>3</v>
      </c>
      <c r="F13" s="135">
        <v>1</v>
      </c>
      <c r="G13" s="135"/>
      <c r="H13" s="135"/>
      <c r="I13" s="270"/>
      <c r="J13" s="270"/>
      <c r="K13" s="270"/>
      <c r="L13" s="270"/>
      <c r="M13" s="270"/>
      <c r="N13" s="135">
        <f t="shared" si="0"/>
        <v>17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13</v>
      </c>
      <c r="E14" s="136">
        <f>SUM(B13:E13)</f>
        <v>16</v>
      </c>
      <c r="F14" s="136">
        <f>SUM(B13:F13)</f>
        <v>17</v>
      </c>
      <c r="G14" s="136">
        <f>SUM(B13:G13)</f>
        <v>17</v>
      </c>
      <c r="H14" s="136">
        <f>SUM(B13:H13)</f>
        <v>17</v>
      </c>
      <c r="I14" s="136">
        <f>SUM(B13:I13)</f>
        <v>17</v>
      </c>
      <c r="J14" s="136">
        <f>SUM(B13:J13)</f>
        <v>17</v>
      </c>
      <c r="K14" s="136">
        <f>SUM(B13:K13)</f>
        <v>17</v>
      </c>
      <c r="L14" s="136">
        <f>SUM(B13:L13)</f>
        <v>17</v>
      </c>
      <c r="M14" s="136">
        <f>SUM(B13:M13)</f>
        <v>17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1"/>
      <c r="E31" s="361"/>
      <c r="F31" s="361"/>
      <c r="G31" s="361"/>
      <c r="H31" s="361"/>
      <c r="I31" s="361"/>
      <c r="J31" s="361"/>
      <c r="K31" s="361"/>
    </row>
    <row r="32" spans="1:19">
      <c r="D32" s="361"/>
      <c r="E32" s="361"/>
      <c r="F32" s="361"/>
      <c r="G32" s="361"/>
      <c r="H32" s="361"/>
      <c r="I32" s="361"/>
      <c r="J32" s="361"/>
      <c r="K32" s="361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13" workbookViewId="0">
      <selection activeCell="W29" sqref="W29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65" t="s">
        <v>340</v>
      </c>
      <c r="S1" s="365"/>
      <c r="T1" s="365"/>
      <c r="U1" s="365"/>
      <c r="V1" s="365"/>
      <c r="W1" s="365"/>
    </row>
    <row r="2" spans="1:26" ht="24">
      <c r="B2" s="82" t="s">
        <v>366</v>
      </c>
      <c r="R2" s="43"/>
      <c r="S2" s="43"/>
      <c r="T2" s="366" t="s">
        <v>359</v>
      </c>
      <c r="U2" s="367"/>
      <c r="V2" s="367"/>
      <c r="W2" s="368"/>
    </row>
    <row r="3" spans="1:26" ht="24">
      <c r="A3" s="19" t="s">
        <v>9</v>
      </c>
      <c r="B3" s="362" t="s">
        <v>43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4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30">
        <f t="shared" si="0"/>
        <v>0</v>
      </c>
      <c r="E5" s="148">
        <f t="shared" si="0"/>
        <v>0</v>
      </c>
      <c r="F5" s="148">
        <f t="shared" si="0"/>
        <v>0</v>
      </c>
      <c r="G5" s="329">
        <f t="shared" si="0"/>
        <v>0</v>
      </c>
      <c r="H5" s="329">
        <f t="shared" si="0"/>
        <v>0</v>
      </c>
      <c r="I5" s="329">
        <f t="shared" si="0"/>
        <v>0</v>
      </c>
      <c r="J5" s="329">
        <f t="shared" si="0"/>
        <v>0</v>
      </c>
      <c r="K5" s="329">
        <f t="shared" si="0"/>
        <v>0</v>
      </c>
      <c r="L5" s="329">
        <f t="shared" si="0"/>
        <v>0</v>
      </c>
      <c r="M5" s="329">
        <v>0</v>
      </c>
      <c r="N5" s="149">
        <f t="shared" ref="N5:N27" si="1">SUM(B5:M5)</f>
        <v>3</v>
      </c>
      <c r="O5" s="150">
        <f t="shared" ref="O5:O27" si="2">V5</f>
        <v>1.921438773353487</v>
      </c>
      <c r="R5" s="26" t="s">
        <v>21</v>
      </c>
      <c r="S5" s="5">
        <f>S6+S7</f>
        <v>156133</v>
      </c>
      <c r="T5" s="119">
        <f>T6+T7</f>
        <v>3</v>
      </c>
      <c r="U5" s="47">
        <v>0</v>
      </c>
      <c r="V5" s="48">
        <f>T5*100000/S5</f>
        <v>1.921438773353487</v>
      </c>
      <c r="W5" s="49">
        <v>0</v>
      </c>
      <c r="X5" s="41"/>
    </row>
    <row r="6" spans="1:26" ht="24">
      <c r="A6" s="151" t="s">
        <v>57</v>
      </c>
      <c r="B6" s="247">
        <v>1</v>
      </c>
      <c r="C6" s="247">
        <v>2</v>
      </c>
      <c r="D6" s="247">
        <v>0</v>
      </c>
      <c r="E6" s="247">
        <v>0</v>
      </c>
      <c r="F6" s="247">
        <v>0</v>
      </c>
      <c r="G6" s="247"/>
      <c r="H6" s="247"/>
      <c r="I6" s="248"/>
      <c r="J6" s="152"/>
      <c r="K6" s="152"/>
      <c r="L6" s="152"/>
      <c r="M6" s="152"/>
      <c r="N6" s="153">
        <f t="shared" si="1"/>
        <v>3</v>
      </c>
      <c r="O6" s="154">
        <f t="shared" si="2"/>
        <v>8.682062858135092</v>
      </c>
      <c r="R6" s="28" t="s">
        <v>57</v>
      </c>
      <c r="S6" s="7">
        <v>34554</v>
      </c>
      <c r="T6" s="27">
        <f>N6</f>
        <v>3</v>
      </c>
      <c r="U6" s="120">
        <v>0</v>
      </c>
      <c r="V6" s="51">
        <f>T6*100000/S6</f>
        <v>8.682062858135092</v>
      </c>
      <c r="W6" s="49">
        <v>0</v>
      </c>
      <c r="X6" s="41"/>
    </row>
    <row r="7" spans="1:26" ht="24">
      <c r="A7" s="151" t="s">
        <v>22</v>
      </c>
      <c r="B7" s="247">
        <v>0</v>
      </c>
      <c r="C7" s="247">
        <v>0</v>
      </c>
      <c r="D7" s="247">
        <v>0</v>
      </c>
      <c r="E7" s="247">
        <v>0</v>
      </c>
      <c r="F7" s="247">
        <v>0</v>
      </c>
      <c r="G7" s="247"/>
      <c r="H7" s="247"/>
      <c r="I7" s="248"/>
      <c r="J7" s="152"/>
      <c r="K7" s="152"/>
      <c r="L7" s="152"/>
      <c r="M7" s="152"/>
      <c r="N7" s="153">
        <f t="shared" si="1"/>
        <v>0</v>
      </c>
      <c r="O7" s="154">
        <f t="shared" si="2"/>
        <v>0</v>
      </c>
      <c r="R7" s="28" t="s">
        <v>22</v>
      </c>
      <c r="S7" s="7">
        <v>121579</v>
      </c>
      <c r="T7" s="27">
        <f t="shared" ref="T7:T26" si="3">N7</f>
        <v>0</v>
      </c>
      <c r="U7" s="50">
        <v>0</v>
      </c>
      <c r="V7" s="51">
        <f t="shared" ref="V7:V26" si="4">T7*100000/S7</f>
        <v>0</v>
      </c>
      <c r="W7" s="49">
        <v>0</v>
      </c>
      <c r="X7" s="41"/>
      <c r="Z7" s="252"/>
    </row>
    <row r="8" spans="1:26" ht="24">
      <c r="A8" s="151" t="s">
        <v>23</v>
      </c>
      <c r="B8" s="247">
        <v>1</v>
      </c>
      <c r="C8" s="247">
        <v>0</v>
      </c>
      <c r="D8" s="247">
        <v>0</v>
      </c>
      <c r="E8" s="247">
        <v>0</v>
      </c>
      <c r="F8" s="247">
        <v>1</v>
      </c>
      <c r="G8" s="247"/>
      <c r="H8" s="247"/>
      <c r="I8" s="248"/>
      <c r="J8" s="152"/>
      <c r="K8" s="152"/>
      <c r="L8" s="152"/>
      <c r="M8" s="152"/>
      <c r="N8" s="153">
        <f t="shared" si="1"/>
        <v>2</v>
      </c>
      <c r="O8" s="154">
        <f t="shared" si="2"/>
        <v>2.0336570237429457</v>
      </c>
      <c r="R8" s="29" t="s">
        <v>23</v>
      </c>
      <c r="S8" s="12">
        <v>98345</v>
      </c>
      <c r="T8" s="27">
        <f t="shared" si="3"/>
        <v>2</v>
      </c>
      <c r="U8" s="52">
        <v>0</v>
      </c>
      <c r="V8" s="51">
        <f t="shared" si="4"/>
        <v>2.0336570237429457</v>
      </c>
      <c r="W8" s="49">
        <v>0</v>
      </c>
      <c r="X8" s="41"/>
      <c r="Z8" s="252"/>
    </row>
    <row r="9" spans="1:26" ht="24">
      <c r="A9" s="151" t="s">
        <v>31</v>
      </c>
      <c r="B9" s="249">
        <v>1</v>
      </c>
      <c r="C9" s="249">
        <v>0</v>
      </c>
      <c r="D9" s="247">
        <v>2</v>
      </c>
      <c r="E9" s="249">
        <v>0</v>
      </c>
      <c r="F9" s="247">
        <v>0</v>
      </c>
      <c r="G9" s="247"/>
      <c r="H9" s="249"/>
      <c r="I9" s="248"/>
      <c r="J9" s="152"/>
      <c r="K9" s="152"/>
      <c r="L9" s="152"/>
      <c r="M9" s="152"/>
      <c r="N9" s="153">
        <f t="shared" si="1"/>
        <v>3</v>
      </c>
      <c r="O9" s="154">
        <f t="shared" si="2"/>
        <v>5.5885695124904524</v>
      </c>
      <c r="R9" s="29" t="s">
        <v>31</v>
      </c>
      <c r="S9" s="12">
        <v>53681</v>
      </c>
      <c r="T9" s="27">
        <f t="shared" si="3"/>
        <v>3</v>
      </c>
      <c r="U9" s="52">
        <v>0</v>
      </c>
      <c r="V9" s="51">
        <f t="shared" si="4"/>
        <v>5.5885695124904524</v>
      </c>
      <c r="W9" s="49">
        <f>U9*100/T9</f>
        <v>0</v>
      </c>
      <c r="X9" s="41"/>
      <c r="Z9" s="252"/>
    </row>
    <row r="10" spans="1:26" ht="24">
      <c r="A10" s="151" t="s">
        <v>24</v>
      </c>
      <c r="B10" s="249">
        <v>2</v>
      </c>
      <c r="C10" s="249">
        <v>0</v>
      </c>
      <c r="D10" s="247">
        <v>1</v>
      </c>
      <c r="E10" s="249">
        <v>0</v>
      </c>
      <c r="F10" s="247">
        <v>0</v>
      </c>
      <c r="G10" s="247"/>
      <c r="H10" s="249"/>
      <c r="I10" s="248"/>
      <c r="J10" s="152"/>
      <c r="K10" s="152"/>
      <c r="L10" s="152"/>
      <c r="M10" s="152"/>
      <c r="N10" s="153">
        <f t="shared" si="1"/>
        <v>3</v>
      </c>
      <c r="O10" s="154">
        <f t="shared" si="2"/>
        <v>3.7203303653364417</v>
      </c>
      <c r="R10" s="29" t="s">
        <v>24</v>
      </c>
      <c r="S10" s="12">
        <v>80638</v>
      </c>
      <c r="T10" s="27">
        <f t="shared" si="3"/>
        <v>3</v>
      </c>
      <c r="U10" s="52">
        <v>0</v>
      </c>
      <c r="V10" s="51">
        <f t="shared" si="4"/>
        <v>3.7203303653364417</v>
      </c>
      <c r="W10" s="49">
        <v>0</v>
      </c>
      <c r="X10" s="41"/>
      <c r="Z10" s="252"/>
    </row>
    <row r="11" spans="1:26" ht="24">
      <c r="A11" s="151" t="s">
        <v>25</v>
      </c>
      <c r="B11" s="249">
        <v>0</v>
      </c>
      <c r="C11" s="249">
        <v>0</v>
      </c>
      <c r="D11" s="247">
        <v>0</v>
      </c>
      <c r="E11" s="249">
        <v>0</v>
      </c>
      <c r="F11" s="247">
        <v>0</v>
      </c>
      <c r="G11" s="247"/>
      <c r="H11" s="249"/>
      <c r="I11" s="248"/>
      <c r="J11" s="152"/>
      <c r="K11" s="152"/>
      <c r="L11" s="152"/>
      <c r="M11" s="152"/>
      <c r="N11" s="153">
        <f t="shared" si="1"/>
        <v>0</v>
      </c>
      <c r="O11" s="154">
        <f t="shared" si="2"/>
        <v>0</v>
      </c>
      <c r="R11" s="29" t="s">
        <v>25</v>
      </c>
      <c r="S11" s="12">
        <v>68373</v>
      </c>
      <c r="T11" s="27">
        <f t="shared" si="3"/>
        <v>0</v>
      </c>
      <c r="U11" s="52">
        <v>0</v>
      </c>
      <c r="V11" s="51">
        <f t="shared" si="4"/>
        <v>0</v>
      </c>
      <c r="W11" s="49">
        <v>0</v>
      </c>
      <c r="Z11" s="252"/>
    </row>
    <row r="12" spans="1:26" ht="24">
      <c r="A12" s="151" t="s">
        <v>26</v>
      </c>
      <c r="B12" s="249">
        <v>0</v>
      </c>
      <c r="C12" s="249">
        <v>0</v>
      </c>
      <c r="D12" s="247">
        <v>0</v>
      </c>
      <c r="E12" s="249">
        <v>1</v>
      </c>
      <c r="F12" s="247">
        <v>0</v>
      </c>
      <c r="G12" s="247"/>
      <c r="H12" s="249"/>
      <c r="I12" s="248"/>
      <c r="J12" s="152"/>
      <c r="K12" s="152"/>
      <c r="L12" s="152"/>
      <c r="M12" s="152"/>
      <c r="N12" s="153">
        <f t="shared" si="1"/>
        <v>1</v>
      </c>
      <c r="O12" s="154">
        <f t="shared" si="2"/>
        <v>1.3625091969370793</v>
      </c>
      <c r="R12" s="29" t="s">
        <v>26</v>
      </c>
      <c r="S12" s="12">
        <v>73394</v>
      </c>
      <c r="T12" s="27">
        <f t="shared" si="3"/>
        <v>1</v>
      </c>
      <c r="U12" s="52">
        <v>0</v>
      </c>
      <c r="V12" s="51">
        <f t="shared" si="4"/>
        <v>1.3625091969370793</v>
      </c>
      <c r="W12" s="49">
        <v>0</v>
      </c>
      <c r="Z12" s="252"/>
    </row>
    <row r="13" spans="1:26" ht="24">
      <c r="A13" s="151" t="s">
        <v>27</v>
      </c>
      <c r="B13" s="249">
        <v>0</v>
      </c>
      <c r="C13" s="249">
        <v>0</v>
      </c>
      <c r="D13" s="247">
        <v>0</v>
      </c>
      <c r="E13" s="249">
        <v>0</v>
      </c>
      <c r="F13" s="247">
        <v>0</v>
      </c>
      <c r="G13" s="247"/>
      <c r="H13" s="249"/>
      <c r="I13" s="248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2"/>
    </row>
    <row r="14" spans="1:26" ht="24">
      <c r="A14" s="151" t="s">
        <v>34</v>
      </c>
      <c r="B14" s="249">
        <v>0</v>
      </c>
      <c r="C14" s="249">
        <v>0</v>
      </c>
      <c r="D14" s="247">
        <v>0</v>
      </c>
      <c r="E14" s="249">
        <v>0</v>
      </c>
      <c r="F14" s="247">
        <v>0</v>
      </c>
      <c r="G14" s="247"/>
      <c r="H14" s="249"/>
      <c r="I14" s="248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2"/>
    </row>
    <row r="15" spans="1:26" ht="24">
      <c r="A15" s="151" t="s">
        <v>32</v>
      </c>
      <c r="B15" s="249">
        <v>0</v>
      </c>
      <c r="C15" s="249">
        <v>0</v>
      </c>
      <c r="D15" s="247">
        <v>0</v>
      </c>
      <c r="E15" s="249">
        <v>0</v>
      </c>
      <c r="F15" s="247">
        <v>0</v>
      </c>
      <c r="G15" s="247"/>
      <c r="H15" s="249"/>
      <c r="I15" s="248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2"/>
    </row>
    <row r="16" spans="1:26" ht="24">
      <c r="A16" s="151" t="s">
        <v>28</v>
      </c>
      <c r="B16" s="249">
        <v>0</v>
      </c>
      <c r="C16" s="249">
        <v>0</v>
      </c>
      <c r="D16" s="247">
        <v>0</v>
      </c>
      <c r="E16" s="249">
        <v>2</v>
      </c>
      <c r="F16" s="247">
        <v>0</v>
      </c>
      <c r="G16" s="247"/>
      <c r="H16" s="249"/>
      <c r="I16" s="248"/>
      <c r="J16" s="152"/>
      <c r="K16" s="152"/>
      <c r="L16" s="152"/>
      <c r="M16" s="152"/>
      <c r="N16" s="153">
        <f t="shared" si="1"/>
        <v>2</v>
      </c>
      <c r="O16" s="154">
        <f t="shared" si="2"/>
        <v>1.6458873390116446</v>
      </c>
      <c r="R16" s="29" t="s">
        <v>28</v>
      </c>
      <c r="S16" s="12">
        <v>121515</v>
      </c>
      <c r="T16" s="27">
        <f t="shared" si="3"/>
        <v>2</v>
      </c>
      <c r="U16" s="52">
        <v>0</v>
      </c>
      <c r="V16" s="51">
        <f t="shared" si="4"/>
        <v>1.6458873390116446</v>
      </c>
      <c r="W16" s="49">
        <v>0</v>
      </c>
      <c r="Z16" s="252"/>
    </row>
    <row r="17" spans="1:26" ht="24">
      <c r="A17" s="151" t="s">
        <v>29</v>
      </c>
      <c r="B17" s="249">
        <v>0</v>
      </c>
      <c r="C17" s="249">
        <v>0</v>
      </c>
      <c r="D17" s="247">
        <v>2</v>
      </c>
      <c r="E17" s="249">
        <v>0</v>
      </c>
      <c r="F17" s="247">
        <v>0</v>
      </c>
      <c r="G17" s="247"/>
      <c r="H17" s="249"/>
      <c r="I17" s="248"/>
      <c r="J17" s="152"/>
      <c r="K17" s="152"/>
      <c r="L17" s="152"/>
      <c r="M17" s="152"/>
      <c r="N17" s="153">
        <f t="shared" si="1"/>
        <v>2</v>
      </c>
      <c r="O17" s="154">
        <f t="shared" si="2"/>
        <v>1.7178441056474125</v>
      </c>
      <c r="R17" s="29" t="s">
        <v>29</v>
      </c>
      <c r="S17" s="12">
        <v>116425</v>
      </c>
      <c r="T17" s="27">
        <f t="shared" si="3"/>
        <v>2</v>
      </c>
      <c r="U17" s="52">
        <v>0</v>
      </c>
      <c r="V17" s="51">
        <f t="shared" si="4"/>
        <v>1.7178441056474125</v>
      </c>
      <c r="W17" s="49">
        <v>0</v>
      </c>
      <c r="Z17" s="252"/>
    </row>
    <row r="18" spans="1:26" ht="24">
      <c r="A18" s="151" t="s">
        <v>33</v>
      </c>
      <c r="B18" s="249">
        <v>0</v>
      </c>
      <c r="C18" s="249">
        <v>0</v>
      </c>
      <c r="D18" s="247">
        <v>0</v>
      </c>
      <c r="E18" s="249">
        <v>0</v>
      </c>
      <c r="F18" s="247">
        <v>0</v>
      </c>
      <c r="G18" s="247"/>
      <c r="H18" s="249"/>
      <c r="I18" s="248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2"/>
    </row>
    <row r="19" spans="1:26" ht="24">
      <c r="A19" s="151" t="s">
        <v>58</v>
      </c>
      <c r="B19" s="249">
        <v>0</v>
      </c>
      <c r="C19" s="247">
        <v>0</v>
      </c>
      <c r="D19" s="247">
        <v>0</v>
      </c>
      <c r="E19" s="247">
        <v>0</v>
      </c>
      <c r="F19" s="247">
        <v>0</v>
      </c>
      <c r="G19" s="247"/>
      <c r="H19" s="247"/>
      <c r="I19" s="248"/>
      <c r="J19" s="152"/>
      <c r="K19" s="152"/>
      <c r="L19" s="152"/>
      <c r="M19" s="152"/>
      <c r="N19" s="153">
        <f t="shared" si="1"/>
        <v>0</v>
      </c>
      <c r="O19" s="154">
        <f t="shared" si="2"/>
        <v>0</v>
      </c>
      <c r="R19" s="29" t="s">
        <v>58</v>
      </c>
      <c r="S19" s="12">
        <v>28005</v>
      </c>
      <c r="T19" s="27">
        <f t="shared" si="3"/>
        <v>0</v>
      </c>
      <c r="U19" s="52">
        <v>0</v>
      </c>
      <c r="V19" s="51">
        <f t="shared" si="4"/>
        <v>0</v>
      </c>
      <c r="W19" s="49">
        <v>0</v>
      </c>
      <c r="Z19" s="252"/>
    </row>
    <row r="20" spans="1:26" ht="24">
      <c r="A20" s="151" t="s">
        <v>30</v>
      </c>
      <c r="B20" s="249">
        <v>0</v>
      </c>
      <c r="C20" s="249">
        <v>0</v>
      </c>
      <c r="D20" s="247">
        <v>0</v>
      </c>
      <c r="E20" s="249">
        <v>0</v>
      </c>
      <c r="F20" s="247">
        <v>0</v>
      </c>
      <c r="G20" s="247"/>
      <c r="H20" s="249"/>
      <c r="I20" s="248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2"/>
    </row>
    <row r="21" spans="1:26" ht="24">
      <c r="A21" s="151" t="s">
        <v>35</v>
      </c>
      <c r="B21" s="249">
        <v>0</v>
      </c>
      <c r="C21" s="249">
        <v>0</v>
      </c>
      <c r="D21" s="247">
        <v>0</v>
      </c>
      <c r="E21" s="249">
        <v>0</v>
      </c>
      <c r="F21" s="247">
        <v>0</v>
      </c>
      <c r="G21" s="247"/>
      <c r="H21" s="249"/>
      <c r="I21" s="248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2"/>
    </row>
    <row r="22" spans="1:26" ht="24">
      <c r="A22" s="151" t="s">
        <v>59</v>
      </c>
      <c r="B22" s="249">
        <v>0</v>
      </c>
      <c r="C22" s="249">
        <v>1</v>
      </c>
      <c r="D22" s="247">
        <v>0</v>
      </c>
      <c r="E22" s="249">
        <v>0</v>
      </c>
      <c r="F22" s="247">
        <v>0</v>
      </c>
      <c r="G22" s="247"/>
      <c r="H22" s="249"/>
      <c r="I22" s="248"/>
      <c r="J22" s="152"/>
      <c r="K22" s="152"/>
      <c r="L22" s="152"/>
      <c r="M22" s="152"/>
      <c r="N22" s="153">
        <f t="shared" si="1"/>
        <v>1</v>
      </c>
      <c r="O22" s="154">
        <f t="shared" si="2"/>
        <v>2.7123057311020098</v>
      </c>
      <c r="R22" s="11" t="s">
        <v>59</v>
      </c>
      <c r="S22" s="12">
        <v>36869</v>
      </c>
      <c r="T22" s="27">
        <f t="shared" si="3"/>
        <v>1</v>
      </c>
      <c r="U22" s="52">
        <v>0</v>
      </c>
      <c r="V22" s="51">
        <f t="shared" si="4"/>
        <v>2.7123057311020098</v>
      </c>
      <c r="W22" s="49">
        <v>0</v>
      </c>
      <c r="Z22" s="252"/>
    </row>
    <row r="23" spans="1:26" ht="24">
      <c r="A23" s="151" t="s">
        <v>60</v>
      </c>
      <c r="B23" s="249">
        <v>0</v>
      </c>
      <c r="C23" s="249">
        <v>0</v>
      </c>
      <c r="D23" s="247">
        <v>0</v>
      </c>
      <c r="E23" s="249">
        <v>0</v>
      </c>
      <c r="F23" s="247">
        <v>0</v>
      </c>
      <c r="G23" s="247"/>
      <c r="H23" s="249"/>
      <c r="I23" s="248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2"/>
    </row>
    <row r="24" spans="1:26" ht="24">
      <c r="A24" s="151" t="s">
        <v>61</v>
      </c>
      <c r="B24" s="249">
        <v>0</v>
      </c>
      <c r="C24" s="249">
        <v>0</v>
      </c>
      <c r="D24" s="247">
        <v>0</v>
      </c>
      <c r="E24" s="249">
        <v>0</v>
      </c>
      <c r="F24" s="247">
        <v>0</v>
      </c>
      <c r="G24" s="247"/>
      <c r="H24" s="249"/>
      <c r="I24" s="248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2"/>
    </row>
    <row r="25" spans="1:26" ht="24">
      <c r="A25" s="151" t="s">
        <v>62</v>
      </c>
      <c r="B25" s="249">
        <v>0</v>
      </c>
      <c r="C25" s="249">
        <v>0</v>
      </c>
      <c r="D25" s="247">
        <v>0</v>
      </c>
      <c r="E25" s="249">
        <v>0</v>
      </c>
      <c r="F25" s="247">
        <v>0</v>
      </c>
      <c r="G25" s="247"/>
      <c r="H25" s="249"/>
      <c r="I25" s="248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2"/>
    </row>
    <row r="26" spans="1:26" ht="24">
      <c r="A26" s="155" t="s">
        <v>63</v>
      </c>
      <c r="B26" s="249">
        <v>0</v>
      </c>
      <c r="C26" s="249">
        <v>0</v>
      </c>
      <c r="D26" s="249">
        <v>0</v>
      </c>
      <c r="E26" s="249">
        <v>0</v>
      </c>
      <c r="F26" s="247">
        <v>0</v>
      </c>
      <c r="G26" s="247"/>
      <c r="H26" s="249"/>
      <c r="I26" s="248"/>
      <c r="J26" s="156"/>
      <c r="K26" s="156"/>
      <c r="L26" s="156"/>
      <c r="M26" s="156"/>
      <c r="N26" s="153">
        <f t="shared" si="1"/>
        <v>0</v>
      </c>
      <c r="O26" s="157">
        <f t="shared" si="2"/>
        <v>0</v>
      </c>
      <c r="R26" s="14" t="s">
        <v>63</v>
      </c>
      <c r="S26" s="12">
        <v>23643</v>
      </c>
      <c r="T26" s="27">
        <f t="shared" si="3"/>
        <v>0</v>
      </c>
      <c r="U26" s="53">
        <v>0</v>
      </c>
      <c r="V26" s="51">
        <f t="shared" si="4"/>
        <v>0</v>
      </c>
      <c r="W26" s="49">
        <v>0</v>
      </c>
      <c r="Z26" s="252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5</v>
      </c>
      <c r="E27" s="95">
        <f t="shared" si="5"/>
        <v>3</v>
      </c>
      <c r="F27" s="95">
        <f t="shared" si="5"/>
        <v>1</v>
      </c>
      <c r="G27" s="95">
        <f t="shared" si="5"/>
        <v>0</v>
      </c>
      <c r="H27" s="95">
        <f t="shared" si="5"/>
        <v>0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17</v>
      </c>
      <c r="O27" s="96">
        <f t="shared" si="2"/>
        <v>1.2991280558166549</v>
      </c>
      <c r="R27" s="94" t="s">
        <v>64</v>
      </c>
      <c r="S27" s="98">
        <f>SUM(S6:S26)</f>
        <v>1308570</v>
      </c>
      <c r="T27" s="98">
        <f>SUM(T6:T26)</f>
        <v>17</v>
      </c>
      <c r="U27" s="98">
        <f>SUM(U6:U26)</f>
        <v>0</v>
      </c>
      <c r="V27" s="99">
        <f>T27*100000/S27</f>
        <v>1.2991280558166549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B3" sqref="B3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2" t="s">
        <v>342</v>
      </c>
    </row>
    <row r="2" spans="1:24">
      <c r="A2" s="42"/>
      <c r="B2" s="82" t="s">
        <v>366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2</v>
      </c>
      <c r="P4" s="36">
        <f t="shared" ref="P4:P10" si="0">O4*100000/N4</f>
        <v>2.8408131232578224</v>
      </c>
      <c r="Q4" s="2"/>
      <c r="R4" s="70">
        <f>O4*100/O10</f>
        <v>11.764705882352942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4</v>
      </c>
      <c r="P5" s="36">
        <f t="shared" si="0"/>
        <v>5.3303170594649281</v>
      </c>
      <c r="R5" s="70">
        <f>O5*100/O10</f>
        <v>23.529411764705884</v>
      </c>
      <c r="S5" s="71"/>
      <c r="T5" s="72"/>
      <c r="V5" s="256"/>
    </row>
    <row r="6" spans="1:24">
      <c r="A6" s="26" t="s">
        <v>21</v>
      </c>
      <c r="B6" s="5">
        <f>B7+B8</f>
        <v>156133</v>
      </c>
      <c r="C6" s="6">
        <f>C7+C8</f>
        <v>2</v>
      </c>
      <c r="D6" s="6">
        <f>D7+D8</f>
        <v>0</v>
      </c>
      <c r="E6" s="58">
        <f>C6+D6</f>
        <v>2</v>
      </c>
      <c r="F6" s="59">
        <f>E6*100000/B6</f>
        <v>1.2809591822356581</v>
      </c>
      <c r="G6" s="6">
        <f>G7+G8</f>
        <v>1</v>
      </c>
      <c r="H6" s="60">
        <f>C6+D6+G6</f>
        <v>3</v>
      </c>
      <c r="I6" s="61">
        <f>H6*100000/B6</f>
        <v>1.921438773353487</v>
      </c>
      <c r="L6" s="107"/>
      <c r="M6" s="17" t="s">
        <v>36</v>
      </c>
      <c r="N6" s="35">
        <v>84248.338076132117</v>
      </c>
      <c r="O6" s="17">
        <v>4</v>
      </c>
      <c r="P6" s="36">
        <f t="shared" si="0"/>
        <v>4.7478681376306167</v>
      </c>
      <c r="R6" s="70">
        <f>O6*100/O10</f>
        <v>23.529411764705884</v>
      </c>
      <c r="S6" s="73"/>
      <c r="T6" s="38"/>
      <c r="V6" s="256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1</v>
      </c>
      <c r="H7" s="64">
        <f>C7+D7+G7</f>
        <v>3</v>
      </c>
      <c r="I7" s="65">
        <f>H7*100000/B7</f>
        <v>8.682062858135092</v>
      </c>
      <c r="M7" s="17" t="s">
        <v>37</v>
      </c>
      <c r="N7" s="35">
        <v>199998.93546853634</v>
      </c>
      <c r="O7" s="17">
        <v>2</v>
      </c>
      <c r="P7" s="36">
        <f t="shared" si="0"/>
        <v>1.0000053226856491</v>
      </c>
      <c r="R7" s="70">
        <f>O7*100/O10</f>
        <v>11.764705882352942</v>
      </c>
      <c r="S7" s="71"/>
      <c r="T7" s="72"/>
      <c r="V7" s="256"/>
    </row>
    <row r="8" spans="1:24">
      <c r="A8" s="28" t="s">
        <v>22</v>
      </c>
      <c r="B8" s="7">
        <v>121579</v>
      </c>
      <c r="C8" s="8">
        <v>0</v>
      </c>
      <c r="D8" s="9">
        <v>0</v>
      </c>
      <c r="E8" s="62">
        <f t="shared" ref="E8:E27" si="1">C8+D8</f>
        <v>0</v>
      </c>
      <c r="F8" s="63">
        <f t="shared" ref="F8:F27" si="2">E8*100000/B8</f>
        <v>0</v>
      </c>
      <c r="G8" s="10">
        <v>0</v>
      </c>
      <c r="H8" s="64">
        <f t="shared" ref="H8:H27" si="3">C8+D8+G8</f>
        <v>0</v>
      </c>
      <c r="I8" s="65">
        <f t="shared" ref="I8:I27" si="4">H8*100000/B8</f>
        <v>0</v>
      </c>
      <c r="M8" s="17" t="s">
        <v>38</v>
      </c>
      <c r="N8" s="35">
        <v>444932</v>
      </c>
      <c r="O8" s="17">
        <v>3</v>
      </c>
      <c r="P8" s="36">
        <f t="shared" si="0"/>
        <v>0.67426033641095717</v>
      </c>
      <c r="R8" s="70">
        <f>O8*100/O10</f>
        <v>17.647058823529413</v>
      </c>
      <c r="S8" s="71"/>
      <c r="T8" s="72"/>
      <c r="V8" s="256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2</v>
      </c>
      <c r="H9" s="64">
        <f t="shared" si="3"/>
        <v>2</v>
      </c>
      <c r="I9" s="65">
        <f t="shared" si="4"/>
        <v>2.0336570237429457</v>
      </c>
      <c r="M9" s="17" t="s">
        <v>39</v>
      </c>
      <c r="N9" s="35">
        <v>433946</v>
      </c>
      <c r="O9" s="17">
        <v>2</v>
      </c>
      <c r="P9" s="36">
        <f t="shared" si="0"/>
        <v>0.46088683845455425</v>
      </c>
      <c r="R9" s="70">
        <f>O9*100/O10</f>
        <v>11.764705882352942</v>
      </c>
      <c r="T9" s="72"/>
      <c r="V9" s="256"/>
    </row>
    <row r="10" spans="1:24">
      <c r="A10" s="29" t="s">
        <v>31</v>
      </c>
      <c r="B10" s="12">
        <v>53681</v>
      </c>
      <c r="C10" s="8">
        <v>0</v>
      </c>
      <c r="D10" s="9">
        <v>0</v>
      </c>
      <c r="E10" s="62">
        <f t="shared" si="1"/>
        <v>0</v>
      </c>
      <c r="F10" s="63">
        <f t="shared" si="2"/>
        <v>0</v>
      </c>
      <c r="G10" s="10">
        <v>3</v>
      </c>
      <c r="H10" s="64">
        <f t="shared" si="3"/>
        <v>3</v>
      </c>
      <c r="I10" s="65">
        <f t="shared" si="4"/>
        <v>5.5885695124904524</v>
      </c>
      <c r="M10" s="31" t="s">
        <v>41</v>
      </c>
      <c r="N10" s="32">
        <f>SUM(N4:N9)</f>
        <v>1308570.0921336529</v>
      </c>
      <c r="O10" s="32">
        <f>SUM(O4:O9)</f>
        <v>17</v>
      </c>
      <c r="P10" s="33">
        <f t="shared" si="0"/>
        <v>1.2991279643477958</v>
      </c>
      <c r="R10" s="74">
        <f>SUM(R4:R9)</f>
        <v>100.00000000000001</v>
      </c>
      <c r="T10" s="72"/>
      <c r="V10" s="256"/>
    </row>
    <row r="11" spans="1:24">
      <c r="A11" s="29" t="s">
        <v>24</v>
      </c>
      <c r="B11" s="12">
        <v>80638</v>
      </c>
      <c r="C11" s="8">
        <v>0</v>
      </c>
      <c r="D11" s="9">
        <v>0</v>
      </c>
      <c r="E11" s="62">
        <f t="shared" si="1"/>
        <v>0</v>
      </c>
      <c r="F11" s="63">
        <f t="shared" si="2"/>
        <v>0</v>
      </c>
      <c r="G11" s="10">
        <v>3</v>
      </c>
      <c r="H11" s="64">
        <f t="shared" si="3"/>
        <v>3</v>
      </c>
      <c r="I11" s="65">
        <f t="shared" si="4"/>
        <v>3.7203303653364417</v>
      </c>
      <c r="M11" s="37"/>
      <c r="T11" s="2"/>
    </row>
    <row r="12" spans="1:24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4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1</v>
      </c>
      <c r="H13" s="64">
        <f t="shared" si="3"/>
        <v>1</v>
      </c>
      <c r="I13" s="65">
        <f t="shared" si="4"/>
        <v>1.3625091969370793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12</v>
      </c>
      <c r="P14" s="36">
        <f>O14*100000/N14</f>
        <v>1.8390860968156224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7">
        <v>5</v>
      </c>
      <c r="P15" s="36">
        <f>O15*100000/N15</f>
        <v>0.76211147556975456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6">
        <f>O14+O15</f>
        <v>17</v>
      </c>
      <c r="P16" s="69">
        <f>O16*100000/N16</f>
        <v>1.2991280558166549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2</v>
      </c>
      <c r="H17" s="64">
        <f t="shared" si="3"/>
        <v>2</v>
      </c>
      <c r="I17" s="65">
        <f t="shared" si="4"/>
        <v>1.6458873390116446</v>
      </c>
    </row>
    <row r="18" spans="1:22">
      <c r="A18" s="29" t="s">
        <v>29</v>
      </c>
      <c r="B18" s="12">
        <v>116425</v>
      </c>
      <c r="C18" s="8">
        <v>2</v>
      </c>
      <c r="D18" s="9">
        <v>0</v>
      </c>
      <c r="E18" s="62">
        <f t="shared" si="1"/>
        <v>2</v>
      </c>
      <c r="F18" s="63">
        <f t="shared" si="2"/>
        <v>1.7178441056474125</v>
      </c>
      <c r="G18" s="10">
        <v>0</v>
      </c>
      <c r="H18" s="64">
        <f t="shared" si="3"/>
        <v>2</v>
      </c>
      <c r="I18" s="65">
        <f t="shared" si="4"/>
        <v>1.7178441056474125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3"/>
      <c r="U19" s="254"/>
      <c r="V19" s="255"/>
    </row>
    <row r="20" spans="1:22">
      <c r="A20" s="29" t="s">
        <v>58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T20" s="253"/>
      <c r="U20" s="254"/>
      <c r="V20" s="255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3"/>
      <c r="U21" s="254"/>
      <c r="V21" s="255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3"/>
      <c r="U22" s="254"/>
      <c r="V22" s="255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3"/>
      <c r="U23" s="254"/>
      <c r="V23" s="255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3"/>
      <c r="U24" s="254"/>
      <c r="V24" s="255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3"/>
      <c r="U25" s="254"/>
      <c r="V25" s="255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3"/>
      <c r="U26" s="254"/>
      <c r="V26" s="255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3"/>
      <c r="U27" s="254"/>
      <c r="V27" s="255"/>
    </row>
    <row r="28" spans="1:22">
      <c r="A28" s="105" t="s">
        <v>64</v>
      </c>
      <c r="B28" s="103">
        <f>SUM(B7:B27)</f>
        <v>1308570</v>
      </c>
      <c r="C28" s="103">
        <f>SUM(C7:C27)</f>
        <v>5</v>
      </c>
      <c r="D28" s="103">
        <f>SUM(D7:D27)</f>
        <v>0</v>
      </c>
      <c r="E28" s="103">
        <f>SUM(E7:E27)</f>
        <v>5</v>
      </c>
      <c r="F28" s="104">
        <f>E28*100000/B28</f>
        <v>0.38209648700489846</v>
      </c>
      <c r="G28" s="103">
        <f>SUM(G7:G27)</f>
        <v>12</v>
      </c>
      <c r="H28" s="103">
        <f>C28+D28+G28</f>
        <v>17</v>
      </c>
      <c r="I28" s="104">
        <f>H28*100000/B28</f>
        <v>1.2991280558166549</v>
      </c>
      <c r="T28" s="253"/>
      <c r="U28" s="254"/>
      <c r="V28" s="255"/>
    </row>
    <row r="29" spans="1:22">
      <c r="T29" s="253"/>
      <c r="U29" s="254"/>
      <c r="V29" s="255"/>
    </row>
    <row r="30" spans="1:22">
      <c r="A30" s="15"/>
      <c r="T30" s="253"/>
      <c r="U30" s="254"/>
      <c r="V30" s="255"/>
    </row>
    <row r="31" spans="1:22">
      <c r="A31" s="15"/>
      <c r="T31" s="253"/>
      <c r="U31" s="254"/>
      <c r="V31" s="255"/>
    </row>
    <row r="32" spans="1:22">
      <c r="T32" s="253"/>
      <c r="U32" s="254"/>
      <c r="V32" s="255"/>
    </row>
    <row r="33" spans="20:22">
      <c r="T33" s="253"/>
      <c r="U33" s="254"/>
      <c r="V33" s="255"/>
    </row>
    <row r="34" spans="20:22">
      <c r="T34" s="253"/>
      <c r="U34" s="254"/>
      <c r="V34" s="255"/>
    </row>
    <row r="35" spans="20:22">
      <c r="T35" s="253"/>
      <c r="U35" s="254"/>
      <c r="V35" s="255"/>
    </row>
    <row r="36" spans="20:22">
      <c r="T36" s="253"/>
      <c r="U36" s="254"/>
      <c r="V36" s="255"/>
    </row>
    <row r="37" spans="20:22">
      <c r="T37" s="253"/>
      <c r="U37" s="254"/>
      <c r="V37" s="255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L38" sqref="L38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367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3</v>
      </c>
      <c r="C5" s="260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0</v>
      </c>
      <c r="U5" s="66">
        <v>0</v>
      </c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2</v>
      </c>
      <c r="C6" s="260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3</v>
      </c>
      <c r="C7" s="260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1</v>
      </c>
      <c r="M7" s="66">
        <v>0</v>
      </c>
      <c r="N7" s="66">
        <v>1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3</v>
      </c>
      <c r="C8" s="260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60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</v>
      </c>
      <c r="C10" s="260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1</v>
      </c>
      <c r="R10" s="66">
        <v>0</v>
      </c>
      <c r="S10" s="66">
        <v>0</v>
      </c>
      <c r="T10" s="66">
        <v>0</v>
      </c>
      <c r="U10" s="66">
        <v>0</v>
      </c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60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60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60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2</v>
      </c>
      <c r="C14" s="260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2</v>
      </c>
      <c r="S14" s="66">
        <v>0</v>
      </c>
      <c r="T14" s="66">
        <v>0</v>
      </c>
      <c r="U14" s="66">
        <v>0</v>
      </c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2</v>
      </c>
      <c r="C15" s="260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60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0</v>
      </c>
      <c r="C17" s="260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60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60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60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60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60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60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60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17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1</v>
      </c>
      <c r="L25" s="144">
        <f t="shared" si="1"/>
        <v>1</v>
      </c>
      <c r="M25" s="144">
        <f t="shared" si="1"/>
        <v>0</v>
      </c>
      <c r="N25" s="144">
        <f t="shared" si="1"/>
        <v>3</v>
      </c>
      <c r="O25" s="144">
        <f t="shared" si="1"/>
        <v>1</v>
      </c>
      <c r="P25" s="144">
        <f t="shared" si="1"/>
        <v>0</v>
      </c>
      <c r="Q25" s="144">
        <f t="shared" si="1"/>
        <v>1</v>
      </c>
      <c r="R25" s="144">
        <f t="shared" si="1"/>
        <v>2</v>
      </c>
      <c r="S25" s="144">
        <f t="shared" ref="S25:BB25" si="2">SUM(S5:S24)</f>
        <v>0</v>
      </c>
      <c r="T25" s="144">
        <f t="shared" si="2"/>
        <v>0</v>
      </c>
      <c r="U25" s="144">
        <f t="shared" si="2"/>
        <v>1</v>
      </c>
      <c r="V25" s="144">
        <f t="shared" si="2"/>
        <v>0</v>
      </c>
      <c r="W25" s="144">
        <f t="shared" si="2"/>
        <v>0</v>
      </c>
      <c r="X25" s="144">
        <f t="shared" si="2"/>
        <v>0</v>
      </c>
      <c r="Y25" s="144">
        <f t="shared" si="2"/>
        <v>0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50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368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2" customFormat="1" ht="24">
      <c r="A30" s="170" t="s">
        <v>67</v>
      </c>
      <c r="B30" s="299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300" t="s">
        <v>144</v>
      </c>
      <c r="BB30" s="86" t="s">
        <v>145</v>
      </c>
      <c r="BC30" s="301"/>
    </row>
    <row r="31" spans="1:58" s="307" customFormat="1" ht="24">
      <c r="A31" s="303" t="s">
        <v>345</v>
      </c>
      <c r="B31" s="304">
        <f>SUM(C31:BB31)</f>
        <v>17</v>
      </c>
      <c r="C31" s="305">
        <f>C25</f>
        <v>2</v>
      </c>
      <c r="D31" s="305">
        <f t="shared" ref="D31:BB31" si="3">D25</f>
        <v>2</v>
      </c>
      <c r="E31" s="305">
        <f t="shared" si="3"/>
        <v>0</v>
      </c>
      <c r="F31" s="305">
        <f t="shared" si="3"/>
        <v>1</v>
      </c>
      <c r="G31" s="305">
        <f t="shared" si="3"/>
        <v>0</v>
      </c>
      <c r="H31" s="305">
        <f t="shared" si="3"/>
        <v>0</v>
      </c>
      <c r="I31" s="305">
        <f t="shared" si="3"/>
        <v>1</v>
      </c>
      <c r="J31" s="305">
        <f t="shared" si="3"/>
        <v>1</v>
      </c>
      <c r="K31" s="305">
        <f t="shared" si="3"/>
        <v>1</v>
      </c>
      <c r="L31" s="305">
        <f t="shared" si="3"/>
        <v>1</v>
      </c>
      <c r="M31" s="305">
        <f t="shared" si="3"/>
        <v>0</v>
      </c>
      <c r="N31" s="305">
        <f t="shared" si="3"/>
        <v>3</v>
      </c>
      <c r="O31" s="305">
        <f t="shared" si="3"/>
        <v>1</v>
      </c>
      <c r="P31" s="305">
        <f t="shared" si="3"/>
        <v>0</v>
      </c>
      <c r="Q31" s="305">
        <f t="shared" si="3"/>
        <v>1</v>
      </c>
      <c r="R31" s="305">
        <f t="shared" si="3"/>
        <v>2</v>
      </c>
      <c r="S31" s="305">
        <f t="shared" si="3"/>
        <v>0</v>
      </c>
      <c r="T31" s="305">
        <f t="shared" si="3"/>
        <v>0</v>
      </c>
      <c r="U31" s="305">
        <f t="shared" si="3"/>
        <v>1</v>
      </c>
      <c r="V31" s="305">
        <f t="shared" si="3"/>
        <v>0</v>
      </c>
      <c r="W31" s="305">
        <f t="shared" si="3"/>
        <v>0</v>
      </c>
      <c r="X31" s="305">
        <f t="shared" si="3"/>
        <v>0</v>
      </c>
      <c r="Y31" s="305">
        <f t="shared" si="3"/>
        <v>0</v>
      </c>
      <c r="Z31" s="305">
        <f t="shared" si="3"/>
        <v>0</v>
      </c>
      <c r="AA31" s="305">
        <f t="shared" si="3"/>
        <v>0</v>
      </c>
      <c r="AB31" s="305">
        <f t="shared" si="3"/>
        <v>0</v>
      </c>
      <c r="AC31" s="305">
        <f t="shared" si="3"/>
        <v>0</v>
      </c>
      <c r="AD31" s="305">
        <f t="shared" si="3"/>
        <v>0</v>
      </c>
      <c r="AE31" s="305">
        <f t="shared" si="3"/>
        <v>0</v>
      </c>
      <c r="AF31" s="305">
        <f t="shared" si="3"/>
        <v>0</v>
      </c>
      <c r="AG31" s="305">
        <f t="shared" si="3"/>
        <v>0</v>
      </c>
      <c r="AH31" s="305">
        <f t="shared" si="3"/>
        <v>0</v>
      </c>
      <c r="AI31" s="305">
        <f t="shared" si="3"/>
        <v>0</v>
      </c>
      <c r="AJ31" s="305">
        <f t="shared" si="3"/>
        <v>0</v>
      </c>
      <c r="AK31" s="305">
        <f t="shared" si="3"/>
        <v>0</v>
      </c>
      <c r="AL31" s="305">
        <f t="shared" si="3"/>
        <v>0</v>
      </c>
      <c r="AM31" s="305">
        <f t="shared" si="3"/>
        <v>0</v>
      </c>
      <c r="AN31" s="305">
        <f t="shared" si="3"/>
        <v>0</v>
      </c>
      <c r="AO31" s="305">
        <f t="shared" si="3"/>
        <v>0</v>
      </c>
      <c r="AP31" s="305">
        <f t="shared" si="3"/>
        <v>0</v>
      </c>
      <c r="AQ31" s="305">
        <f t="shared" si="3"/>
        <v>0</v>
      </c>
      <c r="AR31" s="305">
        <f t="shared" si="3"/>
        <v>0</v>
      </c>
      <c r="AS31" s="305">
        <f t="shared" si="3"/>
        <v>0</v>
      </c>
      <c r="AT31" s="305">
        <f t="shared" si="3"/>
        <v>0</v>
      </c>
      <c r="AU31" s="305">
        <f t="shared" si="3"/>
        <v>0</v>
      </c>
      <c r="AV31" s="305">
        <f t="shared" si="3"/>
        <v>0</v>
      </c>
      <c r="AW31" s="305">
        <f t="shared" si="3"/>
        <v>0</v>
      </c>
      <c r="AX31" s="305">
        <f t="shared" si="3"/>
        <v>0</v>
      </c>
      <c r="AY31" s="305">
        <f t="shared" si="3"/>
        <v>0</v>
      </c>
      <c r="AZ31" s="305">
        <f t="shared" si="3"/>
        <v>0</v>
      </c>
      <c r="BA31" s="305">
        <f t="shared" si="3"/>
        <v>0</v>
      </c>
      <c r="BB31" s="305">
        <f t="shared" si="3"/>
        <v>0</v>
      </c>
      <c r="BC31" s="306"/>
    </row>
    <row r="32" spans="1:58" s="310" customFormat="1" ht="24">
      <c r="A32" s="303" t="s">
        <v>191</v>
      </c>
      <c r="B32" s="304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8">
        <v>2</v>
      </c>
      <c r="BB32" s="210">
        <v>3</v>
      </c>
      <c r="BC32" s="309"/>
    </row>
    <row r="33" spans="1:67" s="315" customFormat="1" ht="23.25">
      <c r="A33" s="311">
        <v>2562</v>
      </c>
      <c r="B33" s="304">
        <f>SUM(C33:BB33)</f>
        <v>3797</v>
      </c>
      <c r="C33" s="312">
        <v>17</v>
      </c>
      <c r="D33" s="312">
        <v>12</v>
      </c>
      <c r="E33" s="312">
        <v>14</v>
      </c>
      <c r="F33" s="312">
        <v>15</v>
      </c>
      <c r="G33" s="312">
        <v>11</v>
      </c>
      <c r="H33" s="312">
        <v>20</v>
      </c>
      <c r="I33" s="312">
        <v>15</v>
      </c>
      <c r="J33" s="312">
        <v>28</v>
      </c>
      <c r="K33" s="312">
        <v>20</v>
      </c>
      <c r="L33" s="312">
        <v>22</v>
      </c>
      <c r="M33" s="312">
        <v>18</v>
      </c>
      <c r="N33" s="312">
        <v>15</v>
      </c>
      <c r="O33" s="312">
        <v>21</v>
      </c>
      <c r="P33" s="312">
        <v>13</v>
      </c>
      <c r="Q33" s="312">
        <v>33</v>
      </c>
      <c r="R33" s="312">
        <v>25</v>
      </c>
      <c r="S33" s="312">
        <v>17</v>
      </c>
      <c r="T33" s="312">
        <v>25</v>
      </c>
      <c r="U33" s="312">
        <v>68</v>
      </c>
      <c r="V33" s="312">
        <v>87</v>
      </c>
      <c r="W33" s="312">
        <v>103</v>
      </c>
      <c r="X33" s="312">
        <v>153</v>
      </c>
      <c r="Y33" s="312">
        <v>188</v>
      </c>
      <c r="Z33" s="312">
        <v>196</v>
      </c>
      <c r="AA33" s="312">
        <v>236</v>
      </c>
      <c r="AB33" s="312">
        <v>255</v>
      </c>
      <c r="AC33" s="312">
        <v>196</v>
      </c>
      <c r="AD33" s="312">
        <v>199</v>
      </c>
      <c r="AE33" s="312">
        <v>175</v>
      </c>
      <c r="AF33" s="312">
        <v>161</v>
      </c>
      <c r="AG33" s="312">
        <v>146</v>
      </c>
      <c r="AH33" s="312">
        <v>125</v>
      </c>
      <c r="AI33" s="312">
        <v>119</v>
      </c>
      <c r="AJ33" s="312">
        <v>81</v>
      </c>
      <c r="AK33" s="312">
        <v>104</v>
      </c>
      <c r="AL33" s="312">
        <v>97</v>
      </c>
      <c r="AM33" s="312">
        <v>129</v>
      </c>
      <c r="AN33" s="312">
        <v>105</v>
      </c>
      <c r="AO33" s="312">
        <v>103</v>
      </c>
      <c r="AP33" s="312">
        <v>79</v>
      </c>
      <c r="AQ33" s="312">
        <v>78</v>
      </c>
      <c r="AR33" s="312">
        <v>46</v>
      </c>
      <c r="AS33" s="312">
        <v>44</v>
      </c>
      <c r="AT33" s="312">
        <v>44</v>
      </c>
      <c r="AU33" s="312">
        <v>38</v>
      </c>
      <c r="AV33" s="312">
        <v>26</v>
      </c>
      <c r="AW33" s="312">
        <v>18</v>
      </c>
      <c r="AX33" s="312">
        <v>18</v>
      </c>
      <c r="AY33" s="312">
        <v>12</v>
      </c>
      <c r="AZ33" s="312">
        <v>12</v>
      </c>
      <c r="BA33" s="312">
        <v>7</v>
      </c>
      <c r="BB33" s="312">
        <v>8</v>
      </c>
      <c r="BC33" s="313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</row>
    <row r="34" spans="1:67" s="320" customFormat="1" ht="24">
      <c r="A34" s="316">
        <v>2561</v>
      </c>
      <c r="B34" s="304">
        <v>615</v>
      </c>
      <c r="C34" s="317">
        <v>2</v>
      </c>
      <c r="D34" s="317">
        <v>1</v>
      </c>
      <c r="E34" s="317">
        <v>1</v>
      </c>
      <c r="F34" s="317">
        <v>0</v>
      </c>
      <c r="G34" s="317">
        <v>1</v>
      </c>
      <c r="H34" s="317">
        <v>2</v>
      </c>
      <c r="I34" s="317">
        <v>3</v>
      </c>
      <c r="J34" s="317">
        <v>1</v>
      </c>
      <c r="K34" s="317">
        <v>0</v>
      </c>
      <c r="L34" s="317">
        <v>3</v>
      </c>
      <c r="M34" s="317">
        <v>2</v>
      </c>
      <c r="N34" s="317">
        <v>1</v>
      </c>
      <c r="O34" s="317">
        <v>1</v>
      </c>
      <c r="P34" s="317">
        <v>7</v>
      </c>
      <c r="Q34" s="317">
        <v>5</v>
      </c>
      <c r="R34" s="317">
        <v>6</v>
      </c>
      <c r="S34" s="317">
        <v>9</v>
      </c>
      <c r="T34" s="317">
        <v>24</v>
      </c>
      <c r="U34" s="317">
        <v>40</v>
      </c>
      <c r="V34" s="317">
        <v>63</v>
      </c>
      <c r="W34" s="317">
        <v>49</v>
      </c>
      <c r="X34" s="317">
        <v>61</v>
      </c>
      <c r="Y34" s="317">
        <v>74</v>
      </c>
      <c r="Z34" s="317">
        <v>105</v>
      </c>
      <c r="AA34" s="317">
        <v>96</v>
      </c>
      <c r="AB34" s="317">
        <v>88</v>
      </c>
      <c r="AC34" s="317">
        <v>74</v>
      </c>
      <c r="AD34" s="317">
        <v>46</v>
      </c>
      <c r="AE34" s="317">
        <v>55</v>
      </c>
      <c r="AF34" s="317">
        <v>51</v>
      </c>
      <c r="AG34" s="317">
        <v>66</v>
      </c>
      <c r="AH34" s="317">
        <v>53</v>
      </c>
      <c r="AI34" s="317">
        <v>46</v>
      </c>
      <c r="AJ34" s="317">
        <v>42</v>
      </c>
      <c r="AK34" s="317">
        <v>58</v>
      </c>
      <c r="AL34" s="317">
        <v>27</v>
      </c>
      <c r="AM34" s="317">
        <v>37</v>
      </c>
      <c r="AN34" s="317">
        <v>20</v>
      </c>
      <c r="AO34" s="317">
        <v>21</v>
      </c>
      <c r="AP34" s="317">
        <v>12</v>
      </c>
      <c r="AQ34" s="317">
        <v>8</v>
      </c>
      <c r="AR34" s="317">
        <v>10</v>
      </c>
      <c r="AS34" s="317">
        <v>6</v>
      </c>
      <c r="AT34" s="317">
        <v>11</v>
      </c>
      <c r="AU34" s="317">
        <v>10</v>
      </c>
      <c r="AV34" s="317">
        <v>14</v>
      </c>
      <c r="AW34" s="317">
        <v>14</v>
      </c>
      <c r="AX34" s="317">
        <v>11</v>
      </c>
      <c r="AY34" s="317">
        <v>18</v>
      </c>
      <c r="AZ34" s="317">
        <v>18</v>
      </c>
      <c r="BA34" s="318">
        <v>14</v>
      </c>
      <c r="BB34" s="317">
        <v>4</v>
      </c>
      <c r="BC34" s="319"/>
    </row>
    <row r="35" spans="1:67" s="322" customFormat="1" ht="23.25">
      <c r="A35" s="316">
        <v>2560</v>
      </c>
      <c r="B35" s="304">
        <v>1184</v>
      </c>
      <c r="C35" s="316">
        <v>2</v>
      </c>
      <c r="D35" s="316">
        <v>6</v>
      </c>
      <c r="E35" s="316">
        <v>2</v>
      </c>
      <c r="F35" s="316">
        <v>3</v>
      </c>
      <c r="G35" s="316">
        <v>3</v>
      </c>
      <c r="H35" s="316">
        <v>2</v>
      </c>
      <c r="I35" s="316">
        <v>3</v>
      </c>
      <c r="J35" s="316">
        <v>4</v>
      </c>
      <c r="K35" s="316">
        <v>0</v>
      </c>
      <c r="L35" s="316">
        <v>3</v>
      </c>
      <c r="M35" s="316">
        <v>2</v>
      </c>
      <c r="N35" s="316">
        <v>2</v>
      </c>
      <c r="O35" s="316">
        <v>3</v>
      </c>
      <c r="P35" s="316">
        <v>1</v>
      </c>
      <c r="Q35" s="316">
        <v>5</v>
      </c>
      <c r="R35" s="316">
        <v>4</v>
      </c>
      <c r="S35" s="316">
        <v>12</v>
      </c>
      <c r="T35" s="316">
        <v>2</v>
      </c>
      <c r="U35" s="316">
        <v>6</v>
      </c>
      <c r="V35" s="316">
        <v>16</v>
      </c>
      <c r="W35" s="316">
        <v>15</v>
      </c>
      <c r="X35" s="316">
        <v>11</v>
      </c>
      <c r="Y35" s="316">
        <v>38</v>
      </c>
      <c r="Z35" s="316">
        <v>39</v>
      </c>
      <c r="AA35" s="316">
        <v>46</v>
      </c>
      <c r="AB35" s="316">
        <v>47</v>
      </c>
      <c r="AC35" s="316">
        <v>32</v>
      </c>
      <c r="AD35" s="316">
        <v>40</v>
      </c>
      <c r="AE35" s="316">
        <v>41</v>
      </c>
      <c r="AF35" s="316">
        <v>21</v>
      </c>
      <c r="AG35" s="316">
        <v>27</v>
      </c>
      <c r="AH35" s="316">
        <v>27</v>
      </c>
      <c r="AI35" s="316">
        <v>27</v>
      </c>
      <c r="AJ35" s="316">
        <v>26</v>
      </c>
      <c r="AK35" s="316">
        <v>26</v>
      </c>
      <c r="AL35" s="316">
        <v>11</v>
      </c>
      <c r="AM35" s="316">
        <v>19</v>
      </c>
      <c r="AN35" s="316">
        <v>7</v>
      </c>
      <c r="AO35" s="316">
        <v>5</v>
      </c>
      <c r="AP35" s="316">
        <v>8</v>
      </c>
      <c r="AQ35" s="316">
        <v>7</v>
      </c>
      <c r="AR35" s="316">
        <v>1</v>
      </c>
      <c r="AS35" s="316">
        <v>2</v>
      </c>
      <c r="AT35" s="316">
        <v>4</v>
      </c>
      <c r="AU35" s="316">
        <v>0</v>
      </c>
      <c r="AV35" s="316">
        <v>2</v>
      </c>
      <c r="AW35" s="316">
        <v>4</v>
      </c>
      <c r="AX35" s="316">
        <v>0</v>
      </c>
      <c r="AY35" s="316">
        <v>1</v>
      </c>
      <c r="AZ35" s="316">
        <v>0</v>
      </c>
      <c r="BA35" s="321">
        <v>0</v>
      </c>
      <c r="BB35" s="316">
        <v>0</v>
      </c>
      <c r="BC35" s="319"/>
    </row>
    <row r="36" spans="1:67" s="322" customFormat="1" ht="23.25">
      <c r="A36" s="316">
        <v>2559</v>
      </c>
      <c r="B36" s="304">
        <v>2015</v>
      </c>
      <c r="C36" s="316">
        <v>19</v>
      </c>
      <c r="D36" s="316">
        <v>26</v>
      </c>
      <c r="E36" s="316">
        <v>35</v>
      </c>
      <c r="F36" s="316">
        <v>22</v>
      </c>
      <c r="G36" s="316">
        <v>23</v>
      </c>
      <c r="H36" s="316">
        <v>15</v>
      </c>
      <c r="I36" s="316">
        <v>25</v>
      </c>
      <c r="J36" s="316">
        <v>23</v>
      </c>
      <c r="K36" s="316">
        <v>28</v>
      </c>
      <c r="L36" s="316">
        <v>27</v>
      </c>
      <c r="M36" s="316">
        <v>27</v>
      </c>
      <c r="N36" s="316">
        <v>27</v>
      </c>
      <c r="O36" s="316">
        <v>12</v>
      </c>
      <c r="P36" s="316">
        <v>16</v>
      </c>
      <c r="Q36" s="316">
        <v>11</v>
      </c>
      <c r="R36" s="316">
        <v>8</v>
      </c>
      <c r="S36" s="316">
        <v>12</v>
      </c>
      <c r="T36" s="316">
        <v>4</v>
      </c>
      <c r="U36" s="316">
        <v>8</v>
      </c>
      <c r="V36" s="316">
        <v>5</v>
      </c>
      <c r="W36" s="316">
        <v>5</v>
      </c>
      <c r="X36" s="316">
        <v>8</v>
      </c>
      <c r="Y36" s="316">
        <v>16</v>
      </c>
      <c r="Z36" s="316">
        <v>20</v>
      </c>
      <c r="AA36" s="316">
        <v>16</v>
      </c>
      <c r="AB36" s="316">
        <v>22</v>
      </c>
      <c r="AC36" s="316">
        <v>21</v>
      </c>
      <c r="AD36" s="316">
        <v>19</v>
      </c>
      <c r="AE36" s="316">
        <v>34</v>
      </c>
      <c r="AF36" s="316">
        <v>56</v>
      </c>
      <c r="AG36" s="316">
        <v>61</v>
      </c>
      <c r="AH36" s="316">
        <v>51</v>
      </c>
      <c r="AI36" s="316">
        <v>55</v>
      </c>
      <c r="AJ36" s="316">
        <v>60</v>
      </c>
      <c r="AK36" s="316">
        <v>31</v>
      </c>
      <c r="AL36" s="316">
        <v>44</v>
      </c>
      <c r="AM36" s="316">
        <v>28</v>
      </c>
      <c r="AN36" s="316">
        <v>38</v>
      </c>
      <c r="AO36" s="316">
        <v>28</v>
      </c>
      <c r="AP36" s="316">
        <v>40</v>
      </c>
      <c r="AQ36" s="316">
        <v>38</v>
      </c>
      <c r="AR36" s="316">
        <v>25</v>
      </c>
      <c r="AS36" s="316">
        <v>19</v>
      </c>
      <c r="AT36" s="316">
        <v>15</v>
      </c>
      <c r="AU36" s="316">
        <v>18</v>
      </c>
      <c r="AV36" s="316">
        <v>11</v>
      </c>
      <c r="AW36" s="316">
        <v>8</v>
      </c>
      <c r="AX36" s="316">
        <v>3</v>
      </c>
      <c r="AY36" s="316">
        <v>9</v>
      </c>
      <c r="AZ36" s="316">
        <v>1</v>
      </c>
      <c r="BA36" s="321">
        <v>4</v>
      </c>
      <c r="BB36" s="316">
        <v>7</v>
      </c>
      <c r="BC36" s="319"/>
    </row>
    <row r="37" spans="1:67" s="327" customFormat="1" ht="23.25">
      <c r="A37" s="323" t="s">
        <v>352</v>
      </c>
      <c r="B37" s="324">
        <f>SUM(C37:BB37)</f>
        <v>1386</v>
      </c>
      <c r="C37" s="325">
        <f>MEDIAN(C32:C36)</f>
        <v>17</v>
      </c>
      <c r="D37" s="325">
        <f t="shared" ref="D37:BB37" si="4">MEDIAN(D32:D36)</f>
        <v>12</v>
      </c>
      <c r="E37" s="325">
        <f t="shared" si="4"/>
        <v>10</v>
      </c>
      <c r="F37" s="325">
        <f t="shared" si="4"/>
        <v>10</v>
      </c>
      <c r="G37" s="325">
        <f t="shared" si="4"/>
        <v>11</v>
      </c>
      <c r="H37" s="325">
        <f t="shared" si="4"/>
        <v>9</v>
      </c>
      <c r="I37" s="325">
        <f t="shared" si="4"/>
        <v>15</v>
      </c>
      <c r="J37" s="325">
        <f t="shared" si="4"/>
        <v>13</v>
      </c>
      <c r="K37" s="325">
        <f t="shared" si="4"/>
        <v>9</v>
      </c>
      <c r="L37" s="325">
        <f t="shared" si="4"/>
        <v>15</v>
      </c>
      <c r="M37" s="325">
        <f t="shared" si="4"/>
        <v>16</v>
      </c>
      <c r="N37" s="325">
        <f t="shared" si="4"/>
        <v>15</v>
      </c>
      <c r="O37" s="325">
        <f t="shared" si="4"/>
        <v>12</v>
      </c>
      <c r="P37" s="325">
        <f t="shared" si="4"/>
        <v>13</v>
      </c>
      <c r="Q37" s="325">
        <f t="shared" si="4"/>
        <v>11</v>
      </c>
      <c r="R37" s="325">
        <f t="shared" si="4"/>
        <v>8</v>
      </c>
      <c r="S37" s="325">
        <f t="shared" si="4"/>
        <v>12</v>
      </c>
      <c r="T37" s="325">
        <f t="shared" si="4"/>
        <v>24</v>
      </c>
      <c r="U37" s="325">
        <f t="shared" si="4"/>
        <v>40</v>
      </c>
      <c r="V37" s="325">
        <f t="shared" si="4"/>
        <v>40</v>
      </c>
      <c r="W37" s="325">
        <f t="shared" si="4"/>
        <v>49</v>
      </c>
      <c r="X37" s="325">
        <f t="shared" si="4"/>
        <v>44</v>
      </c>
      <c r="Y37" s="325">
        <f t="shared" si="4"/>
        <v>49</v>
      </c>
      <c r="Z37" s="325">
        <f t="shared" si="4"/>
        <v>48</v>
      </c>
      <c r="AA37" s="325">
        <f t="shared" si="4"/>
        <v>47</v>
      </c>
      <c r="AB37" s="325">
        <f t="shared" si="4"/>
        <v>78</v>
      </c>
      <c r="AC37" s="325">
        <f t="shared" si="4"/>
        <v>74</v>
      </c>
      <c r="AD37" s="325">
        <f t="shared" si="4"/>
        <v>46</v>
      </c>
      <c r="AE37" s="325">
        <f t="shared" si="4"/>
        <v>55</v>
      </c>
      <c r="AF37" s="325">
        <f t="shared" si="4"/>
        <v>56</v>
      </c>
      <c r="AG37" s="325">
        <f t="shared" si="4"/>
        <v>61</v>
      </c>
      <c r="AH37" s="325">
        <f t="shared" si="4"/>
        <v>53</v>
      </c>
      <c r="AI37" s="325">
        <f t="shared" si="4"/>
        <v>55</v>
      </c>
      <c r="AJ37" s="325">
        <f t="shared" si="4"/>
        <v>52</v>
      </c>
      <c r="AK37" s="325">
        <f t="shared" si="4"/>
        <v>58</v>
      </c>
      <c r="AL37" s="325">
        <f t="shared" si="4"/>
        <v>44</v>
      </c>
      <c r="AM37" s="325">
        <f t="shared" si="4"/>
        <v>37</v>
      </c>
      <c r="AN37" s="325">
        <f t="shared" si="4"/>
        <v>34</v>
      </c>
      <c r="AO37" s="325">
        <f t="shared" si="4"/>
        <v>25</v>
      </c>
      <c r="AP37" s="325">
        <f t="shared" si="4"/>
        <v>14</v>
      </c>
      <c r="AQ37" s="325">
        <f t="shared" si="4"/>
        <v>8</v>
      </c>
      <c r="AR37" s="325">
        <f t="shared" si="4"/>
        <v>10</v>
      </c>
      <c r="AS37" s="325">
        <f t="shared" si="4"/>
        <v>14</v>
      </c>
      <c r="AT37" s="325">
        <f t="shared" si="4"/>
        <v>11</v>
      </c>
      <c r="AU37" s="325">
        <f t="shared" si="4"/>
        <v>10</v>
      </c>
      <c r="AV37" s="325">
        <f t="shared" si="4"/>
        <v>11</v>
      </c>
      <c r="AW37" s="325">
        <f t="shared" si="4"/>
        <v>8</v>
      </c>
      <c r="AX37" s="325">
        <f t="shared" si="4"/>
        <v>5</v>
      </c>
      <c r="AY37" s="325">
        <f t="shared" si="4"/>
        <v>9</v>
      </c>
      <c r="AZ37" s="325">
        <f t="shared" si="4"/>
        <v>1</v>
      </c>
      <c r="BA37" s="325">
        <f t="shared" si="4"/>
        <v>4</v>
      </c>
      <c r="BB37" s="325">
        <f t="shared" si="4"/>
        <v>4</v>
      </c>
      <c r="BC37" s="326"/>
      <c r="BE37" s="328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</row>
    <row r="42" spans="1:67"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</row>
    <row r="43" spans="1:67"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</row>
    <row r="44" spans="1:67"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</row>
    <row r="45" spans="1:67"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</row>
    <row r="46" spans="1:67"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</row>
    <row r="47" spans="1:67"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</row>
    <row r="48" spans="1:67"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</row>
    <row r="49" spans="5:57"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</row>
    <row r="50" spans="5:57"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</row>
    <row r="51" spans="5:57"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</row>
    <row r="52" spans="5:57"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</row>
    <row r="53" spans="5:57"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</row>
    <row r="54" spans="5:57"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</row>
    <row r="55" spans="5:57"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</row>
    <row r="56" spans="5:57"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58"/>
      <c r="BD56" s="258"/>
      <c r="BE56" s="258"/>
    </row>
    <row r="57" spans="5:57"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</row>
    <row r="58" spans="5:57"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</row>
    <row r="59" spans="5:57"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</row>
    <row r="60" spans="5:57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7"/>
      <c r="AY60" s="257"/>
      <c r="AZ60" s="257"/>
      <c r="BA60" s="257"/>
      <c r="BB60" s="257"/>
      <c r="BC60" s="257"/>
      <c r="BD60" s="257"/>
      <c r="BE60" s="257"/>
    </row>
    <row r="62" spans="5:57"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N36" sqref="N36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369</v>
      </c>
    </row>
    <row r="2" spans="1:17">
      <c r="A2" s="225" t="s">
        <v>195</v>
      </c>
      <c r="B2" s="225" t="s">
        <v>196</v>
      </c>
      <c r="C2" s="226" t="s">
        <v>375</v>
      </c>
      <c r="D2" s="227" t="s">
        <v>374</v>
      </c>
      <c r="E2" s="227" t="s">
        <v>370</v>
      </c>
      <c r="F2" s="227" t="s">
        <v>371</v>
      </c>
      <c r="G2" s="227" t="s">
        <v>372</v>
      </c>
      <c r="H2" s="227" t="s">
        <v>373</v>
      </c>
      <c r="I2" s="242" t="s">
        <v>197</v>
      </c>
    </row>
    <row r="3" spans="1:17">
      <c r="A3" s="266" t="s">
        <v>21</v>
      </c>
      <c r="B3" s="266" t="s">
        <v>157</v>
      </c>
      <c r="C3" s="264">
        <v>3</v>
      </c>
      <c r="D3" s="265">
        <v>0</v>
      </c>
      <c r="E3" s="263">
        <v>0</v>
      </c>
      <c r="F3" s="263">
        <v>0</v>
      </c>
      <c r="G3" s="263">
        <v>0</v>
      </c>
      <c r="H3" s="263">
        <v>0</v>
      </c>
      <c r="I3" s="340">
        <v>1</v>
      </c>
      <c r="J3" s="251"/>
      <c r="K3" s="224" t="s">
        <v>198</v>
      </c>
    </row>
    <row r="4" spans="1:17">
      <c r="A4" s="266" t="s">
        <v>21</v>
      </c>
      <c r="B4" s="266" t="s">
        <v>172</v>
      </c>
      <c r="C4" s="264">
        <v>0</v>
      </c>
      <c r="D4" s="265">
        <v>0</v>
      </c>
      <c r="E4" s="263">
        <v>0</v>
      </c>
      <c r="F4" s="263">
        <v>0</v>
      </c>
      <c r="G4" s="263">
        <v>0</v>
      </c>
      <c r="H4" s="263">
        <v>0</v>
      </c>
      <c r="I4" s="267">
        <v>0</v>
      </c>
      <c r="J4" s="251"/>
      <c r="K4" s="369" t="s">
        <v>199</v>
      </c>
      <c r="L4" s="369"/>
      <c r="M4" s="369"/>
      <c r="N4" s="369"/>
      <c r="O4" s="369"/>
      <c r="P4" s="369"/>
      <c r="Q4" s="369"/>
    </row>
    <row r="5" spans="1:17">
      <c r="A5" s="266" t="s">
        <v>21</v>
      </c>
      <c r="B5" s="266" t="s">
        <v>146</v>
      </c>
      <c r="C5" s="264">
        <v>0</v>
      </c>
      <c r="D5" s="265">
        <v>0</v>
      </c>
      <c r="E5" s="263">
        <v>0</v>
      </c>
      <c r="F5" s="263">
        <v>0</v>
      </c>
      <c r="G5" s="263">
        <v>0</v>
      </c>
      <c r="H5" s="263">
        <v>0</v>
      </c>
      <c r="I5" s="267">
        <v>0</v>
      </c>
      <c r="J5" s="251"/>
      <c r="K5" s="228" t="s">
        <v>200</v>
      </c>
    </row>
    <row r="6" spans="1:17">
      <c r="A6" s="266" t="s">
        <v>21</v>
      </c>
      <c r="B6" s="266" t="s">
        <v>201</v>
      </c>
      <c r="C6" s="264">
        <v>0</v>
      </c>
      <c r="D6" s="265">
        <v>0</v>
      </c>
      <c r="E6" s="263">
        <v>0</v>
      </c>
      <c r="F6" s="263">
        <v>0</v>
      </c>
      <c r="G6" s="263">
        <v>0</v>
      </c>
      <c r="H6" s="263">
        <v>0</v>
      </c>
      <c r="I6" s="267">
        <v>0</v>
      </c>
      <c r="J6" s="251"/>
      <c r="K6" s="238" t="s">
        <v>202</v>
      </c>
    </row>
    <row r="7" spans="1:17">
      <c r="A7" s="266" t="s">
        <v>21</v>
      </c>
      <c r="B7" s="266" t="s">
        <v>203</v>
      </c>
      <c r="C7" s="264">
        <v>0</v>
      </c>
      <c r="D7" s="265">
        <v>0</v>
      </c>
      <c r="E7" s="263">
        <v>0</v>
      </c>
      <c r="F7" s="263">
        <v>0</v>
      </c>
      <c r="G7" s="263">
        <v>0</v>
      </c>
      <c r="H7" s="263">
        <v>0</v>
      </c>
      <c r="I7" s="267">
        <v>0</v>
      </c>
      <c r="J7" s="251"/>
      <c r="K7" s="224" t="s">
        <v>204</v>
      </c>
    </row>
    <row r="8" spans="1:17">
      <c r="A8" s="266" t="s">
        <v>21</v>
      </c>
      <c r="B8" s="266" t="s">
        <v>205</v>
      </c>
      <c r="C8" s="264">
        <v>0</v>
      </c>
      <c r="D8" s="265">
        <v>0</v>
      </c>
      <c r="E8" s="263">
        <v>0</v>
      </c>
      <c r="F8" s="263">
        <v>0</v>
      </c>
      <c r="G8" s="263">
        <v>0</v>
      </c>
      <c r="H8" s="263">
        <v>0</v>
      </c>
      <c r="I8" s="267">
        <v>0</v>
      </c>
      <c r="J8" s="251"/>
    </row>
    <row r="9" spans="1:17">
      <c r="A9" s="266" t="s">
        <v>21</v>
      </c>
      <c r="B9" s="266" t="s">
        <v>206</v>
      </c>
      <c r="C9" s="264">
        <v>0</v>
      </c>
      <c r="D9" s="265">
        <v>0</v>
      </c>
      <c r="E9" s="263">
        <v>0</v>
      </c>
      <c r="F9" s="263">
        <v>0</v>
      </c>
      <c r="G9" s="263">
        <v>0</v>
      </c>
      <c r="H9" s="263">
        <v>0</v>
      </c>
      <c r="I9" s="267">
        <v>0</v>
      </c>
      <c r="J9" s="251"/>
    </row>
    <row r="10" spans="1:17">
      <c r="A10" s="266" t="s">
        <v>21</v>
      </c>
      <c r="B10" s="266" t="s">
        <v>207</v>
      </c>
      <c r="C10" s="264">
        <v>0</v>
      </c>
      <c r="D10" s="265">
        <v>0</v>
      </c>
      <c r="E10" s="263">
        <v>0</v>
      </c>
      <c r="F10" s="263">
        <v>0</v>
      </c>
      <c r="G10" s="263">
        <v>0</v>
      </c>
      <c r="H10" s="263">
        <v>0</v>
      </c>
      <c r="I10" s="267">
        <v>0</v>
      </c>
      <c r="J10" s="251"/>
    </row>
    <row r="11" spans="1:17">
      <c r="A11" s="266" t="s">
        <v>21</v>
      </c>
      <c r="B11" s="266" t="s">
        <v>170</v>
      </c>
      <c r="C11" s="264">
        <v>0</v>
      </c>
      <c r="D11" s="265">
        <v>0</v>
      </c>
      <c r="E11" s="263">
        <v>0</v>
      </c>
      <c r="F11" s="263">
        <v>0</v>
      </c>
      <c r="G11" s="263">
        <v>0</v>
      </c>
      <c r="H11" s="263">
        <v>0</v>
      </c>
      <c r="I11" s="267">
        <v>0</v>
      </c>
      <c r="J11" s="251"/>
    </row>
    <row r="12" spans="1:17">
      <c r="A12" s="266" t="s">
        <v>21</v>
      </c>
      <c r="B12" s="266" t="s">
        <v>208</v>
      </c>
      <c r="C12" s="264">
        <v>0</v>
      </c>
      <c r="D12" s="265">
        <v>0</v>
      </c>
      <c r="E12" s="263">
        <v>0</v>
      </c>
      <c r="F12" s="263">
        <v>0</v>
      </c>
      <c r="G12" s="263">
        <v>0</v>
      </c>
      <c r="H12" s="263">
        <v>0</v>
      </c>
      <c r="I12" s="267">
        <v>0</v>
      </c>
      <c r="J12" s="251"/>
    </row>
    <row r="13" spans="1:17">
      <c r="A13" s="266" t="s">
        <v>21</v>
      </c>
      <c r="B13" s="266" t="s">
        <v>173</v>
      </c>
      <c r="C13" s="264">
        <v>0</v>
      </c>
      <c r="D13" s="265">
        <v>0</v>
      </c>
      <c r="E13" s="263">
        <v>0</v>
      </c>
      <c r="F13" s="263">
        <v>0</v>
      </c>
      <c r="G13" s="263">
        <v>0</v>
      </c>
      <c r="H13" s="263">
        <v>0</v>
      </c>
      <c r="I13" s="267">
        <v>0</v>
      </c>
      <c r="J13" s="251"/>
    </row>
    <row r="14" spans="1:17">
      <c r="A14" s="266" t="s">
        <v>21</v>
      </c>
      <c r="B14" s="266" t="s">
        <v>147</v>
      </c>
      <c r="C14" s="264">
        <v>0</v>
      </c>
      <c r="D14" s="265">
        <v>0</v>
      </c>
      <c r="E14" s="263">
        <v>0</v>
      </c>
      <c r="F14" s="263">
        <v>0</v>
      </c>
      <c r="G14" s="263">
        <v>0</v>
      </c>
      <c r="H14" s="263">
        <v>0</v>
      </c>
      <c r="I14" s="267">
        <v>0</v>
      </c>
      <c r="J14" s="251"/>
    </row>
    <row r="15" spans="1:17">
      <c r="A15" s="266" t="s">
        <v>21</v>
      </c>
      <c r="B15" s="266" t="s">
        <v>209</v>
      </c>
      <c r="C15" s="264">
        <v>0</v>
      </c>
      <c r="D15" s="265">
        <v>0</v>
      </c>
      <c r="E15" s="263">
        <v>0</v>
      </c>
      <c r="F15" s="263">
        <v>0</v>
      </c>
      <c r="G15" s="263">
        <v>0</v>
      </c>
      <c r="H15" s="263">
        <v>0</v>
      </c>
      <c r="I15" s="267">
        <v>0</v>
      </c>
      <c r="J15" s="251"/>
    </row>
    <row r="16" spans="1:17" ht="24.75" customHeight="1">
      <c r="A16" s="266" t="s">
        <v>21</v>
      </c>
      <c r="B16" s="266" t="s">
        <v>210</v>
      </c>
      <c r="C16" s="264">
        <v>0</v>
      </c>
      <c r="D16" s="265">
        <v>0</v>
      </c>
      <c r="E16" s="263">
        <v>0</v>
      </c>
      <c r="F16" s="263">
        <v>0</v>
      </c>
      <c r="G16" s="263">
        <v>0</v>
      </c>
      <c r="H16" s="263">
        <v>0</v>
      </c>
      <c r="I16" s="267">
        <v>0</v>
      </c>
      <c r="J16" s="251"/>
    </row>
    <row r="17" spans="1:10">
      <c r="A17" s="266" t="s">
        <v>21</v>
      </c>
      <c r="B17" s="266" t="s">
        <v>188</v>
      </c>
      <c r="C17" s="264">
        <v>0</v>
      </c>
      <c r="D17" s="265">
        <v>0</v>
      </c>
      <c r="E17" s="263">
        <v>0</v>
      </c>
      <c r="F17" s="263">
        <v>0</v>
      </c>
      <c r="G17" s="263">
        <v>0</v>
      </c>
      <c r="H17" s="263">
        <v>0</v>
      </c>
      <c r="I17" s="267">
        <v>0</v>
      </c>
      <c r="J17" s="251"/>
    </row>
    <row r="18" spans="1:10">
      <c r="A18" s="266" t="s">
        <v>23</v>
      </c>
      <c r="B18" s="266" t="s">
        <v>23</v>
      </c>
      <c r="C18" s="264">
        <v>1</v>
      </c>
      <c r="D18" s="265">
        <v>1</v>
      </c>
      <c r="E18" s="263">
        <v>0</v>
      </c>
      <c r="F18" s="263">
        <v>0</v>
      </c>
      <c r="G18" s="263">
        <v>0</v>
      </c>
      <c r="H18" s="263">
        <v>1</v>
      </c>
      <c r="I18" s="339">
        <v>3</v>
      </c>
      <c r="J18" s="251"/>
    </row>
    <row r="19" spans="1:10">
      <c r="A19" s="266" t="s">
        <v>23</v>
      </c>
      <c r="B19" s="266" t="s">
        <v>175</v>
      </c>
      <c r="C19" s="264">
        <v>0</v>
      </c>
      <c r="D19" s="265">
        <v>0</v>
      </c>
      <c r="E19" s="263">
        <v>0</v>
      </c>
      <c r="F19" s="263">
        <v>0</v>
      </c>
      <c r="G19" s="263">
        <v>0</v>
      </c>
      <c r="H19" s="263">
        <v>0</v>
      </c>
      <c r="I19" s="267">
        <v>0</v>
      </c>
      <c r="J19" s="251"/>
    </row>
    <row r="20" spans="1:10">
      <c r="A20" s="266" t="s">
        <v>23</v>
      </c>
      <c r="B20" s="266" t="s">
        <v>211</v>
      </c>
      <c r="C20" s="264">
        <v>0</v>
      </c>
      <c r="D20" s="265">
        <v>0</v>
      </c>
      <c r="E20" s="263">
        <v>0</v>
      </c>
      <c r="F20" s="263">
        <v>0</v>
      </c>
      <c r="G20" s="263">
        <v>0</v>
      </c>
      <c r="H20" s="263">
        <v>0</v>
      </c>
      <c r="I20" s="267">
        <v>0</v>
      </c>
      <c r="J20" s="251"/>
    </row>
    <row r="21" spans="1:10">
      <c r="A21" s="266" t="s">
        <v>23</v>
      </c>
      <c r="B21" s="266" t="s">
        <v>212</v>
      </c>
      <c r="C21" s="264">
        <v>0</v>
      </c>
      <c r="D21" s="265">
        <v>0</v>
      </c>
      <c r="E21" s="263">
        <v>0</v>
      </c>
      <c r="F21" s="263">
        <v>0</v>
      </c>
      <c r="G21" s="263">
        <v>0</v>
      </c>
      <c r="H21" s="263">
        <v>0</v>
      </c>
      <c r="I21" s="267">
        <v>0</v>
      </c>
      <c r="J21" s="251"/>
    </row>
    <row r="22" spans="1:10">
      <c r="A22" s="266" t="s">
        <v>23</v>
      </c>
      <c r="B22" s="266" t="s">
        <v>213</v>
      </c>
      <c r="C22" s="264">
        <v>0</v>
      </c>
      <c r="D22" s="265">
        <v>0</v>
      </c>
      <c r="E22" s="263">
        <v>0</v>
      </c>
      <c r="F22" s="263">
        <v>0</v>
      </c>
      <c r="G22" s="263">
        <v>0</v>
      </c>
      <c r="H22" s="263">
        <v>0</v>
      </c>
      <c r="I22" s="267">
        <v>0</v>
      </c>
      <c r="J22" s="251"/>
    </row>
    <row r="23" spans="1:10">
      <c r="A23" s="266" t="s">
        <v>23</v>
      </c>
      <c r="B23" s="266" t="s">
        <v>214</v>
      </c>
      <c r="C23" s="264">
        <v>0</v>
      </c>
      <c r="D23" s="265">
        <v>0</v>
      </c>
      <c r="E23" s="263">
        <v>0</v>
      </c>
      <c r="F23" s="263">
        <v>0</v>
      </c>
      <c r="G23" s="263">
        <v>0</v>
      </c>
      <c r="H23" s="263">
        <v>0</v>
      </c>
      <c r="I23" s="267">
        <v>0</v>
      </c>
      <c r="J23" s="251"/>
    </row>
    <row r="24" spans="1:10">
      <c r="A24" s="266" t="s">
        <v>23</v>
      </c>
      <c r="B24" s="266" t="s">
        <v>173</v>
      </c>
      <c r="C24" s="264">
        <v>0</v>
      </c>
      <c r="D24" s="265">
        <v>0</v>
      </c>
      <c r="E24" s="263">
        <v>0</v>
      </c>
      <c r="F24" s="263">
        <v>0</v>
      </c>
      <c r="G24" s="263">
        <v>0</v>
      </c>
      <c r="H24" s="263">
        <v>0</v>
      </c>
      <c r="I24" s="267">
        <v>0</v>
      </c>
      <c r="J24" s="251"/>
    </row>
    <row r="25" spans="1:10">
      <c r="A25" s="266" t="s">
        <v>23</v>
      </c>
      <c r="B25" s="266" t="s">
        <v>215</v>
      </c>
      <c r="C25" s="264">
        <v>0</v>
      </c>
      <c r="D25" s="265">
        <v>0</v>
      </c>
      <c r="E25" s="263">
        <v>0</v>
      </c>
      <c r="F25" s="263">
        <v>0</v>
      </c>
      <c r="G25" s="263">
        <v>0</v>
      </c>
      <c r="H25" s="263">
        <v>0</v>
      </c>
      <c r="I25" s="267">
        <v>0</v>
      </c>
      <c r="J25" s="251"/>
    </row>
    <row r="26" spans="1:10">
      <c r="A26" s="266" t="s">
        <v>23</v>
      </c>
      <c r="B26" s="266" t="s">
        <v>216</v>
      </c>
      <c r="C26" s="264">
        <v>0</v>
      </c>
      <c r="D26" s="265">
        <v>0</v>
      </c>
      <c r="E26" s="263">
        <v>0</v>
      </c>
      <c r="F26" s="263">
        <v>0</v>
      </c>
      <c r="G26" s="263">
        <v>0</v>
      </c>
      <c r="H26" s="263">
        <v>0</v>
      </c>
      <c r="I26" s="267">
        <v>0</v>
      </c>
      <c r="J26" s="251"/>
    </row>
    <row r="27" spans="1:10">
      <c r="A27" s="266" t="s">
        <v>23</v>
      </c>
      <c r="B27" s="266" t="s">
        <v>217</v>
      </c>
      <c r="C27" s="264">
        <v>0</v>
      </c>
      <c r="D27" s="265">
        <v>0</v>
      </c>
      <c r="E27" s="263">
        <v>0</v>
      </c>
      <c r="F27" s="263">
        <v>0</v>
      </c>
      <c r="G27" s="263">
        <v>0</v>
      </c>
      <c r="H27" s="263">
        <v>0</v>
      </c>
      <c r="I27" s="267">
        <v>0</v>
      </c>
      <c r="J27" s="251"/>
    </row>
    <row r="28" spans="1:10">
      <c r="A28" s="266" t="s">
        <v>23</v>
      </c>
      <c r="B28" s="266" t="s">
        <v>193</v>
      </c>
      <c r="C28" s="264">
        <v>0</v>
      </c>
      <c r="D28" s="265">
        <v>0</v>
      </c>
      <c r="E28" s="263">
        <v>0</v>
      </c>
      <c r="F28" s="263">
        <v>0</v>
      </c>
      <c r="G28" s="263">
        <v>0</v>
      </c>
      <c r="H28" s="263">
        <v>0</v>
      </c>
      <c r="I28" s="267">
        <v>0</v>
      </c>
      <c r="J28" s="251"/>
    </row>
    <row r="29" spans="1:10">
      <c r="A29" s="266" t="s">
        <v>23</v>
      </c>
      <c r="B29" s="266" t="s">
        <v>218</v>
      </c>
      <c r="C29" s="264">
        <v>0</v>
      </c>
      <c r="D29" s="265">
        <v>0</v>
      </c>
      <c r="E29" s="263">
        <v>0</v>
      </c>
      <c r="F29" s="263">
        <v>0</v>
      </c>
      <c r="G29" s="263">
        <v>0</v>
      </c>
      <c r="H29" s="263">
        <v>0</v>
      </c>
      <c r="I29" s="267">
        <v>0</v>
      </c>
      <c r="J29" s="251"/>
    </row>
    <row r="30" spans="1:10">
      <c r="A30" s="266" t="s">
        <v>23</v>
      </c>
      <c r="B30" s="266" t="s">
        <v>219</v>
      </c>
      <c r="C30" s="264">
        <v>0</v>
      </c>
      <c r="D30" s="265">
        <v>0</v>
      </c>
      <c r="E30" s="263">
        <v>0</v>
      </c>
      <c r="F30" s="263">
        <v>0</v>
      </c>
      <c r="G30" s="263">
        <v>0</v>
      </c>
      <c r="H30" s="263">
        <v>0</v>
      </c>
      <c r="I30" s="267">
        <v>0</v>
      </c>
      <c r="J30" s="251"/>
    </row>
    <row r="31" spans="1:10">
      <c r="A31" s="266" t="s">
        <v>31</v>
      </c>
      <c r="B31" s="266" t="s">
        <v>220</v>
      </c>
      <c r="C31" s="264">
        <v>3</v>
      </c>
      <c r="D31" s="265">
        <v>0</v>
      </c>
      <c r="E31" s="263">
        <v>0</v>
      </c>
      <c r="F31" s="263">
        <v>0</v>
      </c>
      <c r="G31" s="263">
        <v>0</v>
      </c>
      <c r="H31" s="263">
        <v>0</v>
      </c>
      <c r="I31" s="271">
        <v>1</v>
      </c>
      <c r="J31" s="251"/>
    </row>
    <row r="32" spans="1:10">
      <c r="A32" s="266" t="s">
        <v>31</v>
      </c>
      <c r="B32" s="266" t="s">
        <v>221</v>
      </c>
      <c r="C32" s="264">
        <v>0</v>
      </c>
      <c r="D32" s="265">
        <v>0</v>
      </c>
      <c r="E32" s="263">
        <v>0</v>
      </c>
      <c r="F32" s="263">
        <v>0</v>
      </c>
      <c r="G32" s="263">
        <v>0</v>
      </c>
      <c r="H32" s="263">
        <v>0</v>
      </c>
      <c r="I32" s="267">
        <v>0</v>
      </c>
      <c r="J32" s="251"/>
    </row>
    <row r="33" spans="1:10">
      <c r="A33" s="266" t="s">
        <v>31</v>
      </c>
      <c r="B33" s="266" t="s">
        <v>192</v>
      </c>
      <c r="C33" s="264">
        <v>0</v>
      </c>
      <c r="D33" s="265">
        <v>0</v>
      </c>
      <c r="E33" s="263">
        <v>0</v>
      </c>
      <c r="F33" s="263">
        <v>0</v>
      </c>
      <c r="G33" s="263">
        <v>0</v>
      </c>
      <c r="H33" s="263">
        <v>0</v>
      </c>
      <c r="I33" s="267">
        <v>0</v>
      </c>
      <c r="J33" s="251"/>
    </row>
    <row r="34" spans="1:10">
      <c r="A34" s="266" t="s">
        <v>31</v>
      </c>
      <c r="B34" s="266" t="s">
        <v>222</v>
      </c>
      <c r="C34" s="264">
        <v>0</v>
      </c>
      <c r="D34" s="265">
        <v>0</v>
      </c>
      <c r="E34" s="263">
        <v>0</v>
      </c>
      <c r="F34" s="263">
        <v>0</v>
      </c>
      <c r="G34" s="263">
        <v>0</v>
      </c>
      <c r="H34" s="263">
        <v>0</v>
      </c>
      <c r="I34" s="267">
        <v>0</v>
      </c>
      <c r="J34" s="251"/>
    </row>
    <row r="35" spans="1:10">
      <c r="A35" s="266" t="s">
        <v>31</v>
      </c>
      <c r="B35" s="266" t="s">
        <v>223</v>
      </c>
      <c r="C35" s="264">
        <v>0</v>
      </c>
      <c r="D35" s="265">
        <v>0</v>
      </c>
      <c r="E35" s="263">
        <v>0</v>
      </c>
      <c r="F35" s="263">
        <v>0</v>
      </c>
      <c r="G35" s="263">
        <v>0</v>
      </c>
      <c r="H35" s="263">
        <v>0</v>
      </c>
      <c r="I35" s="267">
        <v>0</v>
      </c>
      <c r="J35" s="251"/>
    </row>
    <row r="36" spans="1:10">
      <c r="A36" s="266" t="s">
        <v>31</v>
      </c>
      <c r="B36" s="266" t="s">
        <v>187</v>
      </c>
      <c r="C36" s="264">
        <v>0</v>
      </c>
      <c r="D36" s="265">
        <v>0</v>
      </c>
      <c r="E36" s="263">
        <v>0</v>
      </c>
      <c r="F36" s="263">
        <v>0</v>
      </c>
      <c r="G36" s="263">
        <v>0</v>
      </c>
      <c r="H36" s="263">
        <v>0</v>
      </c>
      <c r="I36" s="267">
        <v>0</v>
      </c>
      <c r="J36" s="251"/>
    </row>
    <row r="37" spans="1:10">
      <c r="A37" s="266" t="s">
        <v>31</v>
      </c>
      <c r="B37" s="266" t="s">
        <v>224</v>
      </c>
      <c r="C37" s="264">
        <v>0</v>
      </c>
      <c r="D37" s="265">
        <v>0</v>
      </c>
      <c r="E37" s="263">
        <v>0</v>
      </c>
      <c r="F37" s="263">
        <v>0</v>
      </c>
      <c r="G37" s="263">
        <v>0</v>
      </c>
      <c r="H37" s="263">
        <v>0</v>
      </c>
      <c r="I37" s="267">
        <v>0</v>
      </c>
      <c r="J37" s="251"/>
    </row>
    <row r="38" spans="1:10">
      <c r="A38" s="266" t="s">
        <v>31</v>
      </c>
      <c r="B38" s="266" t="s">
        <v>225</v>
      </c>
      <c r="C38" s="264">
        <v>0</v>
      </c>
      <c r="D38" s="265">
        <v>0</v>
      </c>
      <c r="E38" s="263">
        <v>0</v>
      </c>
      <c r="F38" s="263">
        <v>0</v>
      </c>
      <c r="G38" s="263">
        <v>0</v>
      </c>
      <c r="H38" s="263">
        <v>0</v>
      </c>
      <c r="I38" s="267">
        <v>0</v>
      </c>
      <c r="J38" s="251"/>
    </row>
    <row r="39" spans="1:10">
      <c r="A39" s="266" t="s">
        <v>24</v>
      </c>
      <c r="B39" s="266" t="s">
        <v>226</v>
      </c>
      <c r="C39" s="264">
        <v>3</v>
      </c>
      <c r="D39" s="265">
        <v>0</v>
      </c>
      <c r="E39" s="263">
        <v>0</v>
      </c>
      <c r="F39" s="263">
        <v>0</v>
      </c>
      <c r="G39" s="263">
        <v>0</v>
      </c>
      <c r="H39" s="263">
        <v>0</v>
      </c>
      <c r="I39" s="271">
        <v>1</v>
      </c>
      <c r="J39" s="251"/>
    </row>
    <row r="40" spans="1:10">
      <c r="A40" s="266" t="s">
        <v>24</v>
      </c>
      <c r="B40" s="266" t="s">
        <v>148</v>
      </c>
      <c r="C40" s="264">
        <v>0</v>
      </c>
      <c r="D40" s="265">
        <v>0</v>
      </c>
      <c r="E40" s="263">
        <v>0</v>
      </c>
      <c r="F40" s="263">
        <v>0</v>
      </c>
      <c r="G40" s="263">
        <v>0</v>
      </c>
      <c r="H40" s="263">
        <v>0</v>
      </c>
      <c r="I40" s="267">
        <v>0</v>
      </c>
      <c r="J40" s="251"/>
    </row>
    <row r="41" spans="1:10">
      <c r="A41" s="266" t="s">
        <v>24</v>
      </c>
      <c r="B41" s="266" t="s">
        <v>161</v>
      </c>
      <c r="C41" s="264">
        <v>0</v>
      </c>
      <c r="D41" s="265">
        <v>0</v>
      </c>
      <c r="E41" s="263">
        <v>0</v>
      </c>
      <c r="F41" s="263">
        <v>0</v>
      </c>
      <c r="G41" s="263">
        <v>0</v>
      </c>
      <c r="H41" s="263">
        <v>0</v>
      </c>
      <c r="I41" s="267">
        <v>0</v>
      </c>
      <c r="J41" s="251"/>
    </row>
    <row r="42" spans="1:10">
      <c r="A42" s="266" t="s">
        <v>24</v>
      </c>
      <c r="B42" s="266" t="s">
        <v>167</v>
      </c>
      <c r="C42" s="264">
        <v>0</v>
      </c>
      <c r="D42" s="265">
        <v>0</v>
      </c>
      <c r="E42" s="263">
        <v>0</v>
      </c>
      <c r="F42" s="263">
        <v>0</v>
      </c>
      <c r="G42" s="263">
        <v>0</v>
      </c>
      <c r="H42" s="263">
        <v>0</v>
      </c>
      <c r="I42" s="267">
        <v>0</v>
      </c>
      <c r="J42" s="251"/>
    </row>
    <row r="43" spans="1:10">
      <c r="A43" s="266" t="s">
        <v>24</v>
      </c>
      <c r="B43" s="266" t="s">
        <v>227</v>
      </c>
      <c r="C43" s="264">
        <v>0</v>
      </c>
      <c r="D43" s="265">
        <v>0</v>
      </c>
      <c r="E43" s="263">
        <v>0</v>
      </c>
      <c r="F43" s="263">
        <v>0</v>
      </c>
      <c r="G43" s="263">
        <v>0</v>
      </c>
      <c r="H43" s="263">
        <v>0</v>
      </c>
      <c r="I43" s="267">
        <v>0</v>
      </c>
      <c r="J43" s="251"/>
    </row>
    <row r="44" spans="1:10">
      <c r="A44" s="266" t="s">
        <v>24</v>
      </c>
      <c r="B44" s="266" t="s">
        <v>168</v>
      </c>
      <c r="C44" s="264">
        <v>0</v>
      </c>
      <c r="D44" s="265">
        <v>0</v>
      </c>
      <c r="E44" s="263">
        <v>0</v>
      </c>
      <c r="F44" s="263">
        <v>0</v>
      </c>
      <c r="G44" s="263">
        <v>0</v>
      </c>
      <c r="H44" s="263">
        <v>0</v>
      </c>
      <c r="I44" s="267">
        <v>0</v>
      </c>
      <c r="J44" s="251"/>
    </row>
    <row r="45" spans="1:10">
      <c r="A45" s="266" t="s">
        <v>24</v>
      </c>
      <c r="B45" s="266" t="s">
        <v>228</v>
      </c>
      <c r="C45" s="264">
        <v>0</v>
      </c>
      <c r="D45" s="265">
        <v>0</v>
      </c>
      <c r="E45" s="263">
        <v>0</v>
      </c>
      <c r="F45" s="263">
        <v>0</v>
      </c>
      <c r="G45" s="263">
        <v>0</v>
      </c>
      <c r="H45" s="263">
        <v>0</v>
      </c>
      <c r="I45" s="267">
        <v>0</v>
      </c>
      <c r="J45" s="251"/>
    </row>
    <row r="46" spans="1:10">
      <c r="A46" s="266" t="s">
        <v>24</v>
      </c>
      <c r="B46" s="266" t="s">
        <v>149</v>
      </c>
      <c r="C46" s="264">
        <v>0</v>
      </c>
      <c r="D46" s="265">
        <v>0</v>
      </c>
      <c r="E46" s="263">
        <v>0</v>
      </c>
      <c r="F46" s="263">
        <v>0</v>
      </c>
      <c r="G46" s="263">
        <v>0</v>
      </c>
      <c r="H46" s="263">
        <v>0</v>
      </c>
      <c r="I46" s="267">
        <v>0</v>
      </c>
      <c r="J46" s="251"/>
    </row>
    <row r="47" spans="1:10">
      <c r="A47" s="266" t="s">
        <v>24</v>
      </c>
      <c r="B47" s="266" t="s">
        <v>229</v>
      </c>
      <c r="C47" s="264">
        <v>0</v>
      </c>
      <c r="D47" s="265">
        <v>0</v>
      </c>
      <c r="E47" s="263">
        <v>0</v>
      </c>
      <c r="F47" s="263">
        <v>0</v>
      </c>
      <c r="G47" s="263">
        <v>0</v>
      </c>
      <c r="H47" s="263">
        <v>0</v>
      </c>
      <c r="I47" s="267">
        <v>0</v>
      </c>
      <c r="J47" s="251"/>
    </row>
    <row r="48" spans="1:10">
      <c r="A48" s="266" t="s">
        <v>24</v>
      </c>
      <c r="B48" s="266" t="s">
        <v>230</v>
      </c>
      <c r="C48" s="264">
        <v>0</v>
      </c>
      <c r="D48" s="265">
        <v>0</v>
      </c>
      <c r="E48" s="263">
        <v>0</v>
      </c>
      <c r="F48" s="263">
        <v>0</v>
      </c>
      <c r="G48" s="263">
        <v>0</v>
      </c>
      <c r="H48" s="263">
        <v>0</v>
      </c>
      <c r="I48" s="267">
        <v>0</v>
      </c>
      <c r="J48" s="251"/>
    </row>
    <row r="49" spans="1:10">
      <c r="A49" s="266" t="s">
        <v>24</v>
      </c>
      <c r="B49" s="266" t="s">
        <v>231</v>
      </c>
      <c r="C49" s="264">
        <v>0</v>
      </c>
      <c r="D49" s="265">
        <v>0</v>
      </c>
      <c r="E49" s="263">
        <v>0</v>
      </c>
      <c r="F49" s="263">
        <v>0</v>
      </c>
      <c r="G49" s="263">
        <v>0</v>
      </c>
      <c r="H49" s="263">
        <v>0</v>
      </c>
      <c r="I49" s="267">
        <v>0</v>
      </c>
      <c r="J49" s="251"/>
    </row>
    <row r="50" spans="1:10">
      <c r="A50" s="266" t="s">
        <v>24</v>
      </c>
      <c r="B50" s="266" t="s">
        <v>232</v>
      </c>
      <c r="C50" s="264">
        <v>0</v>
      </c>
      <c r="D50" s="265">
        <v>0</v>
      </c>
      <c r="E50" s="263">
        <v>0</v>
      </c>
      <c r="F50" s="263">
        <v>0</v>
      </c>
      <c r="G50" s="263">
        <v>0</v>
      </c>
      <c r="H50" s="263">
        <v>0</v>
      </c>
      <c r="I50" s="267">
        <v>0</v>
      </c>
      <c r="J50" s="251"/>
    </row>
    <row r="51" spans="1:10">
      <c r="A51" s="266" t="s">
        <v>25</v>
      </c>
      <c r="B51" s="266" t="s">
        <v>233</v>
      </c>
      <c r="C51" s="264">
        <v>0</v>
      </c>
      <c r="D51" s="265">
        <v>0</v>
      </c>
      <c r="E51" s="263">
        <v>0</v>
      </c>
      <c r="F51" s="263">
        <v>0</v>
      </c>
      <c r="G51" s="263">
        <v>0</v>
      </c>
      <c r="H51" s="263">
        <v>0</v>
      </c>
      <c r="I51" s="267">
        <v>0</v>
      </c>
      <c r="J51" s="251"/>
    </row>
    <row r="52" spans="1:10">
      <c r="A52" s="266" t="s">
        <v>25</v>
      </c>
      <c r="B52" s="266" t="s">
        <v>234</v>
      </c>
      <c r="C52" s="264">
        <v>0</v>
      </c>
      <c r="D52" s="265">
        <v>0</v>
      </c>
      <c r="E52" s="263">
        <v>0</v>
      </c>
      <c r="F52" s="263">
        <v>0</v>
      </c>
      <c r="G52" s="263">
        <v>0</v>
      </c>
      <c r="H52" s="263">
        <v>0</v>
      </c>
      <c r="I52" s="267">
        <v>0</v>
      </c>
      <c r="J52" s="251"/>
    </row>
    <row r="53" spans="1:10">
      <c r="A53" s="266" t="s">
        <v>25</v>
      </c>
      <c r="B53" s="266" t="s">
        <v>160</v>
      </c>
      <c r="C53" s="264">
        <v>0</v>
      </c>
      <c r="D53" s="265">
        <v>0</v>
      </c>
      <c r="E53" s="263">
        <v>0</v>
      </c>
      <c r="F53" s="263">
        <v>0</v>
      </c>
      <c r="G53" s="263">
        <v>0</v>
      </c>
      <c r="H53" s="263">
        <v>0</v>
      </c>
      <c r="I53" s="267">
        <v>0</v>
      </c>
      <c r="J53" s="251"/>
    </row>
    <row r="54" spans="1:10">
      <c r="A54" s="266" t="s">
        <v>25</v>
      </c>
      <c r="B54" s="266" t="s">
        <v>25</v>
      </c>
      <c r="C54" s="264">
        <v>0</v>
      </c>
      <c r="D54" s="265">
        <v>0</v>
      </c>
      <c r="E54" s="263">
        <v>0</v>
      </c>
      <c r="F54" s="263">
        <v>0</v>
      </c>
      <c r="G54" s="263">
        <v>0</v>
      </c>
      <c r="H54" s="263">
        <v>0</v>
      </c>
      <c r="I54" s="267">
        <v>0</v>
      </c>
      <c r="J54" s="251"/>
    </row>
    <row r="55" spans="1:10">
      <c r="A55" s="266" t="s">
        <v>25</v>
      </c>
      <c r="B55" s="266" t="s">
        <v>186</v>
      </c>
      <c r="C55" s="264">
        <v>0</v>
      </c>
      <c r="D55" s="265">
        <v>0</v>
      </c>
      <c r="E55" s="263">
        <v>0</v>
      </c>
      <c r="F55" s="263">
        <v>0</v>
      </c>
      <c r="G55" s="263">
        <v>0</v>
      </c>
      <c r="H55" s="263">
        <v>0</v>
      </c>
      <c r="I55" s="267">
        <v>0</v>
      </c>
      <c r="J55" s="251"/>
    </row>
    <row r="56" spans="1:10">
      <c r="A56" s="266" t="s">
        <v>25</v>
      </c>
      <c r="B56" s="266" t="s">
        <v>235</v>
      </c>
      <c r="C56" s="264">
        <v>0</v>
      </c>
      <c r="D56" s="265">
        <v>0</v>
      </c>
      <c r="E56" s="263">
        <v>0</v>
      </c>
      <c r="F56" s="263">
        <v>0</v>
      </c>
      <c r="G56" s="263">
        <v>0</v>
      </c>
      <c r="H56" s="263">
        <v>0</v>
      </c>
      <c r="I56" s="267">
        <v>0</v>
      </c>
      <c r="J56" s="251"/>
    </row>
    <row r="57" spans="1:10">
      <c r="A57" s="266" t="s">
        <v>25</v>
      </c>
      <c r="B57" s="266" t="s">
        <v>236</v>
      </c>
      <c r="C57" s="264">
        <v>0</v>
      </c>
      <c r="D57" s="265">
        <v>0</v>
      </c>
      <c r="E57" s="263">
        <v>0</v>
      </c>
      <c r="F57" s="263">
        <v>0</v>
      </c>
      <c r="G57" s="263">
        <v>0</v>
      </c>
      <c r="H57" s="263">
        <v>0</v>
      </c>
      <c r="I57" s="267">
        <v>0</v>
      </c>
      <c r="J57" s="251"/>
    </row>
    <row r="58" spans="1:10">
      <c r="A58" s="266" t="s">
        <v>25</v>
      </c>
      <c r="B58" s="266" t="s">
        <v>237</v>
      </c>
      <c r="C58" s="264">
        <v>0</v>
      </c>
      <c r="D58" s="265">
        <v>0</v>
      </c>
      <c r="E58" s="263">
        <v>0</v>
      </c>
      <c r="F58" s="263">
        <v>0</v>
      </c>
      <c r="G58" s="263">
        <v>0</v>
      </c>
      <c r="H58" s="263">
        <v>0</v>
      </c>
      <c r="I58" s="267">
        <v>0</v>
      </c>
      <c r="J58" s="251"/>
    </row>
    <row r="59" spans="1:10">
      <c r="A59" s="266" t="s">
        <v>25</v>
      </c>
      <c r="B59" s="266" t="s">
        <v>238</v>
      </c>
      <c r="C59" s="264">
        <v>0</v>
      </c>
      <c r="D59" s="265">
        <v>0</v>
      </c>
      <c r="E59" s="263">
        <v>0</v>
      </c>
      <c r="F59" s="263">
        <v>0</v>
      </c>
      <c r="G59" s="263">
        <v>0</v>
      </c>
      <c r="H59" s="263">
        <v>0</v>
      </c>
      <c r="I59" s="267">
        <v>0</v>
      </c>
      <c r="J59" s="251"/>
    </row>
    <row r="60" spans="1:10">
      <c r="A60" s="266" t="s">
        <v>25</v>
      </c>
      <c r="B60" s="266" t="s">
        <v>150</v>
      </c>
      <c r="C60" s="264">
        <v>0</v>
      </c>
      <c r="D60" s="265">
        <v>0</v>
      </c>
      <c r="E60" s="263">
        <v>0</v>
      </c>
      <c r="F60" s="263">
        <v>0</v>
      </c>
      <c r="G60" s="263">
        <v>0</v>
      </c>
      <c r="H60" s="263">
        <v>0</v>
      </c>
      <c r="I60" s="267">
        <v>0</v>
      </c>
      <c r="J60" s="251"/>
    </row>
    <row r="61" spans="1:10">
      <c r="A61" s="266" t="s">
        <v>25</v>
      </c>
      <c r="B61" s="266" t="s">
        <v>239</v>
      </c>
      <c r="C61" s="264">
        <v>0</v>
      </c>
      <c r="D61" s="265">
        <v>0</v>
      </c>
      <c r="E61" s="263">
        <v>0</v>
      </c>
      <c r="F61" s="263">
        <v>0</v>
      </c>
      <c r="G61" s="263">
        <v>0</v>
      </c>
      <c r="H61" s="263">
        <v>0</v>
      </c>
      <c r="I61" s="267">
        <v>0</v>
      </c>
      <c r="J61" s="251"/>
    </row>
    <row r="62" spans="1:10">
      <c r="A62" s="266" t="s">
        <v>25</v>
      </c>
      <c r="B62" s="266" t="s">
        <v>32</v>
      </c>
      <c r="C62" s="264">
        <v>0</v>
      </c>
      <c r="D62" s="265">
        <v>0</v>
      </c>
      <c r="E62" s="263">
        <v>0</v>
      </c>
      <c r="F62" s="263">
        <v>0</v>
      </c>
      <c r="G62" s="263">
        <v>0</v>
      </c>
      <c r="H62" s="263">
        <v>0</v>
      </c>
      <c r="I62" s="267">
        <v>0</v>
      </c>
      <c r="J62" s="251"/>
    </row>
    <row r="63" spans="1:10">
      <c r="A63" s="266" t="s">
        <v>26</v>
      </c>
      <c r="B63" s="266" t="s">
        <v>26</v>
      </c>
      <c r="C63" s="264">
        <v>0</v>
      </c>
      <c r="D63" s="265">
        <v>0</v>
      </c>
      <c r="E63" s="263">
        <v>0</v>
      </c>
      <c r="F63" s="263">
        <v>0</v>
      </c>
      <c r="G63" s="263">
        <v>0</v>
      </c>
      <c r="H63" s="263">
        <v>0</v>
      </c>
      <c r="I63" s="267">
        <v>0</v>
      </c>
      <c r="J63" s="251"/>
    </row>
    <row r="64" spans="1:10">
      <c r="A64" s="266" t="s">
        <v>26</v>
      </c>
      <c r="B64" s="266" t="s">
        <v>240</v>
      </c>
      <c r="C64" s="264">
        <v>0</v>
      </c>
      <c r="D64" s="265">
        <v>0</v>
      </c>
      <c r="E64" s="263">
        <v>0</v>
      </c>
      <c r="F64" s="263">
        <v>0</v>
      </c>
      <c r="G64" s="263">
        <v>0</v>
      </c>
      <c r="H64" s="263">
        <v>0</v>
      </c>
      <c r="I64" s="267">
        <v>0</v>
      </c>
      <c r="J64" s="251"/>
    </row>
    <row r="65" spans="1:10">
      <c r="A65" s="266" t="s">
        <v>26</v>
      </c>
      <c r="B65" s="266" t="s">
        <v>241</v>
      </c>
      <c r="C65" s="264">
        <v>0</v>
      </c>
      <c r="D65" s="265">
        <v>0</v>
      </c>
      <c r="E65" s="263">
        <v>0</v>
      </c>
      <c r="F65" s="263">
        <v>0</v>
      </c>
      <c r="G65" s="263">
        <v>0</v>
      </c>
      <c r="H65" s="263">
        <v>0</v>
      </c>
      <c r="I65" s="267">
        <v>0</v>
      </c>
      <c r="J65" s="251"/>
    </row>
    <row r="66" spans="1:10">
      <c r="A66" s="266" t="s">
        <v>26</v>
      </c>
      <c r="B66" s="266" t="s">
        <v>242</v>
      </c>
      <c r="C66" s="264">
        <v>1</v>
      </c>
      <c r="D66" s="265">
        <v>0</v>
      </c>
      <c r="E66" s="263">
        <v>0</v>
      </c>
      <c r="F66" s="263">
        <v>0</v>
      </c>
      <c r="G66" s="263">
        <v>0</v>
      </c>
      <c r="H66" s="263">
        <v>0</v>
      </c>
      <c r="I66" s="271">
        <v>1</v>
      </c>
      <c r="J66" s="251"/>
    </row>
    <row r="67" spans="1:10">
      <c r="A67" s="266" t="s">
        <v>26</v>
      </c>
      <c r="B67" s="266" t="s">
        <v>243</v>
      </c>
      <c r="C67" s="264">
        <v>0</v>
      </c>
      <c r="D67" s="265">
        <v>0</v>
      </c>
      <c r="E67" s="263">
        <v>0</v>
      </c>
      <c r="F67" s="263">
        <v>0</v>
      </c>
      <c r="G67" s="263">
        <v>0</v>
      </c>
      <c r="H67" s="263">
        <v>0</v>
      </c>
      <c r="I67" s="267">
        <v>0</v>
      </c>
      <c r="J67" s="251"/>
    </row>
    <row r="68" spans="1:10">
      <c r="A68" s="266" t="s">
        <v>26</v>
      </c>
      <c r="B68" s="266" t="s">
        <v>244</v>
      </c>
      <c r="C68" s="264">
        <v>0</v>
      </c>
      <c r="D68" s="265">
        <v>0</v>
      </c>
      <c r="E68" s="263">
        <v>0</v>
      </c>
      <c r="F68" s="263">
        <v>0</v>
      </c>
      <c r="G68" s="263">
        <v>0</v>
      </c>
      <c r="H68" s="263">
        <v>0</v>
      </c>
      <c r="I68" s="267">
        <v>0</v>
      </c>
      <c r="J68" s="251"/>
    </row>
    <row r="69" spans="1:10">
      <c r="A69" s="266" t="s">
        <v>26</v>
      </c>
      <c r="B69" s="266" t="s">
        <v>245</v>
      </c>
      <c r="C69" s="264">
        <v>0</v>
      </c>
      <c r="D69" s="265">
        <v>0</v>
      </c>
      <c r="E69" s="263">
        <v>0</v>
      </c>
      <c r="F69" s="263">
        <v>0</v>
      </c>
      <c r="G69" s="263">
        <v>0</v>
      </c>
      <c r="H69" s="263">
        <v>0</v>
      </c>
      <c r="I69" s="267">
        <v>0</v>
      </c>
      <c r="J69" s="251"/>
    </row>
    <row r="70" spans="1:10">
      <c r="A70" s="266" t="s">
        <v>26</v>
      </c>
      <c r="B70" s="266" t="s">
        <v>34</v>
      </c>
      <c r="C70" s="264">
        <v>0</v>
      </c>
      <c r="D70" s="265">
        <v>0</v>
      </c>
      <c r="E70" s="263">
        <v>0</v>
      </c>
      <c r="F70" s="263">
        <v>0</v>
      </c>
      <c r="G70" s="263">
        <v>0</v>
      </c>
      <c r="H70" s="263">
        <v>0</v>
      </c>
      <c r="I70" s="267">
        <v>0</v>
      </c>
      <c r="J70" s="251"/>
    </row>
    <row r="71" spans="1:10">
      <c r="A71" s="266" t="s">
        <v>26</v>
      </c>
      <c r="B71" s="266" t="s">
        <v>246</v>
      </c>
      <c r="C71" s="264">
        <v>0</v>
      </c>
      <c r="D71" s="265">
        <v>0</v>
      </c>
      <c r="E71" s="263">
        <v>0</v>
      </c>
      <c r="F71" s="263">
        <v>0</v>
      </c>
      <c r="G71" s="263">
        <v>0</v>
      </c>
      <c r="H71" s="263">
        <v>0</v>
      </c>
      <c r="I71" s="267">
        <v>0</v>
      </c>
      <c r="J71" s="251"/>
    </row>
    <row r="72" spans="1:10">
      <c r="A72" s="266" t="s">
        <v>26</v>
      </c>
      <c r="B72" s="266" t="s">
        <v>247</v>
      </c>
      <c r="C72" s="264">
        <v>0</v>
      </c>
      <c r="D72" s="265">
        <v>0</v>
      </c>
      <c r="E72" s="263">
        <v>0</v>
      </c>
      <c r="F72" s="263">
        <v>0</v>
      </c>
      <c r="G72" s="263">
        <v>0</v>
      </c>
      <c r="H72" s="263">
        <v>0</v>
      </c>
      <c r="I72" s="267">
        <v>0</v>
      </c>
      <c r="J72" s="251"/>
    </row>
    <row r="73" spans="1:10">
      <c r="A73" s="266" t="s">
        <v>26</v>
      </c>
      <c r="B73" s="266" t="s">
        <v>248</v>
      </c>
      <c r="C73" s="264">
        <v>0</v>
      </c>
      <c r="D73" s="265">
        <v>0</v>
      </c>
      <c r="E73" s="263">
        <v>0</v>
      </c>
      <c r="F73" s="263">
        <v>0</v>
      </c>
      <c r="G73" s="263">
        <v>0</v>
      </c>
      <c r="H73" s="263">
        <v>0</v>
      </c>
      <c r="I73" s="267">
        <v>0</v>
      </c>
      <c r="J73" s="251"/>
    </row>
    <row r="74" spans="1:10">
      <c r="A74" s="266" t="s">
        <v>26</v>
      </c>
      <c r="B74" s="266" t="s">
        <v>249</v>
      </c>
      <c r="C74" s="264">
        <v>0</v>
      </c>
      <c r="D74" s="265">
        <v>0</v>
      </c>
      <c r="E74" s="263">
        <v>0</v>
      </c>
      <c r="F74" s="263">
        <v>0</v>
      </c>
      <c r="G74" s="263">
        <v>0</v>
      </c>
      <c r="H74" s="263">
        <v>0</v>
      </c>
      <c r="I74" s="267">
        <v>0</v>
      </c>
      <c r="J74" s="251"/>
    </row>
    <row r="75" spans="1:10">
      <c r="A75" s="266" t="s">
        <v>26</v>
      </c>
      <c r="B75" s="266" t="s">
        <v>250</v>
      </c>
      <c r="C75" s="264">
        <v>0</v>
      </c>
      <c r="D75" s="265">
        <v>0</v>
      </c>
      <c r="E75" s="263">
        <v>0</v>
      </c>
      <c r="F75" s="263">
        <v>0</v>
      </c>
      <c r="G75" s="263">
        <v>0</v>
      </c>
      <c r="H75" s="263">
        <v>0</v>
      </c>
      <c r="I75" s="267">
        <v>0</v>
      </c>
      <c r="J75" s="251"/>
    </row>
    <row r="76" spans="1:10">
      <c r="A76" s="266" t="s">
        <v>27</v>
      </c>
      <c r="B76" s="266" t="s">
        <v>194</v>
      </c>
      <c r="C76" s="264">
        <v>0</v>
      </c>
      <c r="D76" s="265">
        <v>0</v>
      </c>
      <c r="E76" s="263">
        <v>0</v>
      </c>
      <c r="F76" s="263">
        <v>0</v>
      </c>
      <c r="G76" s="263">
        <v>0</v>
      </c>
      <c r="H76" s="263">
        <v>0</v>
      </c>
      <c r="I76" s="267">
        <v>0</v>
      </c>
      <c r="J76" s="251"/>
    </row>
    <row r="77" spans="1:10">
      <c r="A77" s="266" t="s">
        <v>27</v>
      </c>
      <c r="B77" s="266" t="s">
        <v>251</v>
      </c>
      <c r="C77" s="264">
        <v>0</v>
      </c>
      <c r="D77" s="265">
        <v>0</v>
      </c>
      <c r="E77" s="263">
        <v>0</v>
      </c>
      <c r="F77" s="263">
        <v>0</v>
      </c>
      <c r="G77" s="263">
        <v>0</v>
      </c>
      <c r="H77" s="263">
        <v>0</v>
      </c>
      <c r="I77" s="267">
        <v>0</v>
      </c>
      <c r="J77" s="251"/>
    </row>
    <row r="78" spans="1:10">
      <c r="A78" s="266" t="s">
        <v>27</v>
      </c>
      <c r="B78" s="266" t="s">
        <v>252</v>
      </c>
      <c r="C78" s="264">
        <v>0</v>
      </c>
      <c r="D78" s="265">
        <v>0</v>
      </c>
      <c r="E78" s="263">
        <v>0</v>
      </c>
      <c r="F78" s="263">
        <v>0</v>
      </c>
      <c r="G78" s="263">
        <v>0</v>
      </c>
      <c r="H78" s="263">
        <v>0</v>
      </c>
      <c r="I78" s="267">
        <v>0</v>
      </c>
      <c r="J78" s="251"/>
    </row>
    <row r="79" spans="1:10">
      <c r="A79" s="266" t="s">
        <v>27</v>
      </c>
      <c r="B79" s="266" t="s">
        <v>185</v>
      </c>
      <c r="C79" s="264">
        <v>0</v>
      </c>
      <c r="D79" s="265">
        <v>0</v>
      </c>
      <c r="E79" s="263">
        <v>0</v>
      </c>
      <c r="F79" s="263">
        <v>0</v>
      </c>
      <c r="G79" s="263">
        <v>0</v>
      </c>
      <c r="H79" s="263">
        <v>0</v>
      </c>
      <c r="I79" s="267">
        <v>0</v>
      </c>
      <c r="J79" s="251"/>
    </row>
    <row r="80" spans="1:10">
      <c r="A80" s="266" t="s">
        <v>27</v>
      </c>
      <c r="B80" s="266" t="s">
        <v>164</v>
      </c>
      <c r="C80" s="264">
        <v>0</v>
      </c>
      <c r="D80" s="265">
        <v>0</v>
      </c>
      <c r="E80" s="263">
        <v>0</v>
      </c>
      <c r="F80" s="263">
        <v>0</v>
      </c>
      <c r="G80" s="263">
        <v>0</v>
      </c>
      <c r="H80" s="263">
        <v>0</v>
      </c>
      <c r="I80" s="267">
        <v>0</v>
      </c>
      <c r="J80" s="251"/>
    </row>
    <row r="81" spans="1:10">
      <c r="A81" s="266" t="s">
        <v>27</v>
      </c>
      <c r="B81" s="266" t="s">
        <v>253</v>
      </c>
      <c r="C81" s="264">
        <v>0</v>
      </c>
      <c r="D81" s="265">
        <v>0</v>
      </c>
      <c r="E81" s="263">
        <v>0</v>
      </c>
      <c r="F81" s="263">
        <v>0</v>
      </c>
      <c r="G81" s="263">
        <v>0</v>
      </c>
      <c r="H81" s="263">
        <v>0</v>
      </c>
      <c r="I81" s="267">
        <v>0</v>
      </c>
      <c r="J81" s="251"/>
    </row>
    <row r="82" spans="1:10">
      <c r="A82" s="266" t="s">
        <v>27</v>
      </c>
      <c r="B82" s="266" t="s">
        <v>254</v>
      </c>
      <c r="C82" s="264">
        <v>0</v>
      </c>
      <c r="D82" s="265">
        <v>0</v>
      </c>
      <c r="E82" s="263">
        <v>0</v>
      </c>
      <c r="F82" s="263">
        <v>0</v>
      </c>
      <c r="G82" s="263">
        <v>0</v>
      </c>
      <c r="H82" s="263">
        <v>0</v>
      </c>
      <c r="I82" s="267">
        <v>0</v>
      </c>
      <c r="J82" s="251"/>
    </row>
    <row r="83" spans="1:10">
      <c r="A83" s="266" t="s">
        <v>27</v>
      </c>
      <c r="B83" s="266" t="s">
        <v>190</v>
      </c>
      <c r="C83" s="264">
        <v>0</v>
      </c>
      <c r="D83" s="265">
        <v>0</v>
      </c>
      <c r="E83" s="263">
        <v>0</v>
      </c>
      <c r="F83" s="263">
        <v>0</v>
      </c>
      <c r="G83" s="263">
        <v>0</v>
      </c>
      <c r="H83" s="263">
        <v>0</v>
      </c>
      <c r="I83" s="267">
        <v>0</v>
      </c>
      <c r="J83" s="251"/>
    </row>
    <row r="84" spans="1:10">
      <c r="A84" s="266" t="s">
        <v>27</v>
      </c>
      <c r="B84" s="266" t="s">
        <v>255</v>
      </c>
      <c r="C84" s="264">
        <v>0</v>
      </c>
      <c r="D84" s="265">
        <v>0</v>
      </c>
      <c r="E84" s="263">
        <v>0</v>
      </c>
      <c r="F84" s="263">
        <v>0</v>
      </c>
      <c r="G84" s="263">
        <v>0</v>
      </c>
      <c r="H84" s="263">
        <v>0</v>
      </c>
      <c r="I84" s="267">
        <v>0</v>
      </c>
      <c r="J84" s="251"/>
    </row>
    <row r="85" spans="1:10">
      <c r="A85" s="266" t="s">
        <v>27</v>
      </c>
      <c r="B85" s="266" t="s">
        <v>256</v>
      </c>
      <c r="C85" s="264">
        <v>0</v>
      </c>
      <c r="D85" s="265">
        <v>0</v>
      </c>
      <c r="E85" s="263">
        <v>0</v>
      </c>
      <c r="F85" s="263">
        <v>0</v>
      </c>
      <c r="G85" s="263">
        <v>0</v>
      </c>
      <c r="H85" s="263">
        <v>0</v>
      </c>
      <c r="I85" s="267">
        <v>0</v>
      </c>
      <c r="J85" s="251"/>
    </row>
    <row r="86" spans="1:10">
      <c r="A86" s="266" t="s">
        <v>27</v>
      </c>
      <c r="B86" s="266" t="s">
        <v>257</v>
      </c>
      <c r="C86" s="264">
        <v>0</v>
      </c>
      <c r="D86" s="265">
        <v>0</v>
      </c>
      <c r="E86" s="263">
        <v>0</v>
      </c>
      <c r="F86" s="263">
        <v>0</v>
      </c>
      <c r="G86" s="263">
        <v>0</v>
      </c>
      <c r="H86" s="263">
        <v>0</v>
      </c>
      <c r="I86" s="267">
        <v>0</v>
      </c>
      <c r="J86" s="251"/>
    </row>
    <row r="87" spans="1:10">
      <c r="A87" s="266" t="s">
        <v>27</v>
      </c>
      <c r="B87" s="266" t="s">
        <v>258</v>
      </c>
      <c r="C87" s="264">
        <v>0</v>
      </c>
      <c r="D87" s="265">
        <v>0</v>
      </c>
      <c r="E87" s="263">
        <v>0</v>
      </c>
      <c r="F87" s="263">
        <v>0</v>
      </c>
      <c r="G87" s="263">
        <v>0</v>
      </c>
      <c r="H87" s="263">
        <v>0</v>
      </c>
      <c r="I87" s="267">
        <v>0</v>
      </c>
      <c r="J87" s="251"/>
    </row>
    <row r="88" spans="1:10">
      <c r="A88" s="266" t="s">
        <v>27</v>
      </c>
      <c r="B88" s="266" t="s">
        <v>259</v>
      </c>
      <c r="C88" s="264">
        <v>0</v>
      </c>
      <c r="D88" s="265">
        <v>0</v>
      </c>
      <c r="E88" s="263">
        <v>0</v>
      </c>
      <c r="F88" s="263">
        <v>0</v>
      </c>
      <c r="G88" s="263">
        <v>0</v>
      </c>
      <c r="H88" s="263">
        <v>0</v>
      </c>
      <c r="I88" s="267">
        <v>0</v>
      </c>
      <c r="J88" s="251"/>
    </row>
    <row r="89" spans="1:10">
      <c r="A89" s="266" t="s">
        <v>27</v>
      </c>
      <c r="B89" s="266" t="s">
        <v>156</v>
      </c>
      <c r="C89" s="264">
        <v>0</v>
      </c>
      <c r="D89" s="265">
        <v>0</v>
      </c>
      <c r="E89" s="263">
        <v>0</v>
      </c>
      <c r="F89" s="263">
        <v>0</v>
      </c>
      <c r="G89" s="263">
        <v>0</v>
      </c>
      <c r="H89" s="263">
        <v>0</v>
      </c>
      <c r="I89" s="267">
        <v>0</v>
      </c>
      <c r="J89" s="251"/>
    </row>
    <row r="90" spans="1:10">
      <c r="A90" s="266" t="s">
        <v>34</v>
      </c>
      <c r="B90" s="266" t="s">
        <v>260</v>
      </c>
      <c r="C90" s="264">
        <v>0</v>
      </c>
      <c r="D90" s="265">
        <v>0</v>
      </c>
      <c r="E90" s="263">
        <v>0</v>
      </c>
      <c r="F90" s="263">
        <v>0</v>
      </c>
      <c r="G90" s="263">
        <v>0</v>
      </c>
      <c r="H90" s="263">
        <v>0</v>
      </c>
      <c r="I90" s="267">
        <v>0</v>
      </c>
      <c r="J90" s="251"/>
    </row>
    <row r="91" spans="1:10">
      <c r="A91" s="266" t="s">
        <v>34</v>
      </c>
      <c r="B91" s="266" t="s">
        <v>261</v>
      </c>
      <c r="C91" s="264">
        <v>0</v>
      </c>
      <c r="D91" s="265">
        <v>0</v>
      </c>
      <c r="E91" s="263">
        <v>0</v>
      </c>
      <c r="F91" s="263">
        <v>0</v>
      </c>
      <c r="G91" s="263">
        <v>0</v>
      </c>
      <c r="H91" s="263">
        <v>0</v>
      </c>
      <c r="I91" s="267">
        <v>0</v>
      </c>
      <c r="J91" s="251"/>
    </row>
    <row r="92" spans="1:10">
      <c r="A92" s="266" t="s">
        <v>34</v>
      </c>
      <c r="B92" s="266" t="s">
        <v>262</v>
      </c>
      <c r="C92" s="264">
        <v>0</v>
      </c>
      <c r="D92" s="265">
        <v>0</v>
      </c>
      <c r="E92" s="263">
        <v>0</v>
      </c>
      <c r="F92" s="263">
        <v>0</v>
      </c>
      <c r="G92" s="263">
        <v>0</v>
      </c>
      <c r="H92" s="263">
        <v>0</v>
      </c>
      <c r="I92" s="267">
        <v>0</v>
      </c>
      <c r="J92" s="251"/>
    </row>
    <row r="93" spans="1:10">
      <c r="A93" s="266" t="s">
        <v>34</v>
      </c>
      <c r="B93" s="266" t="s">
        <v>263</v>
      </c>
      <c r="C93" s="264">
        <v>0</v>
      </c>
      <c r="D93" s="265">
        <v>0</v>
      </c>
      <c r="E93" s="263">
        <v>0</v>
      </c>
      <c r="F93" s="263">
        <v>0</v>
      </c>
      <c r="G93" s="263">
        <v>0</v>
      </c>
      <c r="H93" s="263">
        <v>0</v>
      </c>
      <c r="I93" s="267">
        <v>0</v>
      </c>
      <c r="J93" s="251"/>
    </row>
    <row r="94" spans="1:10">
      <c r="A94" s="266" t="s">
        <v>34</v>
      </c>
      <c r="B94" s="266" t="s">
        <v>264</v>
      </c>
      <c r="C94" s="264">
        <v>0</v>
      </c>
      <c r="D94" s="265">
        <v>0</v>
      </c>
      <c r="E94" s="263">
        <v>0</v>
      </c>
      <c r="F94" s="263">
        <v>0</v>
      </c>
      <c r="G94" s="263">
        <v>0</v>
      </c>
      <c r="H94" s="263">
        <v>0</v>
      </c>
      <c r="I94" s="267">
        <v>0</v>
      </c>
      <c r="J94" s="251"/>
    </row>
    <row r="95" spans="1:10">
      <c r="A95" s="266" t="s">
        <v>34</v>
      </c>
      <c r="B95" s="266" t="s">
        <v>265</v>
      </c>
      <c r="C95" s="264">
        <v>0</v>
      </c>
      <c r="D95" s="265">
        <v>0</v>
      </c>
      <c r="E95" s="263">
        <v>0</v>
      </c>
      <c r="F95" s="263">
        <v>0</v>
      </c>
      <c r="G95" s="263">
        <v>0</v>
      </c>
      <c r="H95" s="263">
        <v>0</v>
      </c>
      <c r="I95" s="267">
        <v>0</v>
      </c>
      <c r="J95" s="251"/>
    </row>
    <row r="96" spans="1:10">
      <c r="A96" s="266" t="s">
        <v>34</v>
      </c>
      <c r="B96" s="266" t="s">
        <v>266</v>
      </c>
      <c r="C96" s="264">
        <v>0</v>
      </c>
      <c r="D96" s="265">
        <v>0</v>
      </c>
      <c r="E96" s="263">
        <v>0</v>
      </c>
      <c r="F96" s="263">
        <v>0</v>
      </c>
      <c r="G96" s="263">
        <v>0</v>
      </c>
      <c r="H96" s="263">
        <v>0</v>
      </c>
      <c r="I96" s="267">
        <v>0</v>
      </c>
      <c r="J96" s="251"/>
    </row>
    <row r="97" spans="1:10">
      <c r="A97" s="266" t="s">
        <v>34</v>
      </c>
      <c r="B97" s="266" t="s">
        <v>267</v>
      </c>
      <c r="C97" s="264">
        <v>0</v>
      </c>
      <c r="D97" s="265">
        <v>0</v>
      </c>
      <c r="E97" s="263">
        <v>0</v>
      </c>
      <c r="F97" s="263">
        <v>0</v>
      </c>
      <c r="G97" s="263">
        <v>0</v>
      </c>
      <c r="H97" s="263">
        <v>0</v>
      </c>
      <c r="I97" s="267">
        <v>0</v>
      </c>
      <c r="J97" s="251"/>
    </row>
    <row r="98" spans="1:10">
      <c r="A98" s="266" t="s">
        <v>34</v>
      </c>
      <c r="B98" s="266" t="s">
        <v>268</v>
      </c>
      <c r="C98" s="264">
        <v>0</v>
      </c>
      <c r="D98" s="265">
        <v>0</v>
      </c>
      <c r="E98" s="263">
        <v>0</v>
      </c>
      <c r="F98" s="263">
        <v>0</v>
      </c>
      <c r="G98" s="263">
        <v>0</v>
      </c>
      <c r="H98" s="263">
        <v>0</v>
      </c>
      <c r="I98" s="267">
        <v>0</v>
      </c>
      <c r="J98" s="251"/>
    </row>
    <row r="99" spans="1:10">
      <c r="A99" s="266" t="s">
        <v>32</v>
      </c>
      <c r="B99" s="266" t="s">
        <v>32</v>
      </c>
      <c r="C99" s="264">
        <v>0</v>
      </c>
      <c r="D99" s="265">
        <v>0</v>
      </c>
      <c r="E99" s="263">
        <v>0</v>
      </c>
      <c r="F99" s="263">
        <v>0</v>
      </c>
      <c r="G99" s="263">
        <v>0</v>
      </c>
      <c r="H99" s="263">
        <v>0</v>
      </c>
      <c r="I99" s="267">
        <v>0</v>
      </c>
      <c r="J99" s="251"/>
    </row>
    <row r="100" spans="1:10">
      <c r="A100" s="266" t="s">
        <v>32</v>
      </c>
      <c r="B100" s="266" t="s">
        <v>269</v>
      </c>
      <c r="C100" s="264">
        <v>0</v>
      </c>
      <c r="D100" s="265">
        <v>0</v>
      </c>
      <c r="E100" s="263">
        <v>0</v>
      </c>
      <c r="F100" s="263">
        <v>0</v>
      </c>
      <c r="G100" s="263">
        <v>0</v>
      </c>
      <c r="H100" s="263">
        <v>0</v>
      </c>
      <c r="I100" s="267">
        <v>0</v>
      </c>
      <c r="J100" s="251"/>
    </row>
    <row r="101" spans="1:10">
      <c r="A101" s="266" t="s">
        <v>32</v>
      </c>
      <c r="B101" s="266" t="s">
        <v>270</v>
      </c>
      <c r="C101" s="264">
        <v>0</v>
      </c>
      <c r="D101" s="265">
        <v>0</v>
      </c>
      <c r="E101" s="263">
        <v>0</v>
      </c>
      <c r="F101" s="263">
        <v>0</v>
      </c>
      <c r="G101" s="263">
        <v>0</v>
      </c>
      <c r="H101" s="263">
        <v>0</v>
      </c>
      <c r="I101" s="267">
        <v>0</v>
      </c>
      <c r="J101" s="251"/>
    </row>
    <row r="102" spans="1:10">
      <c r="A102" s="266" t="s">
        <v>32</v>
      </c>
      <c r="B102" s="266" t="s">
        <v>271</v>
      </c>
      <c r="C102" s="264">
        <v>0</v>
      </c>
      <c r="D102" s="265">
        <v>0</v>
      </c>
      <c r="E102" s="263">
        <v>0</v>
      </c>
      <c r="F102" s="263">
        <v>0</v>
      </c>
      <c r="G102" s="263">
        <v>0</v>
      </c>
      <c r="H102" s="263">
        <v>0</v>
      </c>
      <c r="I102" s="267">
        <v>0</v>
      </c>
      <c r="J102" s="251"/>
    </row>
    <row r="103" spans="1:10">
      <c r="A103" s="266" t="s">
        <v>32</v>
      </c>
      <c r="B103" s="266" t="s">
        <v>245</v>
      </c>
      <c r="C103" s="264">
        <v>0</v>
      </c>
      <c r="D103" s="265">
        <v>0</v>
      </c>
      <c r="E103" s="263">
        <v>0</v>
      </c>
      <c r="F103" s="263">
        <v>0</v>
      </c>
      <c r="G103" s="263">
        <v>0</v>
      </c>
      <c r="H103" s="263">
        <v>0</v>
      </c>
      <c r="I103" s="267">
        <v>0</v>
      </c>
      <c r="J103" s="251"/>
    </row>
    <row r="104" spans="1:10">
      <c r="A104" s="266" t="s">
        <v>32</v>
      </c>
      <c r="B104" s="266" t="s">
        <v>272</v>
      </c>
      <c r="C104" s="264">
        <v>0</v>
      </c>
      <c r="D104" s="265">
        <v>0</v>
      </c>
      <c r="E104" s="263">
        <v>0</v>
      </c>
      <c r="F104" s="263">
        <v>0</v>
      </c>
      <c r="G104" s="263">
        <v>0</v>
      </c>
      <c r="H104" s="263">
        <v>0</v>
      </c>
      <c r="I104" s="267">
        <v>0</v>
      </c>
      <c r="J104" s="251"/>
    </row>
    <row r="105" spans="1:10">
      <c r="A105" s="266" t="s">
        <v>32</v>
      </c>
      <c r="B105" s="266" t="s">
        <v>172</v>
      </c>
      <c r="C105" s="264">
        <v>0</v>
      </c>
      <c r="D105" s="265">
        <v>0</v>
      </c>
      <c r="E105" s="263">
        <v>0</v>
      </c>
      <c r="F105" s="263">
        <v>0</v>
      </c>
      <c r="G105" s="263">
        <v>0</v>
      </c>
      <c r="H105" s="263">
        <v>0</v>
      </c>
      <c r="I105" s="267">
        <v>0</v>
      </c>
      <c r="J105" s="251"/>
    </row>
    <row r="106" spans="1:10">
      <c r="A106" s="266" t="s">
        <v>32</v>
      </c>
      <c r="B106" s="266" t="s">
        <v>273</v>
      </c>
      <c r="C106" s="264">
        <v>0</v>
      </c>
      <c r="D106" s="265">
        <v>0</v>
      </c>
      <c r="E106" s="263">
        <v>0</v>
      </c>
      <c r="F106" s="263">
        <v>0</v>
      </c>
      <c r="G106" s="263">
        <v>0</v>
      </c>
      <c r="H106" s="263">
        <v>0</v>
      </c>
      <c r="I106" s="267">
        <v>0</v>
      </c>
      <c r="J106" s="251"/>
    </row>
    <row r="107" spans="1:10">
      <c r="A107" s="266" t="s">
        <v>32</v>
      </c>
      <c r="B107" s="266" t="s">
        <v>274</v>
      </c>
      <c r="C107" s="264">
        <v>0</v>
      </c>
      <c r="D107" s="265">
        <v>0</v>
      </c>
      <c r="E107" s="263">
        <v>0</v>
      </c>
      <c r="F107" s="263">
        <v>0</v>
      </c>
      <c r="G107" s="263">
        <v>0</v>
      </c>
      <c r="H107" s="263">
        <v>0</v>
      </c>
      <c r="I107" s="267">
        <v>0</v>
      </c>
      <c r="J107" s="251"/>
    </row>
    <row r="108" spans="1:10">
      <c r="A108" s="266" t="s">
        <v>28</v>
      </c>
      <c r="B108" s="266" t="s">
        <v>275</v>
      </c>
      <c r="C108" s="264">
        <v>0</v>
      </c>
      <c r="D108" s="265">
        <v>0</v>
      </c>
      <c r="E108" s="263">
        <v>0</v>
      </c>
      <c r="F108" s="263">
        <v>0</v>
      </c>
      <c r="G108" s="263">
        <v>0</v>
      </c>
      <c r="H108" s="263">
        <v>0</v>
      </c>
      <c r="I108" s="267">
        <v>0</v>
      </c>
      <c r="J108" s="251"/>
    </row>
    <row r="109" spans="1:10">
      <c r="A109" s="266" t="s">
        <v>28</v>
      </c>
      <c r="B109" s="266" t="s">
        <v>276</v>
      </c>
      <c r="C109" s="264">
        <v>0</v>
      </c>
      <c r="D109" s="265">
        <v>0</v>
      </c>
      <c r="E109" s="263">
        <v>0</v>
      </c>
      <c r="F109" s="263">
        <v>0</v>
      </c>
      <c r="G109" s="263">
        <v>0</v>
      </c>
      <c r="H109" s="263">
        <v>0</v>
      </c>
      <c r="I109" s="267">
        <v>0</v>
      </c>
      <c r="J109" s="251"/>
    </row>
    <row r="110" spans="1:10">
      <c r="A110" s="266" t="s">
        <v>28</v>
      </c>
      <c r="B110" s="266" t="s">
        <v>169</v>
      </c>
      <c r="C110" s="264">
        <v>0</v>
      </c>
      <c r="D110" s="265">
        <v>0</v>
      </c>
      <c r="E110" s="263">
        <v>0</v>
      </c>
      <c r="F110" s="263">
        <v>0</v>
      </c>
      <c r="G110" s="263">
        <v>0</v>
      </c>
      <c r="H110" s="263">
        <v>0</v>
      </c>
      <c r="I110" s="267">
        <v>0</v>
      </c>
      <c r="J110" s="251"/>
    </row>
    <row r="111" spans="1:10">
      <c r="A111" s="266" t="s">
        <v>28</v>
      </c>
      <c r="B111" s="266" t="s">
        <v>277</v>
      </c>
      <c r="C111" s="264">
        <v>1</v>
      </c>
      <c r="D111" s="265">
        <v>0</v>
      </c>
      <c r="E111" s="263">
        <v>0</v>
      </c>
      <c r="F111" s="263">
        <v>0</v>
      </c>
      <c r="G111" s="263">
        <v>0</v>
      </c>
      <c r="H111" s="263">
        <v>0</v>
      </c>
      <c r="I111" s="271">
        <v>1</v>
      </c>
      <c r="J111" s="251"/>
    </row>
    <row r="112" spans="1:10">
      <c r="A112" s="266" t="s">
        <v>28</v>
      </c>
      <c r="B112" s="266" t="s">
        <v>278</v>
      </c>
      <c r="C112" s="264">
        <v>0</v>
      </c>
      <c r="D112" s="265">
        <v>0</v>
      </c>
      <c r="E112" s="263">
        <v>0</v>
      </c>
      <c r="F112" s="263">
        <v>0</v>
      </c>
      <c r="G112" s="263">
        <v>0</v>
      </c>
      <c r="H112" s="263">
        <v>0</v>
      </c>
      <c r="I112" s="267">
        <v>0</v>
      </c>
      <c r="J112" s="251"/>
    </row>
    <row r="113" spans="1:10">
      <c r="A113" s="266" t="s">
        <v>28</v>
      </c>
      <c r="B113" s="266" t="s">
        <v>279</v>
      </c>
      <c r="C113" s="264">
        <v>0</v>
      </c>
      <c r="D113" s="265">
        <v>0</v>
      </c>
      <c r="E113" s="263">
        <v>0</v>
      </c>
      <c r="F113" s="263">
        <v>0</v>
      </c>
      <c r="G113" s="263">
        <v>0</v>
      </c>
      <c r="H113" s="263">
        <v>0</v>
      </c>
      <c r="I113" s="267">
        <v>0</v>
      </c>
      <c r="J113" s="251"/>
    </row>
    <row r="114" spans="1:10">
      <c r="A114" s="266" t="s">
        <v>28</v>
      </c>
      <c r="B114" s="266" t="s">
        <v>280</v>
      </c>
      <c r="C114" s="264">
        <v>0</v>
      </c>
      <c r="D114" s="265">
        <v>0</v>
      </c>
      <c r="E114" s="263">
        <v>0</v>
      </c>
      <c r="F114" s="263">
        <v>0</v>
      </c>
      <c r="G114" s="263">
        <v>0</v>
      </c>
      <c r="H114" s="263">
        <v>0</v>
      </c>
      <c r="I114" s="267">
        <v>0</v>
      </c>
      <c r="J114" s="251"/>
    </row>
    <row r="115" spans="1:10">
      <c r="A115" s="266" t="s">
        <v>28</v>
      </c>
      <c r="B115" s="266" t="s">
        <v>151</v>
      </c>
      <c r="C115" s="264">
        <v>0</v>
      </c>
      <c r="D115" s="265">
        <v>0</v>
      </c>
      <c r="E115" s="263">
        <v>0</v>
      </c>
      <c r="F115" s="263">
        <v>0</v>
      </c>
      <c r="G115" s="263">
        <v>0</v>
      </c>
      <c r="H115" s="263">
        <v>0</v>
      </c>
      <c r="I115" s="267">
        <v>0</v>
      </c>
      <c r="J115" s="251"/>
    </row>
    <row r="116" spans="1:10">
      <c r="A116" s="266" t="s">
        <v>28</v>
      </c>
      <c r="B116" s="266" t="s">
        <v>253</v>
      </c>
      <c r="C116" s="264">
        <v>0</v>
      </c>
      <c r="D116" s="265">
        <v>0</v>
      </c>
      <c r="E116" s="263">
        <v>0</v>
      </c>
      <c r="F116" s="263">
        <v>0</v>
      </c>
      <c r="G116" s="263">
        <v>0</v>
      </c>
      <c r="H116" s="263">
        <v>0</v>
      </c>
      <c r="I116" s="267">
        <v>0</v>
      </c>
      <c r="J116" s="251"/>
    </row>
    <row r="117" spans="1:10">
      <c r="A117" s="266" t="s">
        <v>28</v>
      </c>
      <c r="B117" s="266" t="s">
        <v>281</v>
      </c>
      <c r="C117" s="264">
        <v>0</v>
      </c>
      <c r="D117" s="265">
        <v>1</v>
      </c>
      <c r="E117" s="263">
        <v>1</v>
      </c>
      <c r="F117" s="263">
        <v>0</v>
      </c>
      <c r="G117" s="263">
        <v>0</v>
      </c>
      <c r="H117" s="263">
        <v>0</v>
      </c>
      <c r="I117" s="359">
        <v>2</v>
      </c>
      <c r="J117" s="251"/>
    </row>
    <row r="118" spans="1:10">
      <c r="A118" s="266" t="s">
        <v>28</v>
      </c>
      <c r="B118" s="266" t="s">
        <v>184</v>
      </c>
      <c r="C118" s="264">
        <v>0</v>
      </c>
      <c r="D118" s="265">
        <v>0</v>
      </c>
      <c r="E118" s="263">
        <v>0</v>
      </c>
      <c r="F118" s="263">
        <v>0</v>
      </c>
      <c r="G118" s="263">
        <v>0</v>
      </c>
      <c r="H118" s="263">
        <v>0</v>
      </c>
      <c r="I118" s="267">
        <v>0</v>
      </c>
      <c r="J118" s="251"/>
    </row>
    <row r="119" spans="1:10">
      <c r="A119" s="266" t="s">
        <v>28</v>
      </c>
      <c r="B119" s="266" t="s">
        <v>177</v>
      </c>
      <c r="C119" s="264">
        <v>0</v>
      </c>
      <c r="D119" s="265">
        <v>0</v>
      </c>
      <c r="E119" s="263">
        <v>0</v>
      </c>
      <c r="F119" s="263">
        <v>0</v>
      </c>
      <c r="G119" s="263">
        <v>0</v>
      </c>
      <c r="H119" s="263">
        <v>0</v>
      </c>
      <c r="I119" s="267">
        <v>0</v>
      </c>
      <c r="J119" s="251"/>
    </row>
    <row r="120" spans="1:10">
      <c r="A120" s="266" t="s">
        <v>28</v>
      </c>
      <c r="B120" s="266" t="s">
        <v>282</v>
      </c>
      <c r="C120" s="264">
        <v>0</v>
      </c>
      <c r="D120" s="265">
        <v>0</v>
      </c>
      <c r="E120" s="263">
        <v>0</v>
      </c>
      <c r="F120" s="263">
        <v>0</v>
      </c>
      <c r="G120" s="263">
        <v>0</v>
      </c>
      <c r="H120" s="263">
        <v>0</v>
      </c>
      <c r="I120" s="267">
        <v>0</v>
      </c>
      <c r="J120" s="251"/>
    </row>
    <row r="121" spans="1:10">
      <c r="A121" s="266" t="s">
        <v>28</v>
      </c>
      <c r="B121" s="266" t="s">
        <v>283</v>
      </c>
      <c r="C121" s="264">
        <v>0</v>
      </c>
      <c r="D121" s="265">
        <v>0</v>
      </c>
      <c r="E121" s="263">
        <v>0</v>
      </c>
      <c r="F121" s="263">
        <v>0</v>
      </c>
      <c r="G121" s="263">
        <v>0</v>
      </c>
      <c r="H121" s="263">
        <v>0</v>
      </c>
      <c r="I121" s="267">
        <v>0</v>
      </c>
      <c r="J121" s="251"/>
    </row>
    <row r="122" spans="1:10">
      <c r="A122" s="266" t="s">
        <v>28</v>
      </c>
      <c r="B122" s="266" t="s">
        <v>284</v>
      </c>
      <c r="C122" s="264">
        <v>0</v>
      </c>
      <c r="D122" s="265">
        <v>0</v>
      </c>
      <c r="E122" s="263">
        <v>0</v>
      </c>
      <c r="F122" s="263">
        <v>0</v>
      </c>
      <c r="G122" s="263">
        <v>0</v>
      </c>
      <c r="H122" s="263">
        <v>0</v>
      </c>
      <c r="I122" s="267">
        <v>0</v>
      </c>
      <c r="J122" s="251"/>
    </row>
    <row r="123" spans="1:10">
      <c r="A123" s="266" t="s">
        <v>28</v>
      </c>
      <c r="B123" s="266" t="s">
        <v>285</v>
      </c>
      <c r="C123" s="264">
        <v>0</v>
      </c>
      <c r="D123" s="265">
        <v>0</v>
      </c>
      <c r="E123" s="263">
        <v>0</v>
      </c>
      <c r="F123" s="263">
        <v>0</v>
      </c>
      <c r="G123" s="263">
        <v>0</v>
      </c>
      <c r="H123" s="263">
        <v>0</v>
      </c>
      <c r="I123" s="267">
        <v>0</v>
      </c>
      <c r="J123" s="251"/>
    </row>
    <row r="124" spans="1:10">
      <c r="A124" s="266" t="s">
        <v>28</v>
      </c>
      <c r="B124" s="266" t="s">
        <v>159</v>
      </c>
      <c r="C124" s="264">
        <v>0</v>
      </c>
      <c r="D124" s="265">
        <v>0</v>
      </c>
      <c r="E124" s="263">
        <v>0</v>
      </c>
      <c r="F124" s="263">
        <v>0</v>
      </c>
      <c r="G124" s="263">
        <v>0</v>
      </c>
      <c r="H124" s="263">
        <v>0</v>
      </c>
      <c r="I124" s="267">
        <v>0</v>
      </c>
      <c r="J124" s="251"/>
    </row>
    <row r="125" spans="1:10">
      <c r="A125" s="266" t="s">
        <v>28</v>
      </c>
      <c r="B125" s="266" t="s">
        <v>176</v>
      </c>
      <c r="C125" s="264">
        <v>0</v>
      </c>
      <c r="D125" s="265">
        <v>0</v>
      </c>
      <c r="E125" s="263">
        <v>0</v>
      </c>
      <c r="F125" s="263">
        <v>0</v>
      </c>
      <c r="G125" s="263">
        <v>0</v>
      </c>
      <c r="H125" s="263">
        <v>0</v>
      </c>
      <c r="I125" s="267">
        <v>0</v>
      </c>
      <c r="J125" s="251"/>
    </row>
    <row r="126" spans="1:10">
      <c r="A126" s="266" t="s">
        <v>29</v>
      </c>
      <c r="B126" s="266" t="s">
        <v>183</v>
      </c>
      <c r="C126" s="264">
        <v>0</v>
      </c>
      <c r="D126" s="265">
        <v>0</v>
      </c>
      <c r="E126" s="263">
        <v>0</v>
      </c>
      <c r="F126" s="263">
        <v>0</v>
      </c>
      <c r="G126" s="263">
        <v>0</v>
      </c>
      <c r="H126" s="263">
        <v>0</v>
      </c>
      <c r="I126" s="267">
        <v>0</v>
      </c>
      <c r="J126" s="251"/>
    </row>
    <row r="127" spans="1:10">
      <c r="A127" s="266" t="s">
        <v>29</v>
      </c>
      <c r="B127" s="266" t="s">
        <v>286</v>
      </c>
      <c r="C127" s="264">
        <v>0</v>
      </c>
      <c r="D127" s="265">
        <v>0</v>
      </c>
      <c r="E127" s="263">
        <v>0</v>
      </c>
      <c r="F127" s="263">
        <v>0</v>
      </c>
      <c r="G127" s="263">
        <v>0</v>
      </c>
      <c r="H127" s="263">
        <v>0</v>
      </c>
      <c r="I127" s="267">
        <v>0</v>
      </c>
      <c r="J127" s="251"/>
    </row>
    <row r="128" spans="1:10">
      <c r="A128" s="266" t="s">
        <v>29</v>
      </c>
      <c r="B128" s="266" t="s">
        <v>287</v>
      </c>
      <c r="C128" s="264">
        <v>0</v>
      </c>
      <c r="D128" s="265">
        <v>0</v>
      </c>
      <c r="E128" s="263">
        <v>0</v>
      </c>
      <c r="F128" s="263">
        <v>0</v>
      </c>
      <c r="G128" s="263">
        <v>0</v>
      </c>
      <c r="H128" s="263">
        <v>0</v>
      </c>
      <c r="I128" s="267">
        <v>0</v>
      </c>
      <c r="J128" s="251"/>
    </row>
    <row r="129" spans="1:10">
      <c r="A129" s="266" t="s">
        <v>29</v>
      </c>
      <c r="B129" s="266" t="s">
        <v>171</v>
      </c>
      <c r="C129" s="264">
        <v>1</v>
      </c>
      <c r="D129" s="265">
        <v>0</v>
      </c>
      <c r="E129" s="263">
        <v>0</v>
      </c>
      <c r="F129" s="263">
        <v>0</v>
      </c>
      <c r="G129" s="263">
        <v>0</v>
      </c>
      <c r="H129" s="263">
        <v>0</v>
      </c>
      <c r="I129" s="271">
        <v>1</v>
      </c>
      <c r="J129" s="251"/>
    </row>
    <row r="130" spans="1:10">
      <c r="A130" s="266" t="s">
        <v>29</v>
      </c>
      <c r="B130" s="266" t="s">
        <v>288</v>
      </c>
      <c r="C130" s="264">
        <v>0</v>
      </c>
      <c r="D130" s="265">
        <v>0</v>
      </c>
      <c r="E130" s="263">
        <v>0</v>
      </c>
      <c r="F130" s="263">
        <v>0</v>
      </c>
      <c r="G130" s="263">
        <v>0</v>
      </c>
      <c r="H130" s="263">
        <v>0</v>
      </c>
      <c r="I130" s="267">
        <v>0</v>
      </c>
      <c r="J130" s="251"/>
    </row>
    <row r="131" spans="1:10">
      <c r="A131" s="266" t="s">
        <v>29</v>
      </c>
      <c r="B131" s="266" t="s">
        <v>289</v>
      </c>
      <c r="C131" s="264">
        <v>0</v>
      </c>
      <c r="D131" s="265">
        <v>0</v>
      </c>
      <c r="E131" s="263">
        <v>0</v>
      </c>
      <c r="F131" s="263">
        <v>0</v>
      </c>
      <c r="G131" s="263">
        <v>0</v>
      </c>
      <c r="H131" s="263">
        <v>0</v>
      </c>
      <c r="I131" s="267">
        <v>0</v>
      </c>
      <c r="J131" s="251"/>
    </row>
    <row r="132" spans="1:10">
      <c r="A132" s="266" t="s">
        <v>29</v>
      </c>
      <c r="B132" s="266" t="s">
        <v>290</v>
      </c>
      <c r="C132" s="264">
        <v>0</v>
      </c>
      <c r="D132" s="265">
        <v>0</v>
      </c>
      <c r="E132" s="263">
        <v>0</v>
      </c>
      <c r="F132" s="263">
        <v>0</v>
      </c>
      <c r="G132" s="263">
        <v>0</v>
      </c>
      <c r="H132" s="263">
        <v>0</v>
      </c>
      <c r="I132" s="267">
        <v>0</v>
      </c>
      <c r="J132" s="251"/>
    </row>
    <row r="133" spans="1:10">
      <c r="A133" s="266" t="s">
        <v>29</v>
      </c>
      <c r="B133" s="266" t="s">
        <v>291</v>
      </c>
      <c r="C133" s="264">
        <v>0</v>
      </c>
      <c r="D133" s="265">
        <v>0</v>
      </c>
      <c r="E133" s="263">
        <v>0</v>
      </c>
      <c r="F133" s="263">
        <v>0</v>
      </c>
      <c r="G133" s="263">
        <v>0</v>
      </c>
      <c r="H133" s="263">
        <v>0</v>
      </c>
      <c r="I133" s="267">
        <v>0</v>
      </c>
      <c r="J133" s="251"/>
    </row>
    <row r="134" spans="1:10">
      <c r="A134" s="266" t="s">
        <v>29</v>
      </c>
      <c r="B134" s="266" t="s">
        <v>226</v>
      </c>
      <c r="C134" s="264">
        <v>0</v>
      </c>
      <c r="D134" s="265">
        <v>0</v>
      </c>
      <c r="E134" s="263">
        <v>0</v>
      </c>
      <c r="F134" s="263">
        <v>0</v>
      </c>
      <c r="G134" s="263">
        <v>0</v>
      </c>
      <c r="H134" s="263">
        <v>0</v>
      </c>
      <c r="I134" s="267">
        <v>0</v>
      </c>
      <c r="J134" s="251"/>
    </row>
    <row r="135" spans="1:10">
      <c r="A135" s="266" t="s">
        <v>29</v>
      </c>
      <c r="B135" s="266" t="s">
        <v>165</v>
      </c>
      <c r="C135" s="264">
        <v>0</v>
      </c>
      <c r="D135" s="265">
        <v>0</v>
      </c>
      <c r="E135" s="263">
        <v>0</v>
      </c>
      <c r="F135" s="263">
        <v>0</v>
      </c>
      <c r="G135" s="263">
        <v>0</v>
      </c>
      <c r="H135" s="263">
        <v>0</v>
      </c>
      <c r="I135" s="267">
        <v>0</v>
      </c>
      <c r="J135" s="251"/>
    </row>
    <row r="136" spans="1:10">
      <c r="A136" s="266" t="s">
        <v>29</v>
      </c>
      <c r="B136" s="266" t="s">
        <v>292</v>
      </c>
      <c r="C136" s="264">
        <v>1</v>
      </c>
      <c r="D136" s="265">
        <v>0</v>
      </c>
      <c r="E136" s="263">
        <v>0</v>
      </c>
      <c r="F136" s="263">
        <v>0</v>
      </c>
      <c r="G136" s="263">
        <v>0</v>
      </c>
      <c r="H136" s="263">
        <v>0</v>
      </c>
      <c r="I136" s="271">
        <v>1</v>
      </c>
      <c r="J136" s="251"/>
    </row>
    <row r="137" spans="1:10">
      <c r="A137" s="266" t="s">
        <v>29</v>
      </c>
      <c r="B137" s="266" t="s">
        <v>293</v>
      </c>
      <c r="C137" s="264">
        <v>0</v>
      </c>
      <c r="D137" s="265">
        <v>0</v>
      </c>
      <c r="E137" s="263">
        <v>0</v>
      </c>
      <c r="F137" s="263">
        <v>0</v>
      </c>
      <c r="G137" s="263">
        <v>0</v>
      </c>
      <c r="H137" s="263">
        <v>0</v>
      </c>
      <c r="I137" s="267">
        <v>0</v>
      </c>
      <c r="J137" s="251"/>
    </row>
    <row r="138" spans="1:10">
      <c r="A138" s="266" t="s">
        <v>29</v>
      </c>
      <c r="B138" s="266" t="s">
        <v>163</v>
      </c>
      <c r="C138" s="264">
        <v>0</v>
      </c>
      <c r="D138" s="265">
        <v>0</v>
      </c>
      <c r="E138" s="263">
        <v>0</v>
      </c>
      <c r="F138" s="263">
        <v>0</v>
      </c>
      <c r="G138" s="263">
        <v>0</v>
      </c>
      <c r="H138" s="263">
        <v>0</v>
      </c>
      <c r="I138" s="267">
        <v>0</v>
      </c>
      <c r="J138" s="251"/>
    </row>
    <row r="139" spans="1:10">
      <c r="A139" s="266" t="s">
        <v>29</v>
      </c>
      <c r="B139" s="266" t="s">
        <v>294</v>
      </c>
      <c r="C139" s="264">
        <v>0</v>
      </c>
      <c r="D139" s="265">
        <v>0</v>
      </c>
      <c r="E139" s="263">
        <v>0</v>
      </c>
      <c r="F139" s="263">
        <v>0</v>
      </c>
      <c r="G139" s="263">
        <v>0</v>
      </c>
      <c r="H139" s="263">
        <v>0</v>
      </c>
      <c r="I139" s="267">
        <v>0</v>
      </c>
      <c r="J139" s="251"/>
    </row>
    <row r="140" spans="1:10">
      <c r="A140" s="266" t="s">
        <v>29</v>
      </c>
      <c r="B140" s="266" t="s">
        <v>295</v>
      </c>
      <c r="C140" s="264">
        <v>0</v>
      </c>
      <c r="D140" s="265">
        <v>0</v>
      </c>
      <c r="E140" s="263">
        <v>0</v>
      </c>
      <c r="F140" s="263">
        <v>0</v>
      </c>
      <c r="G140" s="263">
        <v>0</v>
      </c>
      <c r="H140" s="263">
        <v>0</v>
      </c>
      <c r="I140" s="267">
        <v>0</v>
      </c>
      <c r="J140" s="251"/>
    </row>
    <row r="141" spans="1:10">
      <c r="A141" s="266" t="s">
        <v>33</v>
      </c>
      <c r="B141" s="266" t="s">
        <v>148</v>
      </c>
      <c r="C141" s="264">
        <v>0</v>
      </c>
      <c r="D141" s="265">
        <v>0</v>
      </c>
      <c r="E141" s="263">
        <v>0</v>
      </c>
      <c r="F141" s="263">
        <v>0</v>
      </c>
      <c r="G141" s="263">
        <v>0</v>
      </c>
      <c r="H141" s="263">
        <v>0</v>
      </c>
      <c r="I141" s="267">
        <v>0</v>
      </c>
      <c r="J141" s="251"/>
    </row>
    <row r="142" spans="1:10">
      <c r="A142" s="266" t="s">
        <v>33</v>
      </c>
      <c r="B142" s="266" t="s">
        <v>162</v>
      </c>
      <c r="C142" s="264">
        <v>0</v>
      </c>
      <c r="D142" s="265">
        <v>0</v>
      </c>
      <c r="E142" s="263">
        <v>0</v>
      </c>
      <c r="F142" s="263">
        <v>0</v>
      </c>
      <c r="G142" s="263">
        <v>0</v>
      </c>
      <c r="H142" s="263">
        <v>0</v>
      </c>
      <c r="I142" s="267">
        <v>0</v>
      </c>
      <c r="J142" s="251"/>
    </row>
    <row r="143" spans="1:10">
      <c r="A143" s="266" t="s">
        <v>33</v>
      </c>
      <c r="B143" s="266" t="s">
        <v>296</v>
      </c>
      <c r="C143" s="264">
        <v>0</v>
      </c>
      <c r="D143" s="265">
        <v>0</v>
      </c>
      <c r="E143" s="263">
        <v>0</v>
      </c>
      <c r="F143" s="263">
        <v>0</v>
      </c>
      <c r="G143" s="263">
        <v>0</v>
      </c>
      <c r="H143" s="263">
        <v>0</v>
      </c>
      <c r="I143" s="267">
        <v>0</v>
      </c>
      <c r="J143" s="251"/>
    </row>
    <row r="144" spans="1:10">
      <c r="A144" s="266" t="s">
        <v>33</v>
      </c>
      <c r="B144" s="266" t="s">
        <v>297</v>
      </c>
      <c r="C144" s="264">
        <v>0</v>
      </c>
      <c r="D144" s="265">
        <v>0</v>
      </c>
      <c r="E144" s="263">
        <v>0</v>
      </c>
      <c r="F144" s="263">
        <v>0</v>
      </c>
      <c r="G144" s="263">
        <v>0</v>
      </c>
      <c r="H144" s="263">
        <v>0</v>
      </c>
      <c r="I144" s="267">
        <v>0</v>
      </c>
      <c r="J144" s="251"/>
    </row>
    <row r="145" spans="1:10">
      <c r="A145" s="266" t="s">
        <v>33</v>
      </c>
      <c r="B145" s="266" t="s">
        <v>33</v>
      </c>
      <c r="C145" s="264">
        <v>0</v>
      </c>
      <c r="D145" s="265">
        <v>0</v>
      </c>
      <c r="E145" s="263">
        <v>0</v>
      </c>
      <c r="F145" s="263">
        <v>0</v>
      </c>
      <c r="G145" s="263">
        <v>0</v>
      </c>
      <c r="H145" s="263">
        <v>0</v>
      </c>
      <c r="I145" s="267">
        <v>0</v>
      </c>
      <c r="J145" s="251"/>
    </row>
    <row r="146" spans="1:10">
      <c r="A146" s="266" t="s">
        <v>58</v>
      </c>
      <c r="B146" s="266" t="s">
        <v>58</v>
      </c>
      <c r="C146" s="264">
        <v>0</v>
      </c>
      <c r="D146" s="265">
        <v>0</v>
      </c>
      <c r="E146" s="263">
        <v>0</v>
      </c>
      <c r="F146" s="263">
        <v>0</v>
      </c>
      <c r="G146" s="263">
        <v>0</v>
      </c>
      <c r="H146" s="263">
        <v>0</v>
      </c>
      <c r="I146" s="267">
        <v>0</v>
      </c>
      <c r="J146" s="251"/>
    </row>
    <row r="147" spans="1:10">
      <c r="A147" s="266" t="s">
        <v>58</v>
      </c>
      <c r="B147" s="266" t="s">
        <v>158</v>
      </c>
      <c r="C147" s="264">
        <v>0</v>
      </c>
      <c r="D147" s="265">
        <v>0</v>
      </c>
      <c r="E147" s="263">
        <v>0</v>
      </c>
      <c r="F147" s="263">
        <v>0</v>
      </c>
      <c r="G147" s="263">
        <v>0</v>
      </c>
      <c r="H147" s="263">
        <v>0</v>
      </c>
      <c r="I147" s="267">
        <v>0</v>
      </c>
      <c r="J147" s="251"/>
    </row>
    <row r="148" spans="1:10">
      <c r="A148" s="266" t="s">
        <v>58</v>
      </c>
      <c r="B148" s="266" t="s">
        <v>298</v>
      </c>
      <c r="C148" s="264">
        <v>0</v>
      </c>
      <c r="D148" s="265">
        <v>0</v>
      </c>
      <c r="E148" s="263">
        <v>0</v>
      </c>
      <c r="F148" s="263">
        <v>0</v>
      </c>
      <c r="G148" s="263">
        <v>0</v>
      </c>
      <c r="H148" s="263">
        <v>0</v>
      </c>
      <c r="I148" s="267">
        <v>0</v>
      </c>
      <c r="J148" s="251"/>
    </row>
    <row r="149" spans="1:10">
      <c r="A149" s="266" t="s">
        <v>58</v>
      </c>
      <c r="B149" s="266" t="s">
        <v>180</v>
      </c>
      <c r="C149" s="264">
        <v>0</v>
      </c>
      <c r="D149" s="265">
        <v>0</v>
      </c>
      <c r="E149" s="263">
        <v>0</v>
      </c>
      <c r="F149" s="263">
        <v>0</v>
      </c>
      <c r="G149" s="263">
        <v>0</v>
      </c>
      <c r="H149" s="263">
        <v>0</v>
      </c>
      <c r="I149" s="267">
        <v>0</v>
      </c>
      <c r="J149" s="251"/>
    </row>
    <row r="150" spans="1:10">
      <c r="A150" s="266" t="s">
        <v>58</v>
      </c>
      <c r="B150" s="266" t="s">
        <v>299</v>
      </c>
      <c r="C150" s="264">
        <v>0</v>
      </c>
      <c r="D150" s="265">
        <v>0</v>
      </c>
      <c r="E150" s="263">
        <v>0</v>
      </c>
      <c r="F150" s="263">
        <v>0</v>
      </c>
      <c r="G150" s="263">
        <v>0</v>
      </c>
      <c r="H150" s="263">
        <v>0</v>
      </c>
      <c r="I150" s="267">
        <v>0</v>
      </c>
      <c r="J150" s="251"/>
    </row>
    <row r="151" spans="1:10">
      <c r="A151" s="266" t="s">
        <v>30</v>
      </c>
      <c r="B151" s="266" t="s">
        <v>30</v>
      </c>
      <c r="C151" s="264">
        <v>0</v>
      </c>
      <c r="D151" s="265">
        <v>0</v>
      </c>
      <c r="E151" s="263">
        <v>0</v>
      </c>
      <c r="F151" s="263">
        <v>0</v>
      </c>
      <c r="G151" s="263">
        <v>0</v>
      </c>
      <c r="H151" s="263">
        <v>0</v>
      </c>
      <c r="I151" s="267">
        <v>0</v>
      </c>
      <c r="J151" s="251"/>
    </row>
    <row r="152" spans="1:10">
      <c r="A152" s="266" t="s">
        <v>30</v>
      </c>
      <c r="B152" s="266" t="s">
        <v>300</v>
      </c>
      <c r="C152" s="264">
        <v>0</v>
      </c>
      <c r="D152" s="265">
        <v>0</v>
      </c>
      <c r="E152" s="263">
        <v>0</v>
      </c>
      <c r="F152" s="263">
        <v>0</v>
      </c>
      <c r="G152" s="263">
        <v>0</v>
      </c>
      <c r="H152" s="263">
        <v>0</v>
      </c>
      <c r="I152" s="267">
        <v>0</v>
      </c>
      <c r="J152" s="251"/>
    </row>
    <row r="153" spans="1:10">
      <c r="A153" s="266" t="s">
        <v>30</v>
      </c>
      <c r="B153" s="266" t="s">
        <v>174</v>
      </c>
      <c r="C153" s="264">
        <v>0</v>
      </c>
      <c r="D153" s="265">
        <v>0</v>
      </c>
      <c r="E153" s="263">
        <v>0</v>
      </c>
      <c r="F153" s="263">
        <v>0</v>
      </c>
      <c r="G153" s="263">
        <v>0</v>
      </c>
      <c r="H153" s="263">
        <v>0</v>
      </c>
      <c r="I153" s="267">
        <v>0</v>
      </c>
      <c r="J153" s="251"/>
    </row>
    <row r="154" spans="1:10">
      <c r="A154" s="266" t="s">
        <v>30</v>
      </c>
      <c r="B154" s="266" t="s">
        <v>301</v>
      </c>
      <c r="C154" s="264">
        <v>0</v>
      </c>
      <c r="D154" s="265">
        <v>0</v>
      </c>
      <c r="E154" s="263">
        <v>0</v>
      </c>
      <c r="F154" s="263">
        <v>0</v>
      </c>
      <c r="G154" s="263">
        <v>0</v>
      </c>
      <c r="H154" s="263">
        <v>0</v>
      </c>
      <c r="I154" s="267">
        <v>0</v>
      </c>
      <c r="J154" s="251"/>
    </row>
    <row r="155" spans="1:10">
      <c r="A155" s="266" t="s">
        <v>30</v>
      </c>
      <c r="B155" s="266" t="s">
        <v>302</v>
      </c>
      <c r="C155" s="264">
        <v>0</v>
      </c>
      <c r="D155" s="265">
        <v>0</v>
      </c>
      <c r="E155" s="263">
        <v>0</v>
      </c>
      <c r="F155" s="263">
        <v>0</v>
      </c>
      <c r="G155" s="263">
        <v>0</v>
      </c>
      <c r="H155" s="263">
        <v>0</v>
      </c>
      <c r="I155" s="267">
        <v>0</v>
      </c>
      <c r="J155" s="251"/>
    </row>
    <row r="156" spans="1:10">
      <c r="A156" s="266" t="s">
        <v>30</v>
      </c>
      <c r="B156" s="266" t="s">
        <v>303</v>
      </c>
      <c r="C156" s="264">
        <v>0</v>
      </c>
      <c r="D156" s="265">
        <v>0</v>
      </c>
      <c r="E156" s="263">
        <v>0</v>
      </c>
      <c r="F156" s="263">
        <v>0</v>
      </c>
      <c r="G156" s="263">
        <v>0</v>
      </c>
      <c r="H156" s="263">
        <v>0</v>
      </c>
      <c r="I156" s="267">
        <v>0</v>
      </c>
      <c r="J156" s="251"/>
    </row>
    <row r="157" spans="1:10">
      <c r="A157" s="266" t="s">
        <v>30</v>
      </c>
      <c r="B157" s="266" t="s">
        <v>304</v>
      </c>
      <c r="C157" s="264">
        <v>0</v>
      </c>
      <c r="D157" s="265">
        <v>0</v>
      </c>
      <c r="E157" s="263">
        <v>0</v>
      </c>
      <c r="F157" s="263">
        <v>0</v>
      </c>
      <c r="G157" s="263">
        <v>0</v>
      </c>
      <c r="H157" s="263">
        <v>0</v>
      </c>
      <c r="I157" s="267">
        <v>0</v>
      </c>
      <c r="J157" s="251"/>
    </row>
    <row r="158" spans="1:10">
      <c r="A158" s="266" t="s">
        <v>30</v>
      </c>
      <c r="B158" s="266" t="s">
        <v>189</v>
      </c>
      <c r="C158" s="264">
        <v>0</v>
      </c>
      <c r="D158" s="265">
        <v>0</v>
      </c>
      <c r="E158" s="263">
        <v>0</v>
      </c>
      <c r="F158" s="263">
        <v>0</v>
      </c>
      <c r="G158" s="263">
        <v>0</v>
      </c>
      <c r="H158" s="263">
        <v>0</v>
      </c>
      <c r="I158" s="267">
        <v>0</v>
      </c>
      <c r="J158" s="251"/>
    </row>
    <row r="159" spans="1:10">
      <c r="A159" s="266" t="s">
        <v>30</v>
      </c>
      <c r="B159" s="266" t="s">
        <v>225</v>
      </c>
      <c r="C159" s="264">
        <v>0</v>
      </c>
      <c r="D159" s="265">
        <v>0</v>
      </c>
      <c r="E159" s="263">
        <v>0</v>
      </c>
      <c r="F159" s="263">
        <v>0</v>
      </c>
      <c r="G159" s="263">
        <v>0</v>
      </c>
      <c r="H159" s="263">
        <v>0</v>
      </c>
      <c r="I159" s="267">
        <v>0</v>
      </c>
      <c r="J159" s="251"/>
    </row>
    <row r="160" spans="1:10">
      <c r="A160" s="266" t="s">
        <v>30</v>
      </c>
      <c r="B160" s="266" t="s">
        <v>305</v>
      </c>
      <c r="C160" s="264">
        <v>0</v>
      </c>
      <c r="D160" s="265">
        <v>0</v>
      </c>
      <c r="E160" s="263">
        <v>0</v>
      </c>
      <c r="F160" s="263">
        <v>0</v>
      </c>
      <c r="G160" s="263">
        <v>0</v>
      </c>
      <c r="H160" s="263">
        <v>0</v>
      </c>
      <c r="I160" s="267">
        <v>0</v>
      </c>
      <c r="J160" s="251"/>
    </row>
    <row r="161" spans="1:10">
      <c r="A161" s="266" t="s">
        <v>35</v>
      </c>
      <c r="B161" s="266" t="s">
        <v>35</v>
      </c>
      <c r="C161" s="264">
        <v>0</v>
      </c>
      <c r="D161" s="265">
        <v>0</v>
      </c>
      <c r="E161" s="263">
        <v>0</v>
      </c>
      <c r="F161" s="263">
        <v>0</v>
      </c>
      <c r="G161" s="263">
        <v>0</v>
      </c>
      <c r="H161" s="263">
        <v>0</v>
      </c>
      <c r="I161" s="267">
        <v>0</v>
      </c>
      <c r="J161" s="251"/>
    </row>
    <row r="162" spans="1:10">
      <c r="A162" s="266" t="s">
        <v>35</v>
      </c>
      <c r="B162" s="266" t="s">
        <v>306</v>
      </c>
      <c r="C162" s="264">
        <v>0</v>
      </c>
      <c r="D162" s="265">
        <v>0</v>
      </c>
      <c r="E162" s="263">
        <v>0</v>
      </c>
      <c r="F162" s="263">
        <v>0</v>
      </c>
      <c r="G162" s="263">
        <v>0</v>
      </c>
      <c r="H162" s="263">
        <v>0</v>
      </c>
      <c r="I162" s="267">
        <v>0</v>
      </c>
      <c r="J162" s="251"/>
    </row>
    <row r="163" spans="1:10">
      <c r="A163" s="266" t="s">
        <v>35</v>
      </c>
      <c r="B163" s="266" t="s">
        <v>307</v>
      </c>
      <c r="C163" s="264">
        <v>0</v>
      </c>
      <c r="D163" s="265">
        <v>0</v>
      </c>
      <c r="E163" s="263">
        <v>0</v>
      </c>
      <c r="F163" s="263">
        <v>0</v>
      </c>
      <c r="G163" s="263">
        <v>0</v>
      </c>
      <c r="H163" s="263">
        <v>0</v>
      </c>
      <c r="I163" s="267">
        <v>0</v>
      </c>
      <c r="J163" s="251"/>
    </row>
    <row r="164" spans="1:10">
      <c r="A164" s="266" t="s">
        <v>35</v>
      </c>
      <c r="B164" s="266" t="s">
        <v>308</v>
      </c>
      <c r="C164" s="264">
        <v>0</v>
      </c>
      <c r="D164" s="265">
        <v>0</v>
      </c>
      <c r="E164" s="263">
        <v>0</v>
      </c>
      <c r="F164" s="263">
        <v>0</v>
      </c>
      <c r="G164" s="263">
        <v>0</v>
      </c>
      <c r="H164" s="263">
        <v>0</v>
      </c>
      <c r="I164" s="267">
        <v>0</v>
      </c>
      <c r="J164" s="251"/>
    </row>
    <row r="165" spans="1:10">
      <c r="A165" s="266" t="s">
        <v>59</v>
      </c>
      <c r="B165" s="266" t="s">
        <v>253</v>
      </c>
      <c r="C165" s="264">
        <v>1</v>
      </c>
      <c r="D165" s="265">
        <v>0</v>
      </c>
      <c r="E165" s="263">
        <v>0</v>
      </c>
      <c r="F165" s="263">
        <v>0</v>
      </c>
      <c r="G165" s="263">
        <v>0</v>
      </c>
      <c r="H165" s="263">
        <v>0</v>
      </c>
      <c r="I165" s="271">
        <v>1</v>
      </c>
      <c r="J165" s="251"/>
    </row>
    <row r="166" spans="1:10">
      <c r="A166" s="266" t="s">
        <v>59</v>
      </c>
      <c r="B166" s="266" t="s">
        <v>59</v>
      </c>
      <c r="C166" s="264">
        <v>0</v>
      </c>
      <c r="D166" s="265">
        <v>0</v>
      </c>
      <c r="E166" s="263">
        <v>0</v>
      </c>
      <c r="F166" s="263">
        <v>0</v>
      </c>
      <c r="G166" s="263">
        <v>0</v>
      </c>
      <c r="H166" s="263">
        <v>0</v>
      </c>
      <c r="I166" s="267">
        <v>0</v>
      </c>
      <c r="J166" s="251"/>
    </row>
    <row r="167" spans="1:10">
      <c r="A167" s="266" t="s">
        <v>59</v>
      </c>
      <c r="B167" s="266" t="s">
        <v>178</v>
      </c>
      <c r="C167" s="264">
        <v>0</v>
      </c>
      <c r="D167" s="265">
        <v>0</v>
      </c>
      <c r="E167" s="263">
        <v>0</v>
      </c>
      <c r="F167" s="263">
        <v>0</v>
      </c>
      <c r="G167" s="263">
        <v>0</v>
      </c>
      <c r="H167" s="263">
        <v>0</v>
      </c>
      <c r="I167" s="267">
        <v>0</v>
      </c>
      <c r="J167" s="251"/>
    </row>
    <row r="168" spans="1:10">
      <c r="A168" s="266" t="s">
        <v>59</v>
      </c>
      <c r="B168" s="266" t="s">
        <v>164</v>
      </c>
      <c r="C168" s="264">
        <v>0</v>
      </c>
      <c r="D168" s="265">
        <v>0</v>
      </c>
      <c r="E168" s="263">
        <v>0</v>
      </c>
      <c r="F168" s="263">
        <v>0</v>
      </c>
      <c r="G168" s="263">
        <v>0</v>
      </c>
      <c r="H168" s="263">
        <v>0</v>
      </c>
      <c r="I168" s="267">
        <v>0</v>
      </c>
      <c r="J168" s="251"/>
    </row>
    <row r="169" spans="1:10">
      <c r="A169" s="266" t="s">
        <v>59</v>
      </c>
      <c r="B169" s="266" t="s">
        <v>181</v>
      </c>
      <c r="C169" s="264">
        <v>0</v>
      </c>
      <c r="D169" s="265">
        <v>0</v>
      </c>
      <c r="E169" s="263">
        <v>0</v>
      </c>
      <c r="F169" s="263">
        <v>0</v>
      </c>
      <c r="G169" s="263">
        <v>0</v>
      </c>
      <c r="H169" s="263">
        <v>0</v>
      </c>
      <c r="I169" s="267">
        <v>0</v>
      </c>
      <c r="J169" s="251"/>
    </row>
    <row r="170" spans="1:10">
      <c r="A170" s="266" t="s">
        <v>59</v>
      </c>
      <c r="B170" s="266" t="s">
        <v>166</v>
      </c>
      <c r="C170" s="264">
        <v>0</v>
      </c>
      <c r="D170" s="265">
        <v>0</v>
      </c>
      <c r="E170" s="263">
        <v>0</v>
      </c>
      <c r="F170" s="263">
        <v>0</v>
      </c>
      <c r="G170" s="263">
        <v>0</v>
      </c>
      <c r="H170" s="263">
        <v>0</v>
      </c>
      <c r="I170" s="267">
        <v>0</v>
      </c>
      <c r="J170" s="251"/>
    </row>
    <row r="171" spans="1:10">
      <c r="A171" s="266" t="s">
        <v>59</v>
      </c>
      <c r="B171" s="266" t="s">
        <v>182</v>
      </c>
      <c r="C171" s="264">
        <v>0</v>
      </c>
      <c r="D171" s="265">
        <v>0</v>
      </c>
      <c r="E171" s="263">
        <v>0</v>
      </c>
      <c r="F171" s="263">
        <v>0</v>
      </c>
      <c r="G171" s="263">
        <v>0</v>
      </c>
      <c r="H171" s="263">
        <v>0</v>
      </c>
      <c r="I171" s="267">
        <v>0</v>
      </c>
      <c r="J171" s="251"/>
    </row>
    <row r="172" spans="1:10">
      <c r="A172" s="266" t="s">
        <v>59</v>
      </c>
      <c r="B172" s="266" t="s">
        <v>309</v>
      </c>
      <c r="C172" s="264">
        <v>0</v>
      </c>
      <c r="D172" s="265">
        <v>0</v>
      </c>
      <c r="E172" s="263">
        <v>0</v>
      </c>
      <c r="F172" s="263">
        <v>0</v>
      </c>
      <c r="G172" s="263">
        <v>0</v>
      </c>
      <c r="H172" s="263">
        <v>0</v>
      </c>
      <c r="I172" s="267">
        <v>0</v>
      </c>
      <c r="J172" s="251"/>
    </row>
    <row r="173" spans="1:10">
      <c r="A173" s="266" t="s">
        <v>60</v>
      </c>
      <c r="B173" s="266" t="s">
        <v>310</v>
      </c>
      <c r="C173" s="264">
        <v>0</v>
      </c>
      <c r="D173" s="265">
        <v>0</v>
      </c>
      <c r="E173" s="263">
        <v>0</v>
      </c>
      <c r="F173" s="263">
        <v>0</v>
      </c>
      <c r="G173" s="263">
        <v>0</v>
      </c>
      <c r="H173" s="263">
        <v>0</v>
      </c>
      <c r="I173" s="267">
        <v>0</v>
      </c>
      <c r="J173" s="251"/>
    </row>
    <row r="174" spans="1:10">
      <c r="A174" s="266" t="s">
        <v>60</v>
      </c>
      <c r="B174" s="266" t="s">
        <v>311</v>
      </c>
      <c r="C174" s="264">
        <v>0</v>
      </c>
      <c r="D174" s="265">
        <v>0</v>
      </c>
      <c r="E174" s="263">
        <v>0</v>
      </c>
      <c r="F174" s="263">
        <v>0</v>
      </c>
      <c r="G174" s="263">
        <v>0</v>
      </c>
      <c r="H174" s="263">
        <v>0</v>
      </c>
      <c r="I174" s="267">
        <v>0</v>
      </c>
      <c r="J174" s="251"/>
    </row>
    <row r="175" spans="1:10">
      <c r="A175" s="266" t="s">
        <v>60</v>
      </c>
      <c r="B175" s="266" t="s">
        <v>312</v>
      </c>
      <c r="C175" s="264">
        <v>0</v>
      </c>
      <c r="D175" s="265">
        <v>0</v>
      </c>
      <c r="E175" s="263">
        <v>0</v>
      </c>
      <c r="F175" s="263">
        <v>0</v>
      </c>
      <c r="G175" s="263">
        <v>0</v>
      </c>
      <c r="H175" s="263">
        <v>0</v>
      </c>
      <c r="I175" s="267">
        <v>0</v>
      </c>
      <c r="J175" s="251"/>
    </row>
    <row r="176" spans="1:10">
      <c r="A176" s="266" t="s">
        <v>60</v>
      </c>
      <c r="B176" s="266" t="s">
        <v>60</v>
      </c>
      <c r="C176" s="264">
        <v>0</v>
      </c>
      <c r="D176" s="265">
        <v>0</v>
      </c>
      <c r="E176" s="263">
        <v>0</v>
      </c>
      <c r="F176" s="263">
        <v>0</v>
      </c>
      <c r="G176" s="263">
        <v>0</v>
      </c>
      <c r="H176" s="263">
        <v>0</v>
      </c>
      <c r="I176" s="267">
        <v>0</v>
      </c>
      <c r="J176" s="251"/>
    </row>
    <row r="177" spans="1:10">
      <c r="A177" s="266" t="s">
        <v>60</v>
      </c>
      <c r="B177" s="266" t="s">
        <v>313</v>
      </c>
      <c r="C177" s="264">
        <v>0</v>
      </c>
      <c r="D177" s="265">
        <v>0</v>
      </c>
      <c r="E177" s="263">
        <v>0</v>
      </c>
      <c r="F177" s="263">
        <v>0</v>
      </c>
      <c r="G177" s="263">
        <v>0</v>
      </c>
      <c r="H177" s="263">
        <v>0</v>
      </c>
      <c r="I177" s="267">
        <v>0</v>
      </c>
      <c r="J177" s="251"/>
    </row>
    <row r="178" spans="1:10">
      <c r="A178" s="266" t="s">
        <v>60</v>
      </c>
      <c r="B178" s="266" t="s">
        <v>314</v>
      </c>
      <c r="C178" s="264">
        <v>0</v>
      </c>
      <c r="D178" s="265">
        <v>0</v>
      </c>
      <c r="E178" s="263">
        <v>0</v>
      </c>
      <c r="F178" s="263">
        <v>0</v>
      </c>
      <c r="G178" s="263">
        <v>0</v>
      </c>
      <c r="H178" s="263">
        <v>0</v>
      </c>
      <c r="I178" s="267">
        <v>0</v>
      </c>
      <c r="J178" s="251"/>
    </row>
    <row r="179" spans="1:10">
      <c r="A179" s="266" t="s">
        <v>60</v>
      </c>
      <c r="B179" s="266" t="s">
        <v>315</v>
      </c>
      <c r="C179" s="264">
        <v>0</v>
      </c>
      <c r="D179" s="265">
        <v>0</v>
      </c>
      <c r="E179" s="263">
        <v>0</v>
      </c>
      <c r="F179" s="263">
        <v>0</v>
      </c>
      <c r="G179" s="263">
        <v>0</v>
      </c>
      <c r="H179" s="263">
        <v>0</v>
      </c>
      <c r="I179" s="267">
        <v>0</v>
      </c>
      <c r="J179" s="251"/>
    </row>
    <row r="180" spans="1:10">
      <c r="A180" s="266" t="s">
        <v>60</v>
      </c>
      <c r="B180" s="266" t="s">
        <v>316</v>
      </c>
      <c r="C180" s="264">
        <v>0</v>
      </c>
      <c r="D180" s="265">
        <v>0</v>
      </c>
      <c r="E180" s="263">
        <v>0</v>
      </c>
      <c r="F180" s="263">
        <v>0</v>
      </c>
      <c r="G180" s="263">
        <v>0</v>
      </c>
      <c r="H180" s="263">
        <v>0</v>
      </c>
      <c r="I180" s="267">
        <v>0</v>
      </c>
      <c r="J180" s="251"/>
    </row>
    <row r="181" spans="1:10">
      <c r="A181" s="266" t="s">
        <v>61</v>
      </c>
      <c r="B181" s="266" t="s">
        <v>61</v>
      </c>
      <c r="C181" s="264">
        <v>0</v>
      </c>
      <c r="D181" s="265">
        <v>0</v>
      </c>
      <c r="E181" s="263">
        <v>0</v>
      </c>
      <c r="F181" s="263">
        <v>0</v>
      </c>
      <c r="G181" s="263">
        <v>0</v>
      </c>
      <c r="H181" s="263">
        <v>0</v>
      </c>
      <c r="I181" s="267">
        <v>0</v>
      </c>
      <c r="J181" s="251"/>
    </row>
    <row r="182" spans="1:10">
      <c r="A182" s="266" t="s">
        <v>61</v>
      </c>
      <c r="B182" s="266" t="s">
        <v>317</v>
      </c>
      <c r="C182" s="264">
        <v>0</v>
      </c>
      <c r="D182" s="265">
        <v>0</v>
      </c>
      <c r="E182" s="263">
        <v>0</v>
      </c>
      <c r="F182" s="263">
        <v>0</v>
      </c>
      <c r="G182" s="263">
        <v>0</v>
      </c>
      <c r="H182" s="263">
        <v>0</v>
      </c>
      <c r="I182" s="267">
        <v>0</v>
      </c>
      <c r="J182" s="251"/>
    </row>
    <row r="183" spans="1:10">
      <c r="A183" s="266" t="s">
        <v>61</v>
      </c>
      <c r="B183" s="266" t="s">
        <v>179</v>
      </c>
      <c r="C183" s="264">
        <v>0</v>
      </c>
      <c r="D183" s="265">
        <v>0</v>
      </c>
      <c r="E183" s="263">
        <v>0</v>
      </c>
      <c r="F183" s="263">
        <v>0</v>
      </c>
      <c r="G183" s="263">
        <v>0</v>
      </c>
      <c r="H183" s="263">
        <v>0</v>
      </c>
      <c r="I183" s="267">
        <v>0</v>
      </c>
      <c r="J183" s="251"/>
    </row>
    <row r="184" spans="1:10">
      <c r="A184" s="266" t="s">
        <v>61</v>
      </c>
      <c r="B184" s="266" t="s">
        <v>318</v>
      </c>
      <c r="C184" s="264">
        <v>0</v>
      </c>
      <c r="D184" s="265">
        <v>0</v>
      </c>
      <c r="E184" s="263">
        <v>0</v>
      </c>
      <c r="F184" s="263">
        <v>0</v>
      </c>
      <c r="G184" s="263">
        <v>0</v>
      </c>
      <c r="H184" s="263">
        <v>0</v>
      </c>
      <c r="I184" s="267">
        <v>0</v>
      </c>
      <c r="J184" s="251"/>
    </row>
    <row r="185" spans="1:10">
      <c r="A185" s="266" t="s">
        <v>61</v>
      </c>
      <c r="B185" s="266" t="s">
        <v>319</v>
      </c>
      <c r="C185" s="264">
        <v>0</v>
      </c>
      <c r="D185" s="265">
        <v>0</v>
      </c>
      <c r="E185" s="263">
        <v>0</v>
      </c>
      <c r="F185" s="263">
        <v>0</v>
      </c>
      <c r="G185" s="263">
        <v>0</v>
      </c>
      <c r="H185" s="263">
        <v>0</v>
      </c>
      <c r="I185" s="267">
        <v>0</v>
      </c>
      <c r="J185" s="251"/>
    </row>
    <row r="186" spans="1:10">
      <c r="A186" s="266" t="s">
        <v>61</v>
      </c>
      <c r="B186" s="266" t="s">
        <v>320</v>
      </c>
      <c r="C186" s="264">
        <v>0</v>
      </c>
      <c r="D186" s="265">
        <v>0</v>
      </c>
      <c r="E186" s="263">
        <v>0</v>
      </c>
      <c r="F186" s="263">
        <v>0</v>
      </c>
      <c r="G186" s="263">
        <v>0</v>
      </c>
      <c r="H186" s="263">
        <v>0</v>
      </c>
      <c r="I186" s="267">
        <v>0</v>
      </c>
      <c r="J186" s="251"/>
    </row>
    <row r="187" spans="1:10">
      <c r="A187" s="266" t="s">
        <v>62</v>
      </c>
      <c r="B187" s="266" t="s">
        <v>62</v>
      </c>
      <c r="C187" s="264">
        <v>0</v>
      </c>
      <c r="D187" s="265">
        <v>0</v>
      </c>
      <c r="E187" s="263">
        <v>0</v>
      </c>
      <c r="F187" s="263">
        <v>0</v>
      </c>
      <c r="G187" s="263">
        <v>0</v>
      </c>
      <c r="H187" s="263">
        <v>0</v>
      </c>
      <c r="I187" s="267">
        <v>0</v>
      </c>
      <c r="J187" s="251"/>
    </row>
    <row r="188" spans="1:10">
      <c r="A188" s="266" t="s">
        <v>62</v>
      </c>
      <c r="B188" s="266" t="s">
        <v>321</v>
      </c>
      <c r="C188" s="264">
        <v>0</v>
      </c>
      <c r="D188" s="265">
        <v>0</v>
      </c>
      <c r="E188" s="263">
        <v>0</v>
      </c>
      <c r="F188" s="263">
        <v>0</v>
      </c>
      <c r="G188" s="263">
        <v>0</v>
      </c>
      <c r="H188" s="263">
        <v>0</v>
      </c>
      <c r="I188" s="267">
        <v>0</v>
      </c>
      <c r="J188" s="251"/>
    </row>
    <row r="189" spans="1:10">
      <c r="A189" s="266" t="s">
        <v>62</v>
      </c>
      <c r="B189" s="266" t="s">
        <v>322</v>
      </c>
      <c r="C189" s="264">
        <v>0</v>
      </c>
      <c r="D189" s="265">
        <v>0</v>
      </c>
      <c r="E189" s="263">
        <v>0</v>
      </c>
      <c r="F189" s="263">
        <v>0</v>
      </c>
      <c r="G189" s="263">
        <v>0</v>
      </c>
      <c r="H189" s="263">
        <v>0</v>
      </c>
      <c r="I189" s="267">
        <v>0</v>
      </c>
      <c r="J189" s="251"/>
    </row>
    <row r="190" spans="1:10">
      <c r="A190" s="266" t="s">
        <v>62</v>
      </c>
      <c r="B190" s="266" t="s">
        <v>323</v>
      </c>
      <c r="C190" s="264">
        <v>0</v>
      </c>
      <c r="D190" s="265">
        <v>0</v>
      </c>
      <c r="E190" s="263">
        <v>0</v>
      </c>
      <c r="F190" s="263">
        <v>0</v>
      </c>
      <c r="G190" s="263">
        <v>0</v>
      </c>
      <c r="H190" s="263">
        <v>0</v>
      </c>
      <c r="I190" s="267">
        <v>0</v>
      </c>
      <c r="J190" s="251"/>
    </row>
    <row r="191" spans="1:10">
      <c r="A191" s="266" t="s">
        <v>63</v>
      </c>
      <c r="B191" s="266" t="s">
        <v>63</v>
      </c>
      <c r="C191" s="264">
        <v>0</v>
      </c>
      <c r="D191" s="265">
        <v>0</v>
      </c>
      <c r="E191" s="263">
        <v>0</v>
      </c>
      <c r="F191" s="263">
        <v>0</v>
      </c>
      <c r="G191" s="263">
        <v>0</v>
      </c>
      <c r="H191" s="263">
        <v>0</v>
      </c>
      <c r="I191" s="267">
        <v>0</v>
      </c>
      <c r="J191" s="251"/>
    </row>
    <row r="192" spans="1:10">
      <c r="A192" s="266" t="s">
        <v>63</v>
      </c>
      <c r="B192" s="266" t="s">
        <v>324</v>
      </c>
      <c r="C192" s="264">
        <v>0</v>
      </c>
      <c r="D192" s="265">
        <v>0</v>
      </c>
      <c r="E192" s="263">
        <v>0</v>
      </c>
      <c r="F192" s="263">
        <v>0</v>
      </c>
      <c r="G192" s="263">
        <v>0</v>
      </c>
      <c r="H192" s="263">
        <v>0</v>
      </c>
      <c r="I192" s="267">
        <v>0</v>
      </c>
      <c r="J192" s="251"/>
    </row>
    <row r="193" spans="1:10">
      <c r="A193" s="266" t="s">
        <v>63</v>
      </c>
      <c r="B193" s="266" t="s">
        <v>269</v>
      </c>
      <c r="C193" s="264">
        <v>0</v>
      </c>
      <c r="D193" s="265">
        <v>0</v>
      </c>
      <c r="E193" s="263">
        <v>0</v>
      </c>
      <c r="F193" s="263">
        <v>0</v>
      </c>
      <c r="G193" s="263">
        <v>0</v>
      </c>
      <c r="H193" s="263">
        <v>0</v>
      </c>
      <c r="I193" s="267">
        <v>0</v>
      </c>
      <c r="J193" s="251"/>
    </row>
    <row r="194" spans="1:10">
      <c r="A194" s="266" t="s">
        <v>63</v>
      </c>
      <c r="B194" s="266" t="s">
        <v>325</v>
      </c>
      <c r="C194" s="264">
        <v>0</v>
      </c>
      <c r="D194" s="265">
        <v>0</v>
      </c>
      <c r="E194" s="263">
        <v>0</v>
      </c>
      <c r="F194" s="263">
        <v>0</v>
      </c>
      <c r="G194" s="263">
        <v>0</v>
      </c>
      <c r="H194" s="263">
        <v>0</v>
      </c>
      <c r="I194" s="267">
        <v>0</v>
      </c>
      <c r="J194" s="251"/>
    </row>
    <row r="195" spans="1:10">
      <c r="A195" s="266" t="s">
        <v>63</v>
      </c>
      <c r="B195" s="266" t="s">
        <v>326</v>
      </c>
      <c r="C195" s="264">
        <v>0</v>
      </c>
      <c r="D195" s="265">
        <v>0</v>
      </c>
      <c r="E195" s="263">
        <v>0</v>
      </c>
      <c r="F195" s="263">
        <v>0</v>
      </c>
      <c r="G195" s="263">
        <v>0</v>
      </c>
      <c r="H195" s="263">
        <v>0</v>
      </c>
      <c r="I195" s="267">
        <v>0</v>
      </c>
      <c r="J195" s="251"/>
    </row>
    <row r="196" spans="1:10" ht="22.5">
      <c r="A196" s="230" t="s">
        <v>327</v>
      </c>
      <c r="B196" s="231"/>
      <c r="C196" s="232">
        <f>SUM(C3:C195)</f>
        <v>15</v>
      </c>
      <c r="D196" s="262">
        <f>E196+F196+G196+H196</f>
        <v>2</v>
      </c>
      <c r="E196" s="233">
        <f>SUM(E3:E195)</f>
        <v>1</v>
      </c>
      <c r="F196" s="233">
        <f>SUM(F3:F195)</f>
        <v>0</v>
      </c>
      <c r="G196" s="233">
        <f>SUM(G3:G195)</f>
        <v>0</v>
      </c>
      <c r="H196" s="233">
        <f>SUM(H3:H195)</f>
        <v>1</v>
      </c>
      <c r="I196" s="245"/>
      <c r="J196" s="234"/>
    </row>
    <row r="197" spans="1:10">
      <c r="A197" s="235" t="s">
        <v>389</v>
      </c>
      <c r="B197" s="236"/>
      <c r="C197" s="370">
        <f>C196+D196</f>
        <v>17</v>
      </c>
      <c r="D197" s="371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Q37"/>
  <sheetViews>
    <sheetView workbookViewId="0">
      <selection activeCell="B20" sqref="B20"/>
    </sheetView>
  </sheetViews>
  <sheetFormatPr defaultRowHeight="23.25"/>
  <cols>
    <col min="1" max="1" width="23.7109375" style="334" bestFit="1" customWidth="1"/>
    <col min="2" max="2" width="20.28515625" style="334" bestFit="1" customWidth="1"/>
    <col min="3" max="3" width="13.140625" style="334" bestFit="1" customWidth="1"/>
    <col min="4" max="16" width="9.140625" style="334"/>
    <col min="17" max="17" width="14.85546875" style="334" bestFit="1" customWidth="1"/>
    <col min="18" max="16384" width="9.140625" style="334"/>
  </cols>
  <sheetData>
    <row r="1" spans="1:17">
      <c r="A1" s="268" t="s">
        <v>365</v>
      </c>
      <c r="B1" s="268"/>
    </row>
    <row r="2" spans="1:17" ht="25.5">
      <c r="A2"/>
      <c r="B2" s="269" t="s">
        <v>388</v>
      </c>
    </row>
    <row r="3" spans="1:17" ht="25.5">
      <c r="A3"/>
      <c r="B3" s="269"/>
    </row>
    <row r="4" spans="1:17">
      <c r="A4" s="336" t="s">
        <v>330</v>
      </c>
      <c r="B4" s="337"/>
      <c r="C4" s="337"/>
      <c r="D4" s="336" t="s">
        <v>331</v>
      </c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8"/>
    </row>
    <row r="5" spans="1:17">
      <c r="A5" s="336" t="s">
        <v>9</v>
      </c>
      <c r="B5" s="336" t="s">
        <v>42</v>
      </c>
      <c r="C5" s="336" t="s">
        <v>328</v>
      </c>
      <c r="D5" s="351">
        <v>0</v>
      </c>
      <c r="E5" s="351">
        <v>1</v>
      </c>
      <c r="F5" s="351">
        <v>2</v>
      </c>
      <c r="G5" s="351">
        <v>4</v>
      </c>
      <c r="H5" s="351">
        <v>7</v>
      </c>
      <c r="I5" s="351">
        <v>8</v>
      </c>
      <c r="J5" s="351">
        <v>9</v>
      </c>
      <c r="K5" s="351">
        <v>10</v>
      </c>
      <c r="L5" s="351">
        <v>12</v>
      </c>
      <c r="M5" s="351">
        <v>13</v>
      </c>
      <c r="N5" s="351">
        <v>15</v>
      </c>
      <c r="O5" s="351">
        <v>16</v>
      </c>
      <c r="P5" s="351">
        <v>19</v>
      </c>
      <c r="Q5" s="349" t="s">
        <v>332</v>
      </c>
    </row>
    <row r="6" spans="1:17">
      <c r="A6" s="331" t="s">
        <v>23</v>
      </c>
      <c r="B6" s="331" t="s">
        <v>23</v>
      </c>
      <c r="C6" s="331" t="s">
        <v>378</v>
      </c>
      <c r="D6" s="344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>
        <v>1</v>
      </c>
      <c r="Q6" s="343">
        <v>1</v>
      </c>
    </row>
    <row r="7" spans="1:17">
      <c r="A7" s="332"/>
      <c r="B7" s="332"/>
      <c r="C7" s="333" t="s">
        <v>173</v>
      </c>
      <c r="D7" s="344">
        <v>1</v>
      </c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6">
        <v>1</v>
      </c>
    </row>
    <row r="8" spans="1:17">
      <c r="A8" s="332"/>
      <c r="B8" s="331" t="s">
        <v>333</v>
      </c>
      <c r="C8" s="335"/>
      <c r="D8" s="341">
        <v>1</v>
      </c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>
        <v>1</v>
      </c>
      <c r="Q8" s="343">
        <v>2</v>
      </c>
    </row>
    <row r="9" spans="1:17">
      <c r="A9" s="354" t="s">
        <v>333</v>
      </c>
      <c r="B9" s="355"/>
      <c r="C9" s="355"/>
      <c r="D9" s="356">
        <v>1</v>
      </c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>
        <v>1</v>
      </c>
      <c r="Q9" s="358">
        <v>2</v>
      </c>
    </row>
    <row r="10" spans="1:17">
      <c r="A10" s="331" t="s">
        <v>24</v>
      </c>
      <c r="B10" s="331" t="s">
        <v>226</v>
      </c>
      <c r="C10" s="331" t="s">
        <v>329</v>
      </c>
      <c r="D10" s="341"/>
      <c r="E10" s="342">
        <v>1</v>
      </c>
      <c r="F10" s="342">
        <v>1</v>
      </c>
      <c r="G10" s="342"/>
      <c r="H10" s="342"/>
      <c r="I10" s="342"/>
      <c r="J10" s="342"/>
      <c r="K10" s="342"/>
      <c r="L10" s="342"/>
      <c r="M10" s="342">
        <v>1</v>
      </c>
      <c r="N10" s="342"/>
      <c r="O10" s="342"/>
      <c r="P10" s="342"/>
      <c r="Q10" s="343">
        <v>3</v>
      </c>
    </row>
    <row r="11" spans="1:17">
      <c r="A11" s="332"/>
      <c r="B11" s="331" t="s">
        <v>355</v>
      </c>
      <c r="C11" s="335"/>
      <c r="D11" s="341"/>
      <c r="E11" s="342">
        <v>1</v>
      </c>
      <c r="F11" s="342">
        <v>1</v>
      </c>
      <c r="G11" s="342"/>
      <c r="H11" s="342"/>
      <c r="I11" s="342"/>
      <c r="J11" s="342"/>
      <c r="K11" s="342"/>
      <c r="L11" s="342"/>
      <c r="M11" s="342">
        <v>1</v>
      </c>
      <c r="N11" s="342"/>
      <c r="O11" s="342"/>
      <c r="P11" s="342"/>
      <c r="Q11" s="343">
        <v>3</v>
      </c>
    </row>
    <row r="12" spans="1:17">
      <c r="A12" s="354" t="s">
        <v>334</v>
      </c>
      <c r="B12" s="355"/>
      <c r="C12" s="355"/>
      <c r="D12" s="356"/>
      <c r="E12" s="357">
        <v>1</v>
      </c>
      <c r="F12" s="357">
        <v>1</v>
      </c>
      <c r="G12" s="357"/>
      <c r="H12" s="357"/>
      <c r="I12" s="357"/>
      <c r="J12" s="357"/>
      <c r="K12" s="357"/>
      <c r="L12" s="357"/>
      <c r="M12" s="357">
        <v>1</v>
      </c>
      <c r="N12" s="357"/>
      <c r="O12" s="357"/>
      <c r="P12" s="357"/>
      <c r="Q12" s="358">
        <v>3</v>
      </c>
    </row>
    <row r="13" spans="1:17">
      <c r="A13" s="331" t="s">
        <v>31</v>
      </c>
      <c r="B13" s="331" t="s">
        <v>220</v>
      </c>
      <c r="C13" s="331" t="s">
        <v>303</v>
      </c>
      <c r="D13" s="341"/>
      <c r="E13" s="342"/>
      <c r="F13" s="342">
        <v>1</v>
      </c>
      <c r="G13" s="342"/>
      <c r="H13" s="342"/>
      <c r="I13" s="342"/>
      <c r="J13" s="342"/>
      <c r="K13" s="342">
        <v>1</v>
      </c>
      <c r="L13" s="342">
        <v>1</v>
      </c>
      <c r="M13" s="342"/>
      <c r="N13" s="342"/>
      <c r="O13" s="342"/>
      <c r="P13" s="342"/>
      <c r="Q13" s="343">
        <v>3</v>
      </c>
    </row>
    <row r="14" spans="1:17">
      <c r="A14" s="332"/>
      <c r="B14" s="331" t="s">
        <v>356</v>
      </c>
      <c r="C14" s="335"/>
      <c r="D14" s="341"/>
      <c r="E14" s="342"/>
      <c r="F14" s="342">
        <v>1</v>
      </c>
      <c r="G14" s="342"/>
      <c r="H14" s="342"/>
      <c r="I14" s="342"/>
      <c r="J14" s="342"/>
      <c r="K14" s="342">
        <v>1</v>
      </c>
      <c r="L14" s="342">
        <v>1</v>
      </c>
      <c r="M14" s="342"/>
      <c r="N14" s="342"/>
      <c r="O14" s="342"/>
      <c r="P14" s="342"/>
      <c r="Q14" s="343">
        <v>3</v>
      </c>
    </row>
    <row r="15" spans="1:17">
      <c r="A15" s="354" t="s">
        <v>335</v>
      </c>
      <c r="B15" s="355"/>
      <c r="C15" s="355"/>
      <c r="D15" s="356"/>
      <c r="E15" s="357"/>
      <c r="F15" s="357">
        <v>1</v>
      </c>
      <c r="G15" s="357"/>
      <c r="H15" s="357"/>
      <c r="I15" s="357"/>
      <c r="J15" s="357"/>
      <c r="K15" s="357">
        <v>1</v>
      </c>
      <c r="L15" s="357">
        <v>1</v>
      </c>
      <c r="M15" s="357"/>
      <c r="N15" s="357"/>
      <c r="O15" s="357"/>
      <c r="P15" s="357"/>
      <c r="Q15" s="358">
        <v>3</v>
      </c>
    </row>
    <row r="16" spans="1:17">
      <c r="A16" s="331" t="s">
        <v>26</v>
      </c>
      <c r="B16" s="331" t="s">
        <v>242</v>
      </c>
      <c r="C16" s="331" t="s">
        <v>242</v>
      </c>
      <c r="D16" s="341"/>
      <c r="E16" s="342"/>
      <c r="F16" s="342"/>
      <c r="G16" s="342"/>
      <c r="H16" s="342"/>
      <c r="I16" s="342"/>
      <c r="J16" s="342"/>
      <c r="K16" s="342"/>
      <c r="L16" s="342"/>
      <c r="M16" s="342"/>
      <c r="N16" s="342">
        <v>1</v>
      </c>
      <c r="O16" s="342"/>
      <c r="P16" s="342"/>
      <c r="Q16" s="343">
        <v>1</v>
      </c>
    </row>
    <row r="17" spans="1:17">
      <c r="A17" s="332"/>
      <c r="B17" s="331" t="s">
        <v>381</v>
      </c>
      <c r="C17" s="335"/>
      <c r="D17" s="341"/>
      <c r="E17" s="342"/>
      <c r="F17" s="342"/>
      <c r="G17" s="342"/>
      <c r="H17" s="342"/>
      <c r="I17" s="342"/>
      <c r="J17" s="342"/>
      <c r="K17" s="342"/>
      <c r="L17" s="342"/>
      <c r="M17" s="342"/>
      <c r="N17" s="342">
        <v>1</v>
      </c>
      <c r="O17" s="342"/>
      <c r="P17" s="342"/>
      <c r="Q17" s="343">
        <v>1</v>
      </c>
    </row>
    <row r="18" spans="1:17">
      <c r="A18" s="354" t="s">
        <v>382</v>
      </c>
      <c r="B18" s="355"/>
      <c r="C18" s="355"/>
      <c r="D18" s="356"/>
      <c r="E18" s="357"/>
      <c r="F18" s="357"/>
      <c r="G18" s="357"/>
      <c r="H18" s="357"/>
      <c r="I18" s="357"/>
      <c r="J18" s="357"/>
      <c r="K18" s="357"/>
      <c r="L18" s="357"/>
      <c r="M18" s="357"/>
      <c r="N18" s="357">
        <v>1</v>
      </c>
      <c r="O18" s="357"/>
      <c r="P18" s="357"/>
      <c r="Q18" s="358">
        <v>1</v>
      </c>
    </row>
    <row r="19" spans="1:17">
      <c r="A19" s="331" t="s">
        <v>21</v>
      </c>
      <c r="B19" s="331" t="s">
        <v>157</v>
      </c>
      <c r="C19" s="331" t="s">
        <v>358</v>
      </c>
      <c r="D19" s="341"/>
      <c r="E19" s="342"/>
      <c r="F19" s="342"/>
      <c r="G19" s="342"/>
      <c r="H19" s="342"/>
      <c r="I19" s="342">
        <v>1</v>
      </c>
      <c r="J19" s="342"/>
      <c r="K19" s="342"/>
      <c r="L19" s="342"/>
      <c r="M19" s="342"/>
      <c r="N19" s="342"/>
      <c r="O19" s="342"/>
      <c r="P19" s="342"/>
      <c r="Q19" s="343">
        <v>1</v>
      </c>
    </row>
    <row r="20" spans="1:17">
      <c r="A20" s="332"/>
      <c r="B20" s="332"/>
      <c r="C20" s="333" t="s">
        <v>360</v>
      </c>
      <c r="D20" s="344"/>
      <c r="E20" s="345"/>
      <c r="F20" s="345"/>
      <c r="G20" s="345"/>
      <c r="H20" s="345">
        <v>1</v>
      </c>
      <c r="I20" s="345"/>
      <c r="J20" s="345"/>
      <c r="K20" s="345"/>
      <c r="L20" s="345"/>
      <c r="M20" s="345"/>
      <c r="N20" s="345"/>
      <c r="O20" s="345"/>
      <c r="P20" s="345"/>
      <c r="Q20" s="346">
        <v>1</v>
      </c>
    </row>
    <row r="21" spans="1:17">
      <c r="A21" s="332"/>
      <c r="B21" s="332"/>
      <c r="C21" s="333" t="s">
        <v>353</v>
      </c>
      <c r="D21" s="344"/>
      <c r="E21" s="345"/>
      <c r="F21" s="345"/>
      <c r="G21" s="345">
        <v>1</v>
      </c>
      <c r="H21" s="345"/>
      <c r="I21" s="345"/>
      <c r="J21" s="345"/>
      <c r="K21" s="345"/>
      <c r="L21" s="345"/>
      <c r="M21" s="345"/>
      <c r="N21" s="345"/>
      <c r="O21" s="345"/>
      <c r="P21" s="345"/>
      <c r="Q21" s="346">
        <v>1</v>
      </c>
    </row>
    <row r="22" spans="1:17">
      <c r="A22" s="332"/>
      <c r="B22" s="331" t="s">
        <v>357</v>
      </c>
      <c r="C22" s="335"/>
      <c r="D22" s="341"/>
      <c r="E22" s="342"/>
      <c r="F22" s="342"/>
      <c r="G22" s="342">
        <v>1</v>
      </c>
      <c r="H22" s="342">
        <v>1</v>
      </c>
      <c r="I22" s="342">
        <v>1</v>
      </c>
      <c r="J22" s="342"/>
      <c r="K22" s="342"/>
      <c r="L22" s="342"/>
      <c r="M22" s="342"/>
      <c r="N22" s="342"/>
      <c r="O22" s="342"/>
      <c r="P22" s="342"/>
      <c r="Q22" s="343">
        <v>3</v>
      </c>
    </row>
    <row r="23" spans="1:17">
      <c r="A23" s="354" t="s">
        <v>354</v>
      </c>
      <c r="B23" s="355"/>
      <c r="C23" s="355"/>
      <c r="D23" s="356"/>
      <c r="E23" s="357"/>
      <c r="F23" s="357"/>
      <c r="G23" s="357">
        <v>1</v>
      </c>
      <c r="H23" s="357">
        <v>1</v>
      </c>
      <c r="I23" s="357">
        <v>1</v>
      </c>
      <c r="J23" s="357"/>
      <c r="K23" s="357"/>
      <c r="L23" s="357"/>
      <c r="M23" s="357"/>
      <c r="N23" s="357"/>
      <c r="O23" s="357"/>
      <c r="P23" s="357"/>
      <c r="Q23" s="358">
        <v>3</v>
      </c>
    </row>
    <row r="24" spans="1:17">
      <c r="A24" s="331" t="s">
        <v>59</v>
      </c>
      <c r="B24" s="331" t="s">
        <v>253</v>
      </c>
      <c r="C24" s="331" t="s">
        <v>361</v>
      </c>
      <c r="D24" s="341"/>
      <c r="E24" s="342"/>
      <c r="F24" s="342"/>
      <c r="G24" s="342"/>
      <c r="H24" s="342"/>
      <c r="I24" s="342"/>
      <c r="J24" s="342">
        <v>1</v>
      </c>
      <c r="K24" s="342"/>
      <c r="L24" s="342"/>
      <c r="M24" s="342"/>
      <c r="N24" s="342"/>
      <c r="O24" s="342"/>
      <c r="P24" s="342"/>
      <c r="Q24" s="343">
        <v>1</v>
      </c>
    </row>
    <row r="25" spans="1:17">
      <c r="A25" s="332"/>
      <c r="B25" s="331" t="s">
        <v>362</v>
      </c>
      <c r="C25" s="335"/>
      <c r="D25" s="341"/>
      <c r="E25" s="342"/>
      <c r="F25" s="342"/>
      <c r="G25" s="342"/>
      <c r="H25" s="342"/>
      <c r="I25" s="342"/>
      <c r="J25" s="342">
        <v>1</v>
      </c>
      <c r="K25" s="342"/>
      <c r="L25" s="342"/>
      <c r="M25" s="342"/>
      <c r="N25" s="342"/>
      <c r="O25" s="342"/>
      <c r="P25" s="342"/>
      <c r="Q25" s="343">
        <v>1</v>
      </c>
    </row>
    <row r="26" spans="1:17">
      <c r="A26" s="354" t="s">
        <v>363</v>
      </c>
      <c r="B26" s="355"/>
      <c r="C26" s="355"/>
      <c r="D26" s="356"/>
      <c r="E26" s="357"/>
      <c r="F26" s="357"/>
      <c r="G26" s="357"/>
      <c r="H26" s="357"/>
      <c r="I26" s="357"/>
      <c r="J26" s="357">
        <v>1</v>
      </c>
      <c r="K26" s="357"/>
      <c r="L26" s="357"/>
      <c r="M26" s="357"/>
      <c r="N26" s="357"/>
      <c r="O26" s="357"/>
      <c r="P26" s="357"/>
      <c r="Q26" s="358">
        <v>1</v>
      </c>
    </row>
    <row r="27" spans="1:17">
      <c r="A27" s="331" t="s">
        <v>29</v>
      </c>
      <c r="B27" s="331" t="s">
        <v>292</v>
      </c>
      <c r="C27" s="331" t="s">
        <v>225</v>
      </c>
      <c r="D27" s="341"/>
      <c r="E27" s="342"/>
      <c r="F27" s="342"/>
      <c r="G27" s="342"/>
      <c r="H27" s="342"/>
      <c r="I27" s="342"/>
      <c r="J27" s="342"/>
      <c r="K27" s="342"/>
      <c r="L27" s="342">
        <v>1</v>
      </c>
      <c r="M27" s="342"/>
      <c r="N27" s="342"/>
      <c r="O27" s="342"/>
      <c r="P27" s="342"/>
      <c r="Q27" s="343">
        <v>1</v>
      </c>
    </row>
    <row r="28" spans="1:17">
      <c r="A28" s="332"/>
      <c r="B28" s="331" t="s">
        <v>383</v>
      </c>
      <c r="C28" s="335"/>
      <c r="D28" s="341"/>
      <c r="E28" s="342"/>
      <c r="F28" s="342"/>
      <c r="G28" s="342"/>
      <c r="H28" s="342"/>
      <c r="I28" s="342"/>
      <c r="J28" s="342"/>
      <c r="K28" s="342"/>
      <c r="L28" s="342">
        <v>1</v>
      </c>
      <c r="M28" s="342"/>
      <c r="N28" s="342"/>
      <c r="O28" s="342"/>
      <c r="P28" s="342"/>
      <c r="Q28" s="343">
        <v>1</v>
      </c>
    </row>
    <row r="29" spans="1:17">
      <c r="A29" s="332"/>
      <c r="B29" s="331" t="s">
        <v>171</v>
      </c>
      <c r="C29" s="331" t="s">
        <v>377</v>
      </c>
      <c r="D29" s="341"/>
      <c r="E29" s="342"/>
      <c r="F29" s="342"/>
      <c r="G29" s="342"/>
      <c r="H29" s="342"/>
      <c r="I29" s="342"/>
      <c r="J29" s="342"/>
      <c r="K29" s="342"/>
      <c r="L29" s="342">
        <v>1</v>
      </c>
      <c r="M29" s="342"/>
      <c r="N29" s="342"/>
      <c r="O29" s="342"/>
      <c r="P29" s="342"/>
      <c r="Q29" s="343">
        <v>1</v>
      </c>
    </row>
    <row r="30" spans="1:17">
      <c r="A30" s="332"/>
      <c r="B30" s="331" t="s">
        <v>384</v>
      </c>
      <c r="C30" s="335"/>
      <c r="D30" s="341"/>
      <c r="E30" s="342"/>
      <c r="F30" s="342"/>
      <c r="G30" s="342"/>
      <c r="H30" s="342"/>
      <c r="I30" s="342"/>
      <c r="J30" s="342"/>
      <c r="K30" s="342"/>
      <c r="L30" s="342">
        <v>1</v>
      </c>
      <c r="M30" s="342"/>
      <c r="N30" s="342"/>
      <c r="O30" s="342"/>
      <c r="P30" s="342"/>
      <c r="Q30" s="343">
        <v>1</v>
      </c>
    </row>
    <row r="31" spans="1:17">
      <c r="A31" s="354" t="s">
        <v>364</v>
      </c>
      <c r="B31" s="355"/>
      <c r="C31" s="355"/>
      <c r="D31" s="356"/>
      <c r="E31" s="357"/>
      <c r="F31" s="357"/>
      <c r="G31" s="357"/>
      <c r="H31" s="357"/>
      <c r="I31" s="357"/>
      <c r="J31" s="357"/>
      <c r="K31" s="357"/>
      <c r="L31" s="357">
        <v>2</v>
      </c>
      <c r="M31" s="357"/>
      <c r="N31" s="357"/>
      <c r="O31" s="357"/>
      <c r="P31" s="357"/>
      <c r="Q31" s="358">
        <v>2</v>
      </c>
    </row>
    <row r="32" spans="1:17">
      <c r="A32" s="331" t="s">
        <v>28</v>
      </c>
      <c r="B32" s="331" t="s">
        <v>281</v>
      </c>
      <c r="C32" s="331" t="s">
        <v>379</v>
      </c>
      <c r="D32" s="341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>
        <v>1</v>
      </c>
      <c r="P32" s="342"/>
      <c r="Q32" s="343">
        <v>1</v>
      </c>
    </row>
    <row r="33" spans="1:17">
      <c r="A33" s="332"/>
      <c r="B33" s="331" t="s">
        <v>385</v>
      </c>
      <c r="C33" s="335"/>
      <c r="D33" s="341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>
        <v>1</v>
      </c>
      <c r="P33" s="342"/>
      <c r="Q33" s="343">
        <v>1</v>
      </c>
    </row>
    <row r="34" spans="1:17">
      <c r="A34" s="332"/>
      <c r="B34" s="331" t="s">
        <v>277</v>
      </c>
      <c r="C34" s="331" t="s">
        <v>380</v>
      </c>
      <c r="D34" s="341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>
        <v>1</v>
      </c>
      <c r="P34" s="342"/>
      <c r="Q34" s="343">
        <v>1</v>
      </c>
    </row>
    <row r="35" spans="1:17">
      <c r="A35" s="332"/>
      <c r="B35" s="331" t="s">
        <v>386</v>
      </c>
      <c r="C35" s="335"/>
      <c r="D35" s="341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>
        <v>1</v>
      </c>
      <c r="P35" s="342"/>
      <c r="Q35" s="343">
        <v>1</v>
      </c>
    </row>
    <row r="36" spans="1:17">
      <c r="A36" s="354" t="s">
        <v>387</v>
      </c>
      <c r="B36" s="355"/>
      <c r="C36" s="355"/>
      <c r="D36" s="356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>
        <v>2</v>
      </c>
      <c r="P36" s="357"/>
      <c r="Q36" s="358">
        <v>2</v>
      </c>
    </row>
    <row r="37" spans="1:17">
      <c r="A37" s="347" t="s">
        <v>332</v>
      </c>
      <c r="B37" s="348"/>
      <c r="C37" s="348"/>
      <c r="D37" s="353">
        <v>1</v>
      </c>
      <c r="E37" s="353">
        <v>1</v>
      </c>
      <c r="F37" s="353">
        <v>2</v>
      </c>
      <c r="G37" s="353">
        <v>1</v>
      </c>
      <c r="H37" s="353">
        <v>1</v>
      </c>
      <c r="I37" s="353">
        <v>1</v>
      </c>
      <c r="J37" s="353">
        <v>1</v>
      </c>
      <c r="K37" s="353">
        <v>1</v>
      </c>
      <c r="L37" s="353">
        <v>3</v>
      </c>
      <c r="M37" s="353">
        <v>1</v>
      </c>
      <c r="N37" s="353">
        <v>1</v>
      </c>
      <c r="O37" s="353">
        <v>2</v>
      </c>
      <c r="P37" s="353">
        <v>1</v>
      </c>
      <c r="Q37" s="352">
        <v>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S8" sqref="S8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1" t="s">
        <v>376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7">
        <v>20</v>
      </c>
      <c r="D5" s="277">
        <v>12</v>
      </c>
      <c r="E5" s="277">
        <v>22</v>
      </c>
      <c r="F5" s="277">
        <v>12</v>
      </c>
      <c r="G5" s="277">
        <v>10</v>
      </c>
      <c r="H5" s="277">
        <v>31</v>
      </c>
      <c r="I5" s="277">
        <v>27</v>
      </c>
      <c r="J5" s="277">
        <v>42</v>
      </c>
      <c r="K5" s="277">
        <v>42</v>
      </c>
      <c r="L5" s="277">
        <v>25</v>
      </c>
      <c r="M5" s="277">
        <v>10</v>
      </c>
      <c r="N5" s="277">
        <v>4</v>
      </c>
      <c r="O5" s="84">
        <v>741</v>
      </c>
      <c r="S5" s="145"/>
    </row>
    <row r="6" spans="1:19">
      <c r="A6" s="195"/>
      <c r="B6" s="196" t="s">
        <v>349</v>
      </c>
      <c r="C6" s="277">
        <v>8</v>
      </c>
      <c r="D6" s="277">
        <v>4</v>
      </c>
      <c r="E6" s="277">
        <v>2</v>
      </c>
      <c r="F6" s="277">
        <v>4</v>
      </c>
      <c r="G6" s="277">
        <v>9</v>
      </c>
      <c r="H6" s="277">
        <v>32</v>
      </c>
      <c r="I6" s="277">
        <v>29</v>
      </c>
      <c r="J6" s="277">
        <v>16</v>
      </c>
      <c r="K6" s="277">
        <v>10</v>
      </c>
      <c r="L6" s="277">
        <v>1</v>
      </c>
      <c r="M6" s="277">
        <v>2</v>
      </c>
      <c r="N6" s="277">
        <v>0</v>
      </c>
      <c r="O6" s="84">
        <v>71</v>
      </c>
    </row>
    <row r="7" spans="1:19">
      <c r="A7" s="195"/>
      <c r="B7" s="196" t="s">
        <v>152</v>
      </c>
      <c r="C7" s="277">
        <v>0</v>
      </c>
      <c r="D7" s="277">
        <v>1</v>
      </c>
      <c r="E7" s="277">
        <v>0</v>
      </c>
      <c r="F7" s="277">
        <v>0</v>
      </c>
      <c r="G7" s="277">
        <v>10</v>
      </c>
      <c r="H7" s="277">
        <v>51</v>
      </c>
      <c r="I7" s="277">
        <v>41</v>
      </c>
      <c r="J7" s="277">
        <v>37</v>
      </c>
      <c r="K7" s="277">
        <v>14</v>
      </c>
      <c r="L7" s="277">
        <v>11</v>
      </c>
      <c r="M7" s="277">
        <v>5</v>
      </c>
      <c r="N7" s="277">
        <v>4</v>
      </c>
      <c r="O7" s="84">
        <v>288</v>
      </c>
    </row>
    <row r="8" spans="1:19">
      <c r="A8" s="195"/>
      <c r="B8" s="196" t="s">
        <v>153</v>
      </c>
      <c r="C8" s="277">
        <v>4</v>
      </c>
      <c r="D8" s="277">
        <v>14</v>
      </c>
      <c r="E8" s="277">
        <v>17</v>
      </c>
      <c r="F8" s="277">
        <v>21</v>
      </c>
      <c r="G8" s="277">
        <v>44</v>
      </c>
      <c r="H8" s="277">
        <v>213</v>
      </c>
      <c r="I8" s="277">
        <v>255</v>
      </c>
      <c r="J8" s="277">
        <v>158</v>
      </c>
      <c r="K8" s="277">
        <v>117</v>
      </c>
      <c r="L8" s="277">
        <v>70</v>
      </c>
      <c r="M8" s="277">
        <v>23</v>
      </c>
      <c r="N8" s="277">
        <v>12</v>
      </c>
      <c r="O8" s="84">
        <f>SUM(C8:N8)</f>
        <v>948</v>
      </c>
    </row>
    <row r="9" spans="1:19">
      <c r="A9" s="195"/>
      <c r="B9" s="196" t="s">
        <v>191</v>
      </c>
      <c r="C9" s="277">
        <v>13</v>
      </c>
      <c r="D9" s="277">
        <v>11</v>
      </c>
      <c r="E9" s="277">
        <v>15</v>
      </c>
      <c r="F9" s="277">
        <v>35</v>
      </c>
      <c r="G9" s="277">
        <v>32</v>
      </c>
      <c r="H9" s="277">
        <v>30</v>
      </c>
      <c r="I9" s="277">
        <v>60</v>
      </c>
      <c r="J9" s="277">
        <v>46</v>
      </c>
      <c r="K9" s="277">
        <v>23</v>
      </c>
      <c r="L9" s="277">
        <v>16</v>
      </c>
      <c r="M9" s="277">
        <v>5</v>
      </c>
      <c r="N9" s="277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0</v>
      </c>
      <c r="G12" s="88">
        <f>รายเดือน64!F5</f>
        <v>0</v>
      </c>
      <c r="H12" s="88">
        <f>รายเดือน64!G5</f>
        <v>0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3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3</v>
      </c>
      <c r="G13" s="30">
        <f>C12+D12+E12+F12+G12</f>
        <v>3</v>
      </c>
      <c r="H13" s="30">
        <f>C12+D12+E12+F12+G12+H12</f>
        <v>3</v>
      </c>
      <c r="I13" s="30">
        <f>C12+D12+E12+F12+G12+H12+I12</f>
        <v>3</v>
      </c>
      <c r="J13" s="30">
        <f>C12+D12+E12+F12+G12+H12+I12+J12</f>
        <v>3</v>
      </c>
      <c r="K13" s="30">
        <f>C12+D12+E12+F12+G12+H12+I12+J12+K12</f>
        <v>3</v>
      </c>
      <c r="L13" s="30">
        <f>C12+D12+E12+F12+G12+H12+I12+J12+K12+L12</f>
        <v>3</v>
      </c>
      <c r="M13" s="30">
        <f>C12+D12+E12+F12+G12+H12+I12+J12+K12+L12+M12</f>
        <v>3</v>
      </c>
      <c r="N13" s="30">
        <f>C12+D12+E12+F12+G12+H12+I12+J12+K12+L12+M12+N12</f>
        <v>3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8">
        <v>4</v>
      </c>
      <c r="D15" s="278">
        <v>4</v>
      </c>
      <c r="E15" s="278">
        <v>4</v>
      </c>
      <c r="F15" s="278">
        <v>2</v>
      </c>
      <c r="G15" s="278">
        <v>0</v>
      </c>
      <c r="H15" s="278">
        <v>9</v>
      </c>
      <c r="I15" s="278">
        <v>6</v>
      </c>
      <c r="J15" s="278">
        <v>20</v>
      </c>
      <c r="K15" s="278">
        <v>9</v>
      </c>
      <c r="L15" s="278">
        <v>9</v>
      </c>
      <c r="M15" s="278">
        <v>2</v>
      </c>
      <c r="N15" s="278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8">
        <v>3</v>
      </c>
      <c r="D16" s="278">
        <v>0</v>
      </c>
      <c r="E16" s="278">
        <v>1</v>
      </c>
      <c r="F16" s="278">
        <v>1</v>
      </c>
      <c r="G16" s="278">
        <v>0</v>
      </c>
      <c r="H16" s="278">
        <v>6</v>
      </c>
      <c r="I16" s="278">
        <v>7</v>
      </c>
      <c r="J16" s="278">
        <v>7</v>
      </c>
      <c r="K16" s="278">
        <v>2</v>
      </c>
      <c r="L16" s="278">
        <v>0</v>
      </c>
      <c r="M16" s="278">
        <v>0</v>
      </c>
      <c r="N16" s="278">
        <v>0</v>
      </c>
      <c r="O16" s="84">
        <f t="shared" si="1"/>
        <v>27</v>
      </c>
    </row>
    <row r="17" spans="1:18">
      <c r="A17" s="195"/>
      <c r="B17" s="196" t="s">
        <v>152</v>
      </c>
      <c r="C17" s="278">
        <v>0</v>
      </c>
      <c r="D17" s="278">
        <v>0</v>
      </c>
      <c r="E17" s="278">
        <v>0</v>
      </c>
      <c r="F17" s="278">
        <v>0</v>
      </c>
      <c r="G17" s="278">
        <v>1</v>
      </c>
      <c r="H17" s="278">
        <v>9</v>
      </c>
      <c r="I17" s="278">
        <v>8</v>
      </c>
      <c r="J17" s="278">
        <v>11</v>
      </c>
      <c r="K17" s="278">
        <v>5</v>
      </c>
      <c r="L17" s="278">
        <v>1</v>
      </c>
      <c r="M17" s="278">
        <v>1</v>
      </c>
      <c r="N17" s="278">
        <v>3</v>
      </c>
      <c r="O17" s="84">
        <f t="shared" si="1"/>
        <v>39</v>
      </c>
    </row>
    <row r="18" spans="1:18">
      <c r="A18" s="195"/>
      <c r="B18" s="196" t="s">
        <v>153</v>
      </c>
      <c r="C18" s="278">
        <v>2</v>
      </c>
      <c r="D18" s="278">
        <v>2</v>
      </c>
      <c r="E18" s="278">
        <v>1</v>
      </c>
      <c r="F18" s="278">
        <v>3</v>
      </c>
      <c r="G18" s="278">
        <v>5</v>
      </c>
      <c r="H18" s="278">
        <v>17</v>
      </c>
      <c r="I18" s="278">
        <v>39</v>
      </c>
      <c r="J18" s="278">
        <v>31</v>
      </c>
      <c r="K18" s="278">
        <v>19</v>
      </c>
      <c r="L18" s="278">
        <v>10</v>
      </c>
      <c r="M18" s="278">
        <v>3</v>
      </c>
      <c r="N18" s="278">
        <v>1</v>
      </c>
      <c r="O18" s="84">
        <f t="shared" si="1"/>
        <v>133</v>
      </c>
    </row>
    <row r="19" spans="1:18">
      <c r="A19" s="195"/>
      <c r="B19" s="196" t="s">
        <v>191</v>
      </c>
      <c r="C19" s="278">
        <v>4</v>
      </c>
      <c r="D19" s="278">
        <v>2</v>
      </c>
      <c r="E19" s="278">
        <v>3</v>
      </c>
      <c r="F19" s="278">
        <v>3</v>
      </c>
      <c r="G19" s="278">
        <v>3</v>
      </c>
      <c r="H19" s="278">
        <v>4</v>
      </c>
      <c r="I19" s="278">
        <v>17</v>
      </c>
      <c r="J19" s="278">
        <v>11</v>
      </c>
      <c r="K19" s="278">
        <v>7</v>
      </c>
      <c r="L19" s="278">
        <v>2</v>
      </c>
      <c r="M19" s="278">
        <v>3</v>
      </c>
      <c r="N19" s="278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0</v>
      </c>
      <c r="H22" s="88">
        <f>รายเดือน64!G6</f>
        <v>0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3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3</v>
      </c>
      <c r="H23" s="30">
        <f>C22+D22+E22+F22+G22+H22</f>
        <v>3</v>
      </c>
      <c r="I23" s="30">
        <f>C22+D22+E22+F22+G22+H22+I22</f>
        <v>3</v>
      </c>
      <c r="J23" s="30">
        <f>C22+D22+E22+F22+G22+H22+I22+J22</f>
        <v>3</v>
      </c>
      <c r="K23" s="30">
        <f>C22+D22+E22+F22+G22+H22+I22+J22+K22</f>
        <v>3</v>
      </c>
      <c r="L23" s="30">
        <f>C22+D22+E22+F22+G22+H22+I22+J22+K22+L22</f>
        <v>3</v>
      </c>
      <c r="M23" s="30">
        <f>C22+D22+E22+F22+G22+H22+I22+J22+K22+L22+M22</f>
        <v>3</v>
      </c>
      <c r="N23" s="30">
        <f>C22+D22+E22+F22+G22+H22+I22+J22+K22+L22+M22+N22</f>
        <v>3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9">
        <f>C5-C15</f>
        <v>16</v>
      </c>
      <c r="D25" s="279">
        <f t="shared" ref="D25:N25" si="3">D5-D15</f>
        <v>8</v>
      </c>
      <c r="E25" s="279">
        <f t="shared" si="3"/>
        <v>18</v>
      </c>
      <c r="F25" s="279">
        <f t="shared" si="3"/>
        <v>10</v>
      </c>
      <c r="G25" s="279">
        <f t="shared" si="3"/>
        <v>10</v>
      </c>
      <c r="H25" s="279">
        <f t="shared" si="3"/>
        <v>22</v>
      </c>
      <c r="I25" s="279">
        <f t="shared" si="3"/>
        <v>21</v>
      </c>
      <c r="J25" s="279">
        <f t="shared" si="3"/>
        <v>22</v>
      </c>
      <c r="K25" s="279">
        <f t="shared" si="3"/>
        <v>33</v>
      </c>
      <c r="L25" s="279">
        <f t="shared" si="3"/>
        <v>16</v>
      </c>
      <c r="M25" s="279">
        <f t="shared" si="3"/>
        <v>8</v>
      </c>
      <c r="N25" s="279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9">
        <f t="shared" ref="C26:N29" si="5">C6-C16</f>
        <v>5</v>
      </c>
      <c r="D26" s="279">
        <f t="shared" si="5"/>
        <v>4</v>
      </c>
      <c r="E26" s="279">
        <f t="shared" si="5"/>
        <v>1</v>
      </c>
      <c r="F26" s="279">
        <f t="shared" si="5"/>
        <v>3</v>
      </c>
      <c r="G26" s="279">
        <f t="shared" si="5"/>
        <v>9</v>
      </c>
      <c r="H26" s="279">
        <f t="shared" si="5"/>
        <v>26</v>
      </c>
      <c r="I26" s="279">
        <f t="shared" si="5"/>
        <v>22</v>
      </c>
      <c r="J26" s="279">
        <f t="shared" si="5"/>
        <v>9</v>
      </c>
      <c r="K26" s="279">
        <f t="shared" si="5"/>
        <v>8</v>
      </c>
      <c r="L26" s="279">
        <f t="shared" si="5"/>
        <v>1</v>
      </c>
      <c r="M26" s="279">
        <f t="shared" si="5"/>
        <v>2</v>
      </c>
      <c r="N26" s="279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9">
        <f t="shared" si="5"/>
        <v>0</v>
      </c>
      <c r="D27" s="279">
        <f t="shared" si="5"/>
        <v>1</v>
      </c>
      <c r="E27" s="279">
        <f t="shared" si="5"/>
        <v>0</v>
      </c>
      <c r="F27" s="279">
        <f t="shared" si="5"/>
        <v>0</v>
      </c>
      <c r="G27" s="279">
        <f t="shared" si="5"/>
        <v>9</v>
      </c>
      <c r="H27" s="279">
        <f t="shared" si="5"/>
        <v>42</v>
      </c>
      <c r="I27" s="279">
        <f t="shared" si="5"/>
        <v>33</v>
      </c>
      <c r="J27" s="279">
        <f t="shared" si="5"/>
        <v>26</v>
      </c>
      <c r="K27" s="279">
        <f t="shared" si="5"/>
        <v>9</v>
      </c>
      <c r="L27" s="279">
        <f t="shared" si="5"/>
        <v>10</v>
      </c>
      <c r="M27" s="279">
        <f t="shared" si="5"/>
        <v>4</v>
      </c>
      <c r="N27" s="279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9">
        <f t="shared" si="5"/>
        <v>2</v>
      </c>
      <c r="D28" s="279">
        <f t="shared" si="5"/>
        <v>12</v>
      </c>
      <c r="E28" s="279">
        <f t="shared" si="5"/>
        <v>16</v>
      </c>
      <c r="F28" s="279">
        <f t="shared" si="5"/>
        <v>18</v>
      </c>
      <c r="G28" s="279">
        <f t="shared" si="5"/>
        <v>39</v>
      </c>
      <c r="H28" s="279">
        <f t="shared" si="5"/>
        <v>196</v>
      </c>
      <c r="I28" s="279">
        <f t="shared" si="5"/>
        <v>216</v>
      </c>
      <c r="J28" s="279">
        <f t="shared" si="5"/>
        <v>127</v>
      </c>
      <c r="K28" s="279">
        <f t="shared" si="5"/>
        <v>98</v>
      </c>
      <c r="L28" s="279">
        <f t="shared" si="5"/>
        <v>60</v>
      </c>
      <c r="M28" s="279">
        <f t="shared" si="5"/>
        <v>20</v>
      </c>
      <c r="N28" s="279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9">
        <f t="shared" si="5"/>
        <v>9</v>
      </c>
      <c r="D29" s="279">
        <f t="shared" si="5"/>
        <v>9</v>
      </c>
      <c r="E29" s="279">
        <f t="shared" si="5"/>
        <v>12</v>
      </c>
      <c r="F29" s="279">
        <f t="shared" si="5"/>
        <v>32</v>
      </c>
      <c r="G29" s="279">
        <f t="shared" si="5"/>
        <v>29</v>
      </c>
      <c r="H29" s="279">
        <f t="shared" si="5"/>
        <v>26</v>
      </c>
      <c r="I29" s="279">
        <f t="shared" si="5"/>
        <v>43</v>
      </c>
      <c r="J29" s="279">
        <f t="shared" si="5"/>
        <v>35</v>
      </c>
      <c r="K29" s="279">
        <f t="shared" si="5"/>
        <v>16</v>
      </c>
      <c r="L29" s="279">
        <f t="shared" si="5"/>
        <v>14</v>
      </c>
      <c r="M29" s="279">
        <f t="shared" si="5"/>
        <v>2</v>
      </c>
      <c r="N29" s="279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0</v>
      </c>
      <c r="G32" s="88">
        <f>รายเดือน64!F7</f>
        <v>0</v>
      </c>
      <c r="H32" s="88">
        <f>รายเดือน64!G7</f>
        <v>0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0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0</v>
      </c>
      <c r="H33" s="30">
        <f>C32+D32+E32+F32+G32+H32</f>
        <v>0</v>
      </c>
      <c r="I33" s="30">
        <f>C32+D32+E32+F32+G32+H32+I32</f>
        <v>0</v>
      </c>
      <c r="J33" s="30">
        <f>C32+D32+E32+F32+G32+H32+I32+J32</f>
        <v>0</v>
      </c>
      <c r="K33" s="30">
        <f>C32+D32+E32+F32+G32+H32+I32+J32+K32</f>
        <v>0</v>
      </c>
      <c r="L33" s="30">
        <f>C32+D32+E32+F32+G32+H32+I32+J32+K32+L32</f>
        <v>0</v>
      </c>
      <c r="M33" s="30">
        <f>C32+D32+E32+F32+G32+H32+I32+J32+K32+L32+M32</f>
        <v>0</v>
      </c>
      <c r="N33" s="30">
        <f>C32+D32+E32+F32+G32+H32+I32+J32+K32+L32+M32+N32</f>
        <v>0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1">
        <v>22</v>
      </c>
      <c r="D35" s="281">
        <v>4</v>
      </c>
      <c r="E35" s="281">
        <v>7</v>
      </c>
      <c r="F35" s="281">
        <v>3</v>
      </c>
      <c r="G35" s="281">
        <v>0</v>
      </c>
      <c r="H35" s="281">
        <v>2</v>
      </c>
      <c r="I35" s="281">
        <v>3</v>
      </c>
      <c r="J35" s="281">
        <v>3</v>
      </c>
      <c r="K35" s="281">
        <v>2</v>
      </c>
      <c r="L35" s="281">
        <v>6</v>
      </c>
      <c r="M35" s="281">
        <v>1</v>
      </c>
      <c r="N35" s="281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1">
        <v>3</v>
      </c>
      <c r="D36" s="281">
        <v>3</v>
      </c>
      <c r="E36" s="281">
        <v>0</v>
      </c>
      <c r="F36" s="281">
        <v>1</v>
      </c>
      <c r="G36" s="281">
        <v>5</v>
      </c>
      <c r="H36" s="281">
        <v>3</v>
      </c>
      <c r="I36" s="281">
        <v>12</v>
      </c>
      <c r="J36" s="281">
        <v>14</v>
      </c>
      <c r="K36" s="281">
        <v>0</v>
      </c>
      <c r="L36" s="281">
        <v>0</v>
      </c>
      <c r="M36" s="281">
        <v>0</v>
      </c>
      <c r="N36" s="281">
        <v>0</v>
      </c>
      <c r="O36" s="84">
        <f t="shared" si="7"/>
        <v>41</v>
      </c>
    </row>
    <row r="37" spans="1:16">
      <c r="A37" s="195"/>
      <c r="B37" s="196" t="s">
        <v>152</v>
      </c>
      <c r="C37" s="281">
        <v>0</v>
      </c>
      <c r="D37" s="281">
        <v>0</v>
      </c>
      <c r="E37" s="281">
        <v>0</v>
      </c>
      <c r="F37" s="281">
        <v>0</v>
      </c>
      <c r="G37" s="281">
        <v>12</v>
      </c>
      <c r="H37" s="281">
        <v>43</v>
      </c>
      <c r="I37" s="281">
        <v>32</v>
      </c>
      <c r="J37" s="281">
        <v>18</v>
      </c>
      <c r="K37" s="281">
        <v>16</v>
      </c>
      <c r="L37" s="281">
        <v>4</v>
      </c>
      <c r="M37" s="281">
        <v>4</v>
      </c>
      <c r="N37" s="281">
        <v>10</v>
      </c>
      <c r="O37" s="84">
        <f t="shared" si="7"/>
        <v>139</v>
      </c>
    </row>
    <row r="38" spans="1:16">
      <c r="A38" s="195"/>
      <c r="B38" s="196" t="s">
        <v>153</v>
      </c>
      <c r="C38" s="281">
        <v>4</v>
      </c>
      <c r="D38" s="281">
        <v>2</v>
      </c>
      <c r="E38" s="281">
        <v>3</v>
      </c>
      <c r="F38" s="281">
        <v>3</v>
      </c>
      <c r="G38" s="281">
        <v>3</v>
      </c>
      <c r="H38" s="281">
        <v>27</v>
      </c>
      <c r="I38" s="281">
        <v>34</v>
      </c>
      <c r="J38" s="281">
        <v>38</v>
      </c>
      <c r="K38" s="281">
        <v>55</v>
      </c>
      <c r="L38" s="281">
        <v>25</v>
      </c>
      <c r="M38" s="281">
        <v>7</v>
      </c>
      <c r="N38" s="281">
        <v>2</v>
      </c>
      <c r="O38" s="84">
        <f t="shared" si="7"/>
        <v>203</v>
      </c>
    </row>
    <row r="39" spans="1:16">
      <c r="A39" s="195"/>
      <c r="B39" s="196" t="s">
        <v>191</v>
      </c>
      <c r="C39" s="281">
        <v>1</v>
      </c>
      <c r="D39" s="281">
        <v>1</v>
      </c>
      <c r="E39" s="281">
        <v>1</v>
      </c>
      <c r="F39" s="281">
        <v>0</v>
      </c>
      <c r="G39" s="281">
        <v>7</v>
      </c>
      <c r="H39" s="281">
        <v>6</v>
      </c>
      <c r="I39" s="281">
        <v>13</v>
      </c>
      <c r="J39" s="281">
        <v>17</v>
      </c>
      <c r="K39" s="281">
        <v>23</v>
      </c>
      <c r="L39" s="281">
        <v>8</v>
      </c>
      <c r="M39" s="281">
        <v>5</v>
      </c>
      <c r="N39" s="281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1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2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2</v>
      </c>
      <c r="H43" s="30">
        <f>C42+D42+E42+F42+G42+H42</f>
        <v>2</v>
      </c>
      <c r="I43" s="30">
        <f>C42+D42+E42+F42+G42+H42+I42</f>
        <v>2</v>
      </c>
      <c r="J43" s="30">
        <f>C42+D42+E42+F42+G42+H42+I42+J42</f>
        <v>2</v>
      </c>
      <c r="K43" s="30">
        <f>C42+D42+E42+F42+G42+H42+I42+J42+K42</f>
        <v>2</v>
      </c>
      <c r="L43" s="30">
        <f>C42+D42+E42+F42+G42+H42+I42+J42+K42+L42</f>
        <v>2</v>
      </c>
      <c r="M43" s="30">
        <f>C42+D42+E42+F42+G42+H42+I42+J42+K42+L42+M42</f>
        <v>2</v>
      </c>
      <c r="N43" s="30">
        <f>C42+D42+E42+F42+G42+H42+I42+J42+K42+L42+M42+N42</f>
        <v>2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2">
        <v>0</v>
      </c>
      <c r="D45" s="282">
        <v>3</v>
      </c>
      <c r="E45" s="282">
        <v>13</v>
      </c>
      <c r="F45" s="282">
        <v>4</v>
      </c>
      <c r="G45" s="282">
        <v>1</v>
      </c>
      <c r="H45" s="282">
        <v>2</v>
      </c>
      <c r="I45" s="282">
        <v>22</v>
      </c>
      <c r="J45" s="282">
        <v>22</v>
      </c>
      <c r="K45" s="282">
        <v>11</v>
      </c>
      <c r="L45" s="282">
        <v>13</v>
      </c>
      <c r="M45" s="282">
        <v>5</v>
      </c>
      <c r="N45" s="282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2">
        <v>0</v>
      </c>
      <c r="D46" s="282">
        <v>0</v>
      </c>
      <c r="E46" s="282">
        <v>0</v>
      </c>
      <c r="F46" s="282">
        <v>2</v>
      </c>
      <c r="G46" s="282">
        <v>3</v>
      </c>
      <c r="H46" s="282">
        <v>2</v>
      </c>
      <c r="I46" s="282">
        <v>7</v>
      </c>
      <c r="J46" s="282">
        <v>4</v>
      </c>
      <c r="K46" s="282">
        <v>2</v>
      </c>
      <c r="L46" s="282">
        <v>2</v>
      </c>
      <c r="M46" s="282">
        <v>1</v>
      </c>
      <c r="N46" s="282">
        <v>1</v>
      </c>
      <c r="O46" s="84">
        <f t="shared" si="9"/>
        <v>24</v>
      </c>
    </row>
    <row r="47" spans="1:16">
      <c r="A47" s="195"/>
      <c r="B47" s="196" t="s">
        <v>152</v>
      </c>
      <c r="C47" s="282">
        <v>1</v>
      </c>
      <c r="D47" s="282">
        <v>1</v>
      </c>
      <c r="E47" s="282">
        <v>2</v>
      </c>
      <c r="F47" s="282">
        <v>0</v>
      </c>
      <c r="G47" s="282">
        <v>6</v>
      </c>
      <c r="H47" s="282">
        <v>22</v>
      </c>
      <c r="I47" s="282">
        <v>26</v>
      </c>
      <c r="J47" s="282">
        <v>10</v>
      </c>
      <c r="K47" s="282">
        <v>11</v>
      </c>
      <c r="L47" s="282">
        <v>3</v>
      </c>
      <c r="M47" s="282">
        <v>3</v>
      </c>
      <c r="N47" s="282">
        <v>4</v>
      </c>
      <c r="O47" s="84">
        <f t="shared" si="9"/>
        <v>89</v>
      </c>
    </row>
    <row r="48" spans="1:16">
      <c r="A48" s="195"/>
      <c r="B48" s="196" t="s">
        <v>153</v>
      </c>
      <c r="C48" s="282">
        <v>2</v>
      </c>
      <c r="D48" s="282">
        <v>2</v>
      </c>
      <c r="E48" s="282">
        <v>6</v>
      </c>
      <c r="F48" s="282">
        <v>5</v>
      </c>
      <c r="G48" s="282">
        <v>10</v>
      </c>
      <c r="H48" s="282">
        <v>58</v>
      </c>
      <c r="I48" s="282">
        <v>64</v>
      </c>
      <c r="J48" s="282">
        <v>37</v>
      </c>
      <c r="K48" s="282">
        <v>39</v>
      </c>
      <c r="L48" s="282">
        <v>24</v>
      </c>
      <c r="M48" s="282">
        <v>16</v>
      </c>
      <c r="N48" s="282">
        <v>10</v>
      </c>
      <c r="O48" s="84">
        <f t="shared" si="9"/>
        <v>273</v>
      </c>
    </row>
    <row r="49" spans="1:16">
      <c r="A49" s="195"/>
      <c r="B49" s="196" t="s">
        <v>191</v>
      </c>
      <c r="C49" s="282">
        <v>6</v>
      </c>
      <c r="D49" s="282">
        <v>3</v>
      </c>
      <c r="E49" s="282">
        <v>12</v>
      </c>
      <c r="F49" s="282">
        <v>5</v>
      </c>
      <c r="G49" s="282">
        <v>10</v>
      </c>
      <c r="H49" s="282">
        <v>14</v>
      </c>
      <c r="I49" s="282">
        <v>16</v>
      </c>
      <c r="J49" s="282">
        <v>16</v>
      </c>
      <c r="K49" s="282">
        <v>10</v>
      </c>
      <c r="L49" s="282">
        <v>0</v>
      </c>
      <c r="M49" s="282">
        <v>1</v>
      </c>
      <c r="N49" s="282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0</v>
      </c>
      <c r="H52" s="88">
        <f>รายเดือน64!G10</f>
        <v>0</v>
      </c>
      <c r="I52" s="88">
        <f>รายเดือน64!H10</f>
        <v>0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3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3</v>
      </c>
      <c r="H53" s="30">
        <f>C52+D52+E52+F52+G52+H52</f>
        <v>3</v>
      </c>
      <c r="I53" s="30">
        <f>C52+D52+E52+F52+G52+H52+I52</f>
        <v>3</v>
      </c>
      <c r="J53" s="30">
        <f>C52+D52+E52+F52+G52+H52+I52+J52</f>
        <v>3</v>
      </c>
      <c r="K53" s="30">
        <f>C52+D52+E52+F52+G52+H52+I52+J52+K52</f>
        <v>3</v>
      </c>
      <c r="L53" s="30">
        <f>C52+D52+E52+F52+G52+H52+I52+J52+K52+L52</f>
        <v>3</v>
      </c>
      <c r="M53" s="30">
        <f>C52+D52+E52+F52+G52+H52+I52+J52+K52+L52+M52</f>
        <v>3</v>
      </c>
      <c r="N53" s="30">
        <f>C52+D52+E52+F52+G52+H52+I52+J52+K52+L52+M52+N52</f>
        <v>3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80">
        <v>5</v>
      </c>
      <c r="D55" s="280">
        <v>11</v>
      </c>
      <c r="E55" s="280">
        <v>8</v>
      </c>
      <c r="F55" s="280">
        <v>5</v>
      </c>
      <c r="G55" s="280">
        <v>5</v>
      </c>
      <c r="H55" s="280">
        <v>6</v>
      </c>
      <c r="I55" s="280">
        <v>11</v>
      </c>
      <c r="J55" s="280">
        <v>6</v>
      </c>
      <c r="K55" s="280">
        <v>4</v>
      </c>
      <c r="L55" s="280">
        <v>10</v>
      </c>
      <c r="M55" s="280">
        <v>3</v>
      </c>
      <c r="N55" s="280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80">
        <v>0</v>
      </c>
      <c r="D56" s="280">
        <v>0</v>
      </c>
      <c r="E56" s="280">
        <v>0</v>
      </c>
      <c r="F56" s="280">
        <v>3</v>
      </c>
      <c r="G56" s="280">
        <v>5</v>
      </c>
      <c r="H56" s="280">
        <v>22</v>
      </c>
      <c r="I56" s="280">
        <v>10</v>
      </c>
      <c r="J56" s="280">
        <v>1</v>
      </c>
      <c r="K56" s="280">
        <v>2</v>
      </c>
      <c r="L56" s="280">
        <v>0</v>
      </c>
      <c r="M56" s="280">
        <v>0</v>
      </c>
      <c r="N56" s="280">
        <v>0</v>
      </c>
      <c r="O56" s="84">
        <f t="shared" si="11"/>
        <v>43</v>
      </c>
    </row>
    <row r="57" spans="1:16">
      <c r="A57" s="206"/>
      <c r="B57" s="196" t="s">
        <v>152</v>
      </c>
      <c r="C57" s="280">
        <v>0</v>
      </c>
      <c r="D57" s="280">
        <v>2</v>
      </c>
      <c r="E57" s="280">
        <v>0</v>
      </c>
      <c r="F57" s="280">
        <v>5</v>
      </c>
      <c r="G57" s="280">
        <v>20</v>
      </c>
      <c r="H57" s="280">
        <v>30</v>
      </c>
      <c r="I57" s="280">
        <v>15</v>
      </c>
      <c r="J57" s="280">
        <v>9</v>
      </c>
      <c r="K57" s="280">
        <v>6</v>
      </c>
      <c r="L57" s="280">
        <v>3</v>
      </c>
      <c r="M57" s="280">
        <v>0</v>
      </c>
      <c r="N57" s="280">
        <v>1</v>
      </c>
      <c r="O57" s="84">
        <f t="shared" si="11"/>
        <v>91</v>
      </c>
    </row>
    <row r="58" spans="1:16">
      <c r="A58" s="206"/>
      <c r="B58" s="196" t="s">
        <v>153</v>
      </c>
      <c r="C58" s="280">
        <v>2</v>
      </c>
      <c r="D58" s="280">
        <v>9</v>
      </c>
      <c r="E58" s="280">
        <v>6</v>
      </c>
      <c r="F58" s="280">
        <v>15</v>
      </c>
      <c r="G58" s="280">
        <v>32</v>
      </c>
      <c r="H58" s="280">
        <v>61</v>
      </c>
      <c r="I58" s="280">
        <v>59</v>
      </c>
      <c r="J58" s="280">
        <v>26</v>
      </c>
      <c r="K58" s="280">
        <v>29</v>
      </c>
      <c r="L58" s="280">
        <v>31</v>
      </c>
      <c r="M58" s="280">
        <v>19</v>
      </c>
      <c r="N58" s="280">
        <v>9</v>
      </c>
      <c r="O58" s="84">
        <f t="shared" si="11"/>
        <v>298</v>
      </c>
    </row>
    <row r="59" spans="1:16">
      <c r="A59" s="206"/>
      <c r="B59" s="196" t="s">
        <v>191</v>
      </c>
      <c r="C59" s="280">
        <v>5</v>
      </c>
      <c r="D59" s="280">
        <v>5</v>
      </c>
      <c r="E59" s="280">
        <v>3</v>
      </c>
      <c r="F59" s="280">
        <v>11</v>
      </c>
      <c r="G59" s="280">
        <v>26</v>
      </c>
      <c r="H59" s="280">
        <v>14</v>
      </c>
      <c r="I59" s="280">
        <v>18</v>
      </c>
      <c r="J59" s="280">
        <v>37</v>
      </c>
      <c r="K59" s="280">
        <v>15</v>
      </c>
      <c r="L59" s="280">
        <v>1</v>
      </c>
      <c r="M59" s="280">
        <v>0</v>
      </c>
      <c r="N59" s="280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0</v>
      </c>
      <c r="H62" s="88">
        <f>รายเดือน64!G11</f>
        <v>0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0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3">
        <v>9</v>
      </c>
      <c r="D65" s="283">
        <v>7</v>
      </c>
      <c r="E65" s="283">
        <v>3</v>
      </c>
      <c r="F65" s="283">
        <v>1</v>
      </c>
      <c r="G65" s="283">
        <v>1</v>
      </c>
      <c r="H65" s="283">
        <v>0</v>
      </c>
      <c r="I65" s="283">
        <v>11</v>
      </c>
      <c r="J65" s="283">
        <v>9</v>
      </c>
      <c r="K65" s="283">
        <v>5</v>
      </c>
      <c r="L65" s="283">
        <v>6</v>
      </c>
      <c r="M65" s="283">
        <v>5</v>
      </c>
      <c r="N65" s="283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3">
        <v>0</v>
      </c>
      <c r="D66" s="283">
        <v>0</v>
      </c>
      <c r="E66" s="283">
        <v>1</v>
      </c>
      <c r="F66" s="283">
        <v>3</v>
      </c>
      <c r="G66" s="283">
        <v>1</v>
      </c>
      <c r="H66" s="283">
        <v>9</v>
      </c>
      <c r="I66" s="283">
        <v>2</v>
      </c>
      <c r="J66" s="283">
        <v>2</v>
      </c>
      <c r="K66" s="283">
        <v>1</v>
      </c>
      <c r="L66" s="283">
        <v>1</v>
      </c>
      <c r="M66" s="283">
        <v>0</v>
      </c>
      <c r="N66" s="283">
        <v>0</v>
      </c>
      <c r="O66" s="84">
        <f t="shared" si="13"/>
        <v>20</v>
      </c>
    </row>
    <row r="67" spans="1:18">
      <c r="A67" s="195"/>
      <c r="B67" s="196" t="s">
        <v>152</v>
      </c>
      <c r="C67" s="283">
        <v>0</v>
      </c>
      <c r="D67" s="283">
        <v>0</v>
      </c>
      <c r="E67" s="283">
        <v>0</v>
      </c>
      <c r="F67" s="283">
        <v>1</v>
      </c>
      <c r="G67" s="283">
        <v>1</v>
      </c>
      <c r="H67" s="283">
        <v>20</v>
      </c>
      <c r="I67" s="283">
        <v>6</v>
      </c>
      <c r="J67" s="283">
        <v>17</v>
      </c>
      <c r="K67" s="283">
        <v>8</v>
      </c>
      <c r="L67" s="283">
        <v>2</v>
      </c>
      <c r="M67" s="283">
        <v>0</v>
      </c>
      <c r="N67" s="283">
        <v>4</v>
      </c>
      <c r="O67" s="84">
        <f t="shared" si="13"/>
        <v>59</v>
      </c>
    </row>
    <row r="68" spans="1:18">
      <c r="A68" s="195"/>
      <c r="B68" s="196" t="s">
        <v>153</v>
      </c>
      <c r="C68" s="283">
        <v>3</v>
      </c>
      <c r="D68" s="283">
        <v>13</v>
      </c>
      <c r="E68" s="283">
        <v>7</v>
      </c>
      <c r="F68" s="283">
        <v>5</v>
      </c>
      <c r="G68" s="283">
        <v>5</v>
      </c>
      <c r="H68" s="283">
        <v>18</v>
      </c>
      <c r="I68" s="283">
        <v>17</v>
      </c>
      <c r="J68" s="283">
        <v>32</v>
      </c>
      <c r="K68" s="283">
        <v>8</v>
      </c>
      <c r="L68" s="283">
        <v>8</v>
      </c>
      <c r="M68" s="283">
        <v>3</v>
      </c>
      <c r="N68" s="283">
        <v>0</v>
      </c>
      <c r="O68" s="84">
        <f t="shared" si="13"/>
        <v>119</v>
      </c>
    </row>
    <row r="69" spans="1:18">
      <c r="A69" s="195"/>
      <c r="B69" s="196" t="s">
        <v>191</v>
      </c>
      <c r="C69" s="283">
        <v>0</v>
      </c>
      <c r="D69" s="283">
        <v>0</v>
      </c>
      <c r="E69" s="283">
        <v>0</v>
      </c>
      <c r="F69" s="283">
        <v>10</v>
      </c>
      <c r="G69" s="283">
        <v>28</v>
      </c>
      <c r="H69" s="283">
        <v>28</v>
      </c>
      <c r="I69" s="283">
        <v>11</v>
      </c>
      <c r="J69" s="283">
        <v>2</v>
      </c>
      <c r="K69" s="283">
        <v>6</v>
      </c>
      <c r="L69" s="283">
        <v>2</v>
      </c>
      <c r="M69" s="283">
        <v>1</v>
      </c>
      <c r="N69" s="283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1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1</v>
      </c>
      <c r="K73" s="30">
        <f>C72+D72+E72+F72+G72+H72+I72+J72+K72</f>
        <v>1</v>
      </c>
      <c r="L73" s="30">
        <f>C72+D72+E72+F72+G72+H72+I72+J72+K72+L72</f>
        <v>1</v>
      </c>
      <c r="M73" s="30">
        <f>C72+D72+E72+F72+G72+H72+I72+J72+K72+L72+M72</f>
        <v>1</v>
      </c>
      <c r="N73" s="30">
        <f>C72+D72+E72+F72+G72+H72+I72+J72+K72+L72+M72+N72</f>
        <v>1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4">
        <v>4</v>
      </c>
      <c r="D75" s="284">
        <v>2</v>
      </c>
      <c r="E75" s="284">
        <v>4</v>
      </c>
      <c r="F75" s="284">
        <v>3</v>
      </c>
      <c r="G75" s="284">
        <v>3</v>
      </c>
      <c r="H75" s="284">
        <v>5</v>
      </c>
      <c r="I75" s="284">
        <v>25</v>
      </c>
      <c r="J75" s="284">
        <v>26</v>
      </c>
      <c r="K75" s="284">
        <v>21</v>
      </c>
      <c r="L75" s="284">
        <v>13</v>
      </c>
      <c r="M75" s="284">
        <v>5</v>
      </c>
      <c r="N75" s="284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4">
        <v>1</v>
      </c>
      <c r="D76" s="284">
        <v>0</v>
      </c>
      <c r="E76" s="284">
        <v>0</v>
      </c>
      <c r="F76" s="284">
        <v>0</v>
      </c>
      <c r="G76" s="284">
        <v>0</v>
      </c>
      <c r="H76" s="284">
        <v>13</v>
      </c>
      <c r="I76" s="284">
        <v>8</v>
      </c>
      <c r="J76" s="284">
        <v>13</v>
      </c>
      <c r="K76" s="284">
        <v>0</v>
      </c>
      <c r="L76" s="284">
        <v>1</v>
      </c>
      <c r="M76" s="284">
        <v>0</v>
      </c>
      <c r="N76" s="284">
        <v>0</v>
      </c>
      <c r="O76" s="84">
        <f t="shared" si="15"/>
        <v>36</v>
      </c>
    </row>
    <row r="77" spans="1:18">
      <c r="A77" s="195"/>
      <c r="B77" s="196" t="s">
        <v>152</v>
      </c>
      <c r="C77" s="284">
        <v>1</v>
      </c>
      <c r="D77" s="284">
        <v>0</v>
      </c>
      <c r="E77" s="284">
        <v>0</v>
      </c>
      <c r="F77" s="284">
        <v>0</v>
      </c>
      <c r="G77" s="284">
        <v>5</v>
      </c>
      <c r="H77" s="284">
        <v>14</v>
      </c>
      <c r="I77" s="284">
        <v>18</v>
      </c>
      <c r="J77" s="284">
        <v>20</v>
      </c>
      <c r="K77" s="284">
        <v>4</v>
      </c>
      <c r="L77" s="284">
        <v>1</v>
      </c>
      <c r="M77" s="284">
        <v>6</v>
      </c>
      <c r="N77" s="284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4">
        <v>8</v>
      </c>
      <c r="D78" s="284">
        <v>5</v>
      </c>
      <c r="E78" s="284">
        <v>13</v>
      </c>
      <c r="F78" s="284">
        <v>6</v>
      </c>
      <c r="G78" s="284">
        <v>29</v>
      </c>
      <c r="H78" s="284">
        <v>86</v>
      </c>
      <c r="I78" s="284">
        <v>85</v>
      </c>
      <c r="J78" s="284">
        <v>38</v>
      </c>
      <c r="K78" s="284">
        <v>20</v>
      </c>
      <c r="L78" s="284">
        <v>21</v>
      </c>
      <c r="M78" s="284">
        <v>21</v>
      </c>
      <c r="N78" s="284">
        <v>2</v>
      </c>
      <c r="O78" s="84">
        <f t="shared" si="15"/>
        <v>334</v>
      </c>
    </row>
    <row r="79" spans="1:18">
      <c r="A79" s="195"/>
      <c r="B79" s="196" t="s">
        <v>191</v>
      </c>
      <c r="C79" s="284">
        <v>6</v>
      </c>
      <c r="D79" s="284">
        <v>9</v>
      </c>
      <c r="E79" s="284">
        <v>10</v>
      </c>
      <c r="F79" s="284">
        <v>10</v>
      </c>
      <c r="G79" s="284">
        <v>25</v>
      </c>
      <c r="H79" s="284">
        <v>14</v>
      </c>
      <c r="I79" s="284">
        <v>27</v>
      </c>
      <c r="J79" s="284">
        <v>16</v>
      </c>
      <c r="K79" s="284">
        <v>7</v>
      </c>
      <c r="L79" s="284">
        <v>1</v>
      </c>
      <c r="M79" s="284">
        <v>1</v>
      </c>
      <c r="N79" s="284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5">
        <v>12</v>
      </c>
      <c r="D85" s="285">
        <v>14</v>
      </c>
      <c r="E85" s="285">
        <v>12</v>
      </c>
      <c r="F85" s="285">
        <v>6</v>
      </c>
      <c r="G85" s="285">
        <v>1</v>
      </c>
      <c r="H85" s="285">
        <v>1</v>
      </c>
      <c r="I85" s="285">
        <v>13</v>
      </c>
      <c r="J85" s="285">
        <v>13</v>
      </c>
      <c r="K85" s="285">
        <v>9</v>
      </c>
      <c r="L85" s="285">
        <v>5</v>
      </c>
      <c r="M85" s="285">
        <v>1</v>
      </c>
      <c r="N85" s="285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5">
        <v>0</v>
      </c>
      <c r="D86" s="285">
        <v>0</v>
      </c>
      <c r="E86" s="285">
        <v>1</v>
      </c>
      <c r="F86" s="285">
        <v>1</v>
      </c>
      <c r="G86" s="285">
        <v>7</v>
      </c>
      <c r="H86" s="285">
        <v>13</v>
      </c>
      <c r="I86" s="285">
        <v>7</v>
      </c>
      <c r="J86" s="285">
        <v>3</v>
      </c>
      <c r="K86" s="285">
        <v>4</v>
      </c>
      <c r="L86" s="285">
        <v>3</v>
      </c>
      <c r="M86" s="285">
        <v>1</v>
      </c>
      <c r="N86" s="285">
        <v>0</v>
      </c>
      <c r="O86" s="84">
        <f t="shared" si="17"/>
        <v>40</v>
      </c>
    </row>
    <row r="87" spans="1:16">
      <c r="A87" s="195"/>
      <c r="B87" s="196" t="s">
        <v>152</v>
      </c>
      <c r="C87" s="285">
        <v>1</v>
      </c>
      <c r="D87" s="285">
        <v>0</v>
      </c>
      <c r="E87" s="285">
        <v>0</v>
      </c>
      <c r="F87" s="285">
        <v>0</v>
      </c>
      <c r="G87" s="285">
        <v>3</v>
      </c>
      <c r="H87" s="285">
        <v>24</v>
      </c>
      <c r="I87" s="285">
        <v>21</v>
      </c>
      <c r="J87" s="285">
        <v>12</v>
      </c>
      <c r="K87" s="285">
        <v>17</v>
      </c>
      <c r="L87" s="285">
        <v>9</v>
      </c>
      <c r="M87" s="285">
        <v>3</v>
      </c>
      <c r="N87" s="285">
        <v>2</v>
      </c>
      <c r="O87" s="84">
        <f t="shared" si="17"/>
        <v>92</v>
      </c>
    </row>
    <row r="88" spans="1:16">
      <c r="A88" s="195"/>
      <c r="B88" s="196" t="s">
        <v>153</v>
      </c>
      <c r="C88" s="285">
        <v>13</v>
      </c>
      <c r="D88" s="285">
        <v>9</v>
      </c>
      <c r="E88" s="285">
        <v>7</v>
      </c>
      <c r="F88" s="285">
        <v>12</v>
      </c>
      <c r="G88" s="285">
        <v>28</v>
      </c>
      <c r="H88" s="285">
        <v>41</v>
      </c>
      <c r="I88" s="285">
        <v>48</v>
      </c>
      <c r="J88" s="285">
        <v>36</v>
      </c>
      <c r="K88" s="285">
        <v>21</v>
      </c>
      <c r="L88" s="285">
        <v>23</v>
      </c>
      <c r="M88" s="285">
        <v>9</v>
      </c>
      <c r="N88" s="285">
        <v>1</v>
      </c>
      <c r="O88" s="84">
        <f t="shared" si="17"/>
        <v>248</v>
      </c>
    </row>
    <row r="89" spans="1:16">
      <c r="A89" s="195"/>
      <c r="B89" s="196" t="s">
        <v>191</v>
      </c>
      <c r="C89" s="285">
        <v>5</v>
      </c>
      <c r="D89" s="285">
        <v>5</v>
      </c>
      <c r="E89" s="285">
        <v>2</v>
      </c>
      <c r="F89" s="285">
        <v>14</v>
      </c>
      <c r="G89" s="285">
        <v>5</v>
      </c>
      <c r="H89" s="285">
        <v>18</v>
      </c>
      <c r="I89" s="285">
        <v>30</v>
      </c>
      <c r="J89" s="285">
        <v>33</v>
      </c>
      <c r="K89" s="285">
        <v>13</v>
      </c>
      <c r="L89" s="285">
        <v>0</v>
      </c>
      <c r="M89" s="285">
        <v>0</v>
      </c>
      <c r="N89" s="285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0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2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2</v>
      </c>
      <c r="H93" s="30">
        <f>C92+D92+E92+F92+G92+H92</f>
        <v>2</v>
      </c>
      <c r="I93" s="30">
        <f>C92+D92+E92+F92+G92+H92+I92</f>
        <v>2</v>
      </c>
      <c r="J93" s="30">
        <f>C92+D92+E92+F92+G92+H92+I92+J92</f>
        <v>2</v>
      </c>
      <c r="K93" s="30">
        <f>C92+D92+E92+F92+G92+H92+I92+J92+K92</f>
        <v>2</v>
      </c>
      <c r="L93" s="30">
        <f>C92+D92+E92+F92+G92+H92+I92+J92+K92+L92</f>
        <v>2</v>
      </c>
      <c r="M93" s="30">
        <f>C92+D92+E92+F92+G92+H92+I92+J92+K92+L92+M92</f>
        <v>2</v>
      </c>
      <c r="N93" s="30">
        <f>C92+D92+E92+F92+G92+H92+I92+J92+K92+L92+M92+N92</f>
        <v>2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6">
        <v>16</v>
      </c>
      <c r="D95" s="286">
        <v>8</v>
      </c>
      <c r="E95" s="286">
        <v>8</v>
      </c>
      <c r="F95" s="286">
        <v>4</v>
      </c>
      <c r="G95" s="286">
        <v>5</v>
      </c>
      <c r="H95" s="286">
        <v>5</v>
      </c>
      <c r="I95" s="286">
        <v>3</v>
      </c>
      <c r="J95" s="286">
        <v>11</v>
      </c>
      <c r="K95" s="286">
        <v>12</v>
      </c>
      <c r="L95" s="286">
        <v>7</v>
      </c>
      <c r="M95" s="286">
        <v>1</v>
      </c>
      <c r="N95" s="286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6">
        <v>0</v>
      </c>
      <c r="D96" s="286">
        <v>0</v>
      </c>
      <c r="E96" s="286">
        <v>3</v>
      </c>
      <c r="F96" s="286">
        <v>0</v>
      </c>
      <c r="G96" s="286">
        <v>1</v>
      </c>
      <c r="H96" s="286">
        <v>24</v>
      </c>
      <c r="I96" s="286">
        <v>11</v>
      </c>
      <c r="J96" s="286">
        <v>22</v>
      </c>
      <c r="K96" s="286">
        <v>12</v>
      </c>
      <c r="L96" s="286">
        <v>1</v>
      </c>
      <c r="M96" s="286">
        <v>0</v>
      </c>
      <c r="N96" s="286">
        <v>1</v>
      </c>
      <c r="O96" s="84">
        <f t="shared" si="19"/>
        <v>75</v>
      </c>
    </row>
    <row r="97" spans="1:16">
      <c r="A97" s="195"/>
      <c r="B97" s="196" t="s">
        <v>152</v>
      </c>
      <c r="C97" s="286">
        <v>1</v>
      </c>
      <c r="D97" s="286">
        <v>0</v>
      </c>
      <c r="E97" s="286">
        <v>1</v>
      </c>
      <c r="F97" s="286">
        <v>2</v>
      </c>
      <c r="G97" s="286">
        <v>22</v>
      </c>
      <c r="H97" s="286">
        <v>60</v>
      </c>
      <c r="I97" s="286">
        <v>51</v>
      </c>
      <c r="J97" s="286">
        <v>33</v>
      </c>
      <c r="K97" s="286">
        <v>25</v>
      </c>
      <c r="L97" s="286">
        <v>2</v>
      </c>
      <c r="M97" s="286">
        <v>5</v>
      </c>
      <c r="N97" s="286">
        <v>10</v>
      </c>
      <c r="O97" s="84">
        <f t="shared" si="19"/>
        <v>212</v>
      </c>
    </row>
    <row r="98" spans="1:16">
      <c r="A98" s="195"/>
      <c r="B98" s="196" t="s">
        <v>153</v>
      </c>
      <c r="C98" s="286">
        <v>4</v>
      </c>
      <c r="D98" s="286">
        <v>10</v>
      </c>
      <c r="E98" s="286">
        <v>9</v>
      </c>
      <c r="F98" s="286">
        <v>8</v>
      </c>
      <c r="G98" s="286">
        <v>36</v>
      </c>
      <c r="H98" s="286">
        <v>77</v>
      </c>
      <c r="I98" s="286">
        <v>50</v>
      </c>
      <c r="J98" s="286">
        <v>32</v>
      </c>
      <c r="K98" s="286">
        <v>65</v>
      </c>
      <c r="L98" s="286">
        <v>35</v>
      </c>
      <c r="M98" s="286">
        <v>17</v>
      </c>
      <c r="N98" s="286">
        <v>12</v>
      </c>
      <c r="O98" s="84">
        <f t="shared" si="19"/>
        <v>355</v>
      </c>
    </row>
    <row r="99" spans="1:16">
      <c r="A99" s="195"/>
      <c r="B99" s="196" t="s">
        <v>191</v>
      </c>
      <c r="C99" s="286">
        <v>6</v>
      </c>
      <c r="D99" s="286">
        <v>3</v>
      </c>
      <c r="E99" s="286">
        <v>3</v>
      </c>
      <c r="F99" s="286">
        <v>7</v>
      </c>
      <c r="G99" s="286">
        <v>18</v>
      </c>
      <c r="H99" s="286">
        <v>28</v>
      </c>
      <c r="I99" s="286">
        <v>15</v>
      </c>
      <c r="J99" s="286">
        <v>14</v>
      </c>
      <c r="K99" s="286">
        <v>16</v>
      </c>
      <c r="L99" s="286">
        <v>9</v>
      </c>
      <c r="M99" s="286">
        <v>3</v>
      </c>
      <c r="N99" s="286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0</v>
      </c>
      <c r="H102" s="88">
        <f>รายเดือน64!G17</f>
        <v>0</v>
      </c>
      <c r="I102" s="88">
        <f>รายเดือน64!H17</f>
        <v>0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2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2</v>
      </c>
      <c r="H103" s="30">
        <f>C102+D102+E102+F102+G102+H102</f>
        <v>2</v>
      </c>
      <c r="I103" s="30">
        <f>C102+D102+E102+F102+G102+H102+I102</f>
        <v>2</v>
      </c>
      <c r="J103" s="30">
        <f>C102+D102+E102+F102+G102+H102+I102+J102</f>
        <v>2</v>
      </c>
      <c r="K103" s="30">
        <f>C102+D102+E102+F102+G102+H102+I102+J102+K102</f>
        <v>2</v>
      </c>
      <c r="L103" s="30">
        <f>C102+D102+E102+F102+G102+H102+I102+J102+K102+L102</f>
        <v>2</v>
      </c>
      <c r="M103" s="30">
        <f>C102+D102+E102+F102+G102+H102+I102+J102+K102+L102+M102</f>
        <v>2</v>
      </c>
      <c r="N103" s="30">
        <f>C102+D102+E102+F102+G102+H102+I102+J102+K102+L102+M102+N102</f>
        <v>2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7">
        <v>1</v>
      </c>
      <c r="D105" s="287">
        <v>6</v>
      </c>
      <c r="E105" s="287">
        <v>5</v>
      </c>
      <c r="F105" s="287">
        <v>3</v>
      </c>
      <c r="G105" s="287">
        <v>2</v>
      </c>
      <c r="H105" s="287">
        <v>5</v>
      </c>
      <c r="I105" s="287">
        <v>8</v>
      </c>
      <c r="J105" s="287">
        <v>13</v>
      </c>
      <c r="K105" s="287">
        <v>5</v>
      </c>
      <c r="L105" s="287">
        <v>0</v>
      </c>
      <c r="M105" s="287">
        <v>0</v>
      </c>
      <c r="N105" s="287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7">
        <v>2</v>
      </c>
      <c r="D106" s="287">
        <v>0</v>
      </c>
      <c r="E106" s="287">
        <v>0</v>
      </c>
      <c r="F106" s="287">
        <v>1</v>
      </c>
      <c r="G106" s="287">
        <v>3</v>
      </c>
      <c r="H106" s="287">
        <v>16</v>
      </c>
      <c r="I106" s="287">
        <v>4</v>
      </c>
      <c r="J106" s="287">
        <v>6</v>
      </c>
      <c r="K106" s="287">
        <v>3</v>
      </c>
      <c r="L106" s="287">
        <v>1</v>
      </c>
      <c r="M106" s="287">
        <v>2</v>
      </c>
      <c r="N106" s="287">
        <v>0</v>
      </c>
      <c r="O106" s="84">
        <f t="shared" si="21"/>
        <v>38</v>
      </c>
    </row>
    <row r="107" spans="1:16">
      <c r="A107" s="195"/>
      <c r="B107" s="196" t="s">
        <v>152</v>
      </c>
      <c r="C107" s="287">
        <v>1</v>
      </c>
      <c r="D107" s="287">
        <v>1</v>
      </c>
      <c r="E107" s="287">
        <v>1</v>
      </c>
      <c r="F107" s="287">
        <v>8</v>
      </c>
      <c r="G107" s="287">
        <v>19</v>
      </c>
      <c r="H107" s="287">
        <v>17</v>
      </c>
      <c r="I107" s="287">
        <v>6</v>
      </c>
      <c r="J107" s="287">
        <v>4</v>
      </c>
      <c r="K107" s="287">
        <v>1</v>
      </c>
      <c r="L107" s="287">
        <v>2</v>
      </c>
      <c r="M107" s="287">
        <v>1</v>
      </c>
      <c r="N107" s="287">
        <v>0</v>
      </c>
      <c r="O107" s="84">
        <f t="shared" si="21"/>
        <v>61</v>
      </c>
    </row>
    <row r="108" spans="1:16">
      <c r="A108" s="195"/>
      <c r="B108" s="196" t="s">
        <v>153</v>
      </c>
      <c r="C108" s="287">
        <v>0</v>
      </c>
      <c r="D108" s="287">
        <v>2</v>
      </c>
      <c r="E108" s="287">
        <v>1</v>
      </c>
      <c r="F108" s="287">
        <v>0</v>
      </c>
      <c r="G108" s="287">
        <v>11</v>
      </c>
      <c r="H108" s="287">
        <v>46</v>
      </c>
      <c r="I108" s="287">
        <v>70</v>
      </c>
      <c r="J108" s="287">
        <v>32</v>
      </c>
      <c r="K108" s="287">
        <v>13</v>
      </c>
      <c r="L108" s="287">
        <v>12</v>
      </c>
      <c r="M108" s="287">
        <v>2</v>
      </c>
      <c r="N108" s="287">
        <v>1</v>
      </c>
      <c r="O108" s="84">
        <f t="shared" si="21"/>
        <v>190</v>
      </c>
    </row>
    <row r="109" spans="1:16">
      <c r="A109" s="195"/>
      <c r="B109" s="196" t="s">
        <v>191</v>
      </c>
      <c r="C109" s="287">
        <v>1</v>
      </c>
      <c r="D109" s="287">
        <v>7</v>
      </c>
      <c r="E109" s="287">
        <v>2</v>
      </c>
      <c r="F109" s="287">
        <v>1</v>
      </c>
      <c r="G109" s="287">
        <v>1</v>
      </c>
      <c r="H109" s="287">
        <v>8</v>
      </c>
      <c r="I109" s="287">
        <v>17</v>
      </c>
      <c r="J109" s="287">
        <v>28</v>
      </c>
      <c r="K109" s="287">
        <v>13</v>
      </c>
      <c r="L109" s="287">
        <v>1</v>
      </c>
      <c r="M109" s="287">
        <v>2</v>
      </c>
      <c r="N109" s="287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8">
        <v>2</v>
      </c>
      <c r="D115" s="288">
        <v>1</v>
      </c>
      <c r="E115" s="288">
        <v>5</v>
      </c>
      <c r="F115" s="288">
        <v>2</v>
      </c>
      <c r="G115" s="288">
        <v>0</v>
      </c>
      <c r="H115" s="288">
        <v>0</v>
      </c>
      <c r="I115" s="288">
        <v>2</v>
      </c>
      <c r="J115" s="288">
        <v>6</v>
      </c>
      <c r="K115" s="288">
        <v>7</v>
      </c>
      <c r="L115" s="288">
        <v>11</v>
      </c>
      <c r="M115" s="288">
        <v>5</v>
      </c>
      <c r="N115" s="288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8">
        <v>0</v>
      </c>
      <c r="D116" s="288">
        <v>0</v>
      </c>
      <c r="E116" s="288">
        <v>0</v>
      </c>
      <c r="F116" s="288">
        <v>1</v>
      </c>
      <c r="G116" s="288">
        <v>6</v>
      </c>
      <c r="H116" s="288">
        <v>7</v>
      </c>
      <c r="I116" s="288">
        <v>6</v>
      </c>
      <c r="J116" s="288">
        <v>6</v>
      </c>
      <c r="K116" s="288">
        <v>1</v>
      </c>
      <c r="L116" s="288">
        <v>1</v>
      </c>
      <c r="M116" s="288">
        <v>0</v>
      </c>
      <c r="N116" s="288">
        <v>0</v>
      </c>
      <c r="O116" s="84">
        <f t="shared" si="23"/>
        <v>28</v>
      </c>
    </row>
    <row r="117" spans="1:16">
      <c r="A117" s="195"/>
      <c r="B117" s="196" t="s">
        <v>152</v>
      </c>
      <c r="C117" s="288">
        <v>0</v>
      </c>
      <c r="D117" s="288">
        <v>0</v>
      </c>
      <c r="E117" s="288">
        <v>0</v>
      </c>
      <c r="F117" s="288">
        <v>0</v>
      </c>
      <c r="G117" s="288">
        <v>1</v>
      </c>
      <c r="H117" s="288">
        <v>6</v>
      </c>
      <c r="I117" s="288">
        <v>4</v>
      </c>
      <c r="J117" s="288">
        <v>9</v>
      </c>
      <c r="K117" s="288">
        <v>9</v>
      </c>
      <c r="L117" s="288">
        <v>1</v>
      </c>
      <c r="M117" s="288">
        <v>2</v>
      </c>
      <c r="N117" s="288">
        <v>0</v>
      </c>
      <c r="O117" s="84">
        <f t="shared" si="23"/>
        <v>32</v>
      </c>
    </row>
    <row r="118" spans="1:16">
      <c r="A118" s="195"/>
      <c r="B118" s="196" t="s">
        <v>153</v>
      </c>
      <c r="C118" s="288">
        <v>1</v>
      </c>
      <c r="D118" s="288">
        <v>3</v>
      </c>
      <c r="E118" s="288">
        <v>1</v>
      </c>
      <c r="F118" s="288">
        <v>2</v>
      </c>
      <c r="G118" s="288">
        <v>4</v>
      </c>
      <c r="H118" s="288">
        <v>19</v>
      </c>
      <c r="I118" s="288">
        <v>19</v>
      </c>
      <c r="J118" s="288">
        <v>24</v>
      </c>
      <c r="K118" s="288">
        <v>16</v>
      </c>
      <c r="L118" s="288">
        <v>2</v>
      </c>
      <c r="M118" s="288">
        <v>7</v>
      </c>
      <c r="N118" s="288">
        <v>2</v>
      </c>
      <c r="O118" s="84">
        <f t="shared" si="23"/>
        <v>100</v>
      </c>
    </row>
    <row r="119" spans="1:16">
      <c r="A119" s="195"/>
      <c r="B119" s="196" t="s">
        <v>191</v>
      </c>
      <c r="C119" s="288">
        <v>0</v>
      </c>
      <c r="D119" s="288">
        <v>0</v>
      </c>
      <c r="E119" s="288">
        <v>4</v>
      </c>
      <c r="F119" s="288">
        <v>9</v>
      </c>
      <c r="G119" s="288">
        <v>13</v>
      </c>
      <c r="H119" s="288">
        <v>9</v>
      </c>
      <c r="I119" s="288">
        <v>30</v>
      </c>
      <c r="J119" s="288">
        <v>24</v>
      </c>
      <c r="K119" s="288">
        <v>18</v>
      </c>
      <c r="L119" s="288">
        <v>4</v>
      </c>
      <c r="M119" s="288">
        <v>2</v>
      </c>
      <c r="N119" s="288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0</v>
      </c>
      <c r="H122" s="88">
        <f>รายเดือน64!G9</f>
        <v>0</v>
      </c>
      <c r="I122" s="88">
        <f>รายเดือน64!H9</f>
        <v>0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3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3</v>
      </c>
      <c r="H123" s="30">
        <f>C122+D122+E122+F122+G122+H122</f>
        <v>3</v>
      </c>
      <c r="I123" s="30">
        <f>C122+D122+E122+F122+G122+H122+I122</f>
        <v>3</v>
      </c>
      <c r="J123" s="30">
        <f>C122+D122+E122+F122+G122+H122+I122+J122</f>
        <v>3</v>
      </c>
      <c r="K123" s="30">
        <f>C122+D122+E122+F122+G122+H122+I122+J122+K122</f>
        <v>3</v>
      </c>
      <c r="L123" s="30">
        <f>C122+D122+E122+F122+G122+H122+I122+J122+K122+L122</f>
        <v>3</v>
      </c>
      <c r="M123" s="30">
        <f>C122+D122+E122+F122+G122+H122+I122+J122+K122+L122+M122</f>
        <v>3</v>
      </c>
      <c r="N123" s="30">
        <f>C122+D122+E122+F122+G122+H122+I122+J122+K122+L122+M122+N122</f>
        <v>3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9">
        <v>1</v>
      </c>
      <c r="D125" s="289">
        <v>2</v>
      </c>
      <c r="E125" s="289">
        <v>0</v>
      </c>
      <c r="F125" s="289">
        <v>1</v>
      </c>
      <c r="G125" s="289">
        <v>0</v>
      </c>
      <c r="H125" s="289">
        <v>4</v>
      </c>
      <c r="I125" s="289">
        <v>5</v>
      </c>
      <c r="J125" s="289">
        <v>6</v>
      </c>
      <c r="K125" s="289">
        <v>4</v>
      </c>
      <c r="L125" s="289">
        <v>2</v>
      </c>
      <c r="M125" s="289">
        <v>1</v>
      </c>
      <c r="N125" s="289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9">
        <v>0</v>
      </c>
      <c r="D126" s="289">
        <v>0</v>
      </c>
      <c r="E126" s="289">
        <v>0</v>
      </c>
      <c r="F126" s="289">
        <v>0</v>
      </c>
      <c r="G126" s="289">
        <v>2</v>
      </c>
      <c r="H126" s="289">
        <v>4</v>
      </c>
      <c r="I126" s="289">
        <v>6</v>
      </c>
      <c r="J126" s="289">
        <v>4</v>
      </c>
      <c r="K126" s="289">
        <v>4</v>
      </c>
      <c r="L126" s="289">
        <v>2</v>
      </c>
      <c r="M126" s="289">
        <v>0</v>
      </c>
      <c r="N126" s="289">
        <v>0</v>
      </c>
      <c r="O126" s="84">
        <f t="shared" si="25"/>
        <v>22</v>
      </c>
    </row>
    <row r="127" spans="1:16">
      <c r="A127" s="195"/>
      <c r="B127" s="196" t="s">
        <v>152</v>
      </c>
      <c r="C127" s="289">
        <v>0</v>
      </c>
      <c r="D127" s="289">
        <v>2</v>
      </c>
      <c r="E127" s="289">
        <v>0</v>
      </c>
      <c r="F127" s="289">
        <v>6</v>
      </c>
      <c r="G127" s="289">
        <v>24</v>
      </c>
      <c r="H127" s="289">
        <v>40</v>
      </c>
      <c r="I127" s="289">
        <v>20</v>
      </c>
      <c r="J127" s="289">
        <v>8</v>
      </c>
      <c r="K127" s="289">
        <v>1</v>
      </c>
      <c r="L127" s="289">
        <v>1</v>
      </c>
      <c r="M127" s="289">
        <v>2</v>
      </c>
      <c r="N127" s="289">
        <v>3</v>
      </c>
      <c r="O127" s="84">
        <f t="shared" si="25"/>
        <v>107</v>
      </c>
    </row>
    <row r="128" spans="1:16">
      <c r="A128" s="195"/>
      <c r="B128" s="196" t="s">
        <v>153</v>
      </c>
      <c r="C128" s="289">
        <v>3</v>
      </c>
      <c r="D128" s="289">
        <v>2</v>
      </c>
      <c r="E128" s="289">
        <v>2</v>
      </c>
      <c r="F128" s="289">
        <v>7</v>
      </c>
      <c r="G128" s="289">
        <v>31</v>
      </c>
      <c r="H128" s="289">
        <v>87</v>
      </c>
      <c r="I128" s="289">
        <v>84</v>
      </c>
      <c r="J128" s="289">
        <v>41</v>
      </c>
      <c r="K128" s="289">
        <v>11</v>
      </c>
      <c r="L128" s="289">
        <v>18</v>
      </c>
      <c r="M128" s="289">
        <v>2</v>
      </c>
      <c r="N128" s="289">
        <v>0</v>
      </c>
      <c r="O128" s="84">
        <f t="shared" si="25"/>
        <v>288</v>
      </c>
    </row>
    <row r="129" spans="1:16">
      <c r="A129" s="195"/>
      <c r="B129" s="196" t="s">
        <v>191</v>
      </c>
      <c r="C129" s="289">
        <v>1</v>
      </c>
      <c r="D129" s="289">
        <v>1</v>
      </c>
      <c r="E129" s="289">
        <v>4</v>
      </c>
      <c r="F129" s="289">
        <v>3</v>
      </c>
      <c r="G129" s="289">
        <v>6</v>
      </c>
      <c r="H129" s="289">
        <v>7</v>
      </c>
      <c r="I129" s="289">
        <v>16</v>
      </c>
      <c r="J129" s="289">
        <v>9</v>
      </c>
      <c r="K129" s="289">
        <v>3</v>
      </c>
      <c r="L129" s="289">
        <v>3</v>
      </c>
      <c r="M129" s="289">
        <v>0</v>
      </c>
      <c r="N129" s="289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90">
        <v>0</v>
      </c>
      <c r="D135" s="290">
        <v>0</v>
      </c>
      <c r="E135" s="290">
        <v>1</v>
      </c>
      <c r="F135" s="290">
        <v>0</v>
      </c>
      <c r="G135" s="290">
        <v>0</v>
      </c>
      <c r="H135" s="290">
        <v>1</v>
      </c>
      <c r="I135" s="290">
        <v>3</v>
      </c>
      <c r="J135" s="290">
        <v>2</v>
      </c>
      <c r="K135" s="290">
        <v>0</v>
      </c>
      <c r="L135" s="290">
        <v>0</v>
      </c>
      <c r="M135" s="290">
        <v>1</v>
      </c>
      <c r="N135" s="290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90">
        <v>0</v>
      </c>
      <c r="D136" s="290">
        <v>0</v>
      </c>
      <c r="E136" s="290">
        <v>0</v>
      </c>
      <c r="F136" s="290">
        <v>0</v>
      </c>
      <c r="G136" s="290">
        <v>0</v>
      </c>
      <c r="H136" s="290">
        <v>2</v>
      </c>
      <c r="I136" s="290">
        <v>2</v>
      </c>
      <c r="J136" s="290">
        <v>0</v>
      </c>
      <c r="K136" s="290">
        <v>0</v>
      </c>
      <c r="L136" s="290">
        <v>0</v>
      </c>
      <c r="M136" s="290">
        <v>0</v>
      </c>
      <c r="N136" s="290">
        <v>0</v>
      </c>
      <c r="O136" s="84">
        <f t="shared" si="27"/>
        <v>4</v>
      </c>
    </row>
    <row r="137" spans="1:16">
      <c r="A137" s="195"/>
      <c r="B137" s="196" t="s">
        <v>152</v>
      </c>
      <c r="C137" s="290">
        <v>0</v>
      </c>
      <c r="D137" s="290">
        <v>0</v>
      </c>
      <c r="E137" s="290">
        <v>0</v>
      </c>
      <c r="F137" s="290">
        <v>0</v>
      </c>
      <c r="G137" s="290">
        <v>0</v>
      </c>
      <c r="H137" s="290">
        <v>6</v>
      </c>
      <c r="I137" s="290">
        <v>2</v>
      </c>
      <c r="J137" s="290">
        <v>4</v>
      </c>
      <c r="K137" s="290">
        <v>1</v>
      </c>
      <c r="L137" s="290">
        <v>0</v>
      </c>
      <c r="M137" s="290">
        <v>0</v>
      </c>
      <c r="N137" s="290">
        <v>1</v>
      </c>
      <c r="O137" s="84">
        <f t="shared" si="27"/>
        <v>14</v>
      </c>
    </row>
    <row r="138" spans="1:16">
      <c r="A138" s="195"/>
      <c r="B138" s="196" t="s">
        <v>153</v>
      </c>
      <c r="C138" s="290">
        <v>0</v>
      </c>
      <c r="D138" s="290">
        <v>0</v>
      </c>
      <c r="E138" s="290">
        <v>0</v>
      </c>
      <c r="F138" s="290">
        <v>2</v>
      </c>
      <c r="G138" s="290">
        <v>6</v>
      </c>
      <c r="H138" s="290">
        <v>8</v>
      </c>
      <c r="I138" s="290">
        <v>6</v>
      </c>
      <c r="J138" s="290">
        <v>1</v>
      </c>
      <c r="K138" s="290">
        <v>4</v>
      </c>
      <c r="L138" s="290">
        <v>2</v>
      </c>
      <c r="M138" s="290">
        <v>0</v>
      </c>
      <c r="N138" s="290">
        <v>0</v>
      </c>
      <c r="O138" s="84">
        <f t="shared" si="27"/>
        <v>29</v>
      </c>
    </row>
    <row r="139" spans="1:16">
      <c r="A139" s="195"/>
      <c r="B139" s="196" t="s">
        <v>191</v>
      </c>
      <c r="C139" s="290">
        <v>0</v>
      </c>
      <c r="D139" s="290">
        <v>0</v>
      </c>
      <c r="E139" s="290">
        <v>1</v>
      </c>
      <c r="F139" s="290">
        <v>0</v>
      </c>
      <c r="G139" s="290">
        <v>0</v>
      </c>
      <c r="H139" s="290">
        <v>2</v>
      </c>
      <c r="I139" s="290">
        <v>6</v>
      </c>
      <c r="J139" s="290">
        <v>2</v>
      </c>
      <c r="K139" s="290">
        <v>2</v>
      </c>
      <c r="L139" s="290">
        <v>1</v>
      </c>
      <c r="M139" s="290">
        <v>1</v>
      </c>
      <c r="N139" s="290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1">
        <v>0</v>
      </c>
      <c r="D145" s="291">
        <v>1</v>
      </c>
      <c r="E145" s="291">
        <v>1</v>
      </c>
      <c r="F145" s="291">
        <v>0</v>
      </c>
      <c r="G145" s="291">
        <v>0</v>
      </c>
      <c r="H145" s="291">
        <v>3</v>
      </c>
      <c r="I145" s="291">
        <v>5</v>
      </c>
      <c r="J145" s="291">
        <v>15</v>
      </c>
      <c r="K145" s="291">
        <v>5</v>
      </c>
      <c r="L145" s="291">
        <v>3</v>
      </c>
      <c r="M145" s="291">
        <v>2</v>
      </c>
      <c r="N145" s="291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1">
        <v>2</v>
      </c>
      <c r="D146" s="291">
        <v>0</v>
      </c>
      <c r="E146" s="291">
        <v>1</v>
      </c>
      <c r="F146" s="291">
        <v>0</v>
      </c>
      <c r="G146" s="291">
        <v>0</v>
      </c>
      <c r="H146" s="291">
        <v>4</v>
      </c>
      <c r="I146" s="291">
        <v>5</v>
      </c>
      <c r="J146" s="291">
        <v>11</v>
      </c>
      <c r="K146" s="291">
        <v>2</v>
      </c>
      <c r="L146" s="291">
        <v>0</v>
      </c>
      <c r="M146" s="291">
        <v>0</v>
      </c>
      <c r="N146" s="291">
        <v>0</v>
      </c>
      <c r="O146" s="84">
        <f t="shared" si="29"/>
        <v>25</v>
      </c>
    </row>
    <row r="147" spans="1:16">
      <c r="A147" s="195"/>
      <c r="B147" s="196" t="s">
        <v>152</v>
      </c>
      <c r="C147" s="291">
        <v>0</v>
      </c>
      <c r="D147" s="291">
        <v>0</v>
      </c>
      <c r="E147" s="291">
        <v>1</v>
      </c>
      <c r="F147" s="291">
        <v>0</v>
      </c>
      <c r="G147" s="291">
        <v>0</v>
      </c>
      <c r="H147" s="291">
        <v>4</v>
      </c>
      <c r="I147" s="291">
        <v>8</v>
      </c>
      <c r="J147" s="291">
        <v>8</v>
      </c>
      <c r="K147" s="291">
        <v>5</v>
      </c>
      <c r="L147" s="291">
        <v>1</v>
      </c>
      <c r="M147" s="291">
        <v>0</v>
      </c>
      <c r="N147" s="291">
        <v>0</v>
      </c>
      <c r="O147" s="84">
        <f t="shared" si="29"/>
        <v>27</v>
      </c>
    </row>
    <row r="148" spans="1:16">
      <c r="A148" s="195"/>
      <c r="B148" s="196" t="s">
        <v>153</v>
      </c>
      <c r="C148" s="291">
        <v>0</v>
      </c>
      <c r="D148" s="291">
        <v>2</v>
      </c>
      <c r="E148" s="291">
        <v>3</v>
      </c>
      <c r="F148" s="291">
        <v>5</v>
      </c>
      <c r="G148" s="291">
        <v>9</v>
      </c>
      <c r="H148" s="291">
        <v>9</v>
      </c>
      <c r="I148" s="291">
        <v>12</v>
      </c>
      <c r="J148" s="291">
        <v>13</v>
      </c>
      <c r="K148" s="291">
        <v>12</v>
      </c>
      <c r="L148" s="291">
        <v>4</v>
      </c>
      <c r="M148" s="291">
        <v>5</v>
      </c>
      <c r="N148" s="291">
        <v>0</v>
      </c>
      <c r="O148" s="84">
        <f t="shared" si="29"/>
        <v>74</v>
      </c>
    </row>
    <row r="149" spans="1:16">
      <c r="A149" s="195"/>
      <c r="B149" s="196" t="s">
        <v>191</v>
      </c>
      <c r="C149" s="291">
        <v>0</v>
      </c>
      <c r="D149" s="291">
        <v>0</v>
      </c>
      <c r="E149" s="291">
        <v>3</v>
      </c>
      <c r="F149" s="291">
        <v>6</v>
      </c>
      <c r="G149" s="291">
        <v>16</v>
      </c>
      <c r="H149" s="291">
        <v>16</v>
      </c>
      <c r="I149" s="291">
        <v>25</v>
      </c>
      <c r="J149" s="291">
        <v>19</v>
      </c>
      <c r="K149" s="291">
        <v>3</v>
      </c>
      <c r="L149" s="291">
        <v>2</v>
      </c>
      <c r="M149" s="291">
        <v>1</v>
      </c>
      <c r="N149" s="291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2">
        <v>8</v>
      </c>
      <c r="D155" s="292">
        <v>2</v>
      </c>
      <c r="E155" s="292">
        <v>1</v>
      </c>
      <c r="F155" s="292">
        <v>0</v>
      </c>
      <c r="G155" s="292">
        <v>0</v>
      </c>
      <c r="H155" s="292">
        <v>0</v>
      </c>
      <c r="I155" s="292">
        <v>3</v>
      </c>
      <c r="J155" s="292">
        <v>4</v>
      </c>
      <c r="K155" s="292">
        <v>7</v>
      </c>
      <c r="L155" s="292">
        <v>7</v>
      </c>
      <c r="M155" s="292">
        <v>0</v>
      </c>
      <c r="N155" s="292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2">
        <v>0</v>
      </c>
      <c r="D156" s="292">
        <v>0</v>
      </c>
      <c r="E156" s="292">
        <v>0</v>
      </c>
      <c r="F156" s="292">
        <v>1</v>
      </c>
      <c r="G156" s="292">
        <v>2</v>
      </c>
      <c r="H156" s="292">
        <v>2</v>
      </c>
      <c r="I156" s="292">
        <v>0</v>
      </c>
      <c r="J156" s="292">
        <v>0</v>
      </c>
      <c r="K156" s="292">
        <v>1</v>
      </c>
      <c r="L156" s="292">
        <v>1</v>
      </c>
      <c r="M156" s="292">
        <v>0</v>
      </c>
      <c r="N156" s="292">
        <v>0</v>
      </c>
      <c r="O156" s="84">
        <f t="shared" si="31"/>
        <v>7</v>
      </c>
    </row>
    <row r="157" spans="1:16">
      <c r="A157" s="195"/>
      <c r="B157" s="196" t="s">
        <v>152</v>
      </c>
      <c r="C157" s="292">
        <v>0</v>
      </c>
      <c r="D157" s="292">
        <v>0</v>
      </c>
      <c r="E157" s="292">
        <v>0</v>
      </c>
      <c r="F157" s="292">
        <v>0</v>
      </c>
      <c r="G157" s="292">
        <v>0</v>
      </c>
      <c r="H157" s="292">
        <v>0</v>
      </c>
      <c r="I157" s="292">
        <v>1</v>
      </c>
      <c r="J157" s="292">
        <v>1</v>
      </c>
      <c r="K157" s="292">
        <v>0</v>
      </c>
      <c r="L157" s="292">
        <v>0</v>
      </c>
      <c r="M157" s="292">
        <v>1</v>
      </c>
      <c r="N157" s="292">
        <v>0</v>
      </c>
      <c r="O157" s="84">
        <f t="shared" si="31"/>
        <v>3</v>
      </c>
    </row>
    <row r="158" spans="1:16">
      <c r="A158" s="195"/>
      <c r="B158" s="196" t="s">
        <v>153</v>
      </c>
      <c r="C158" s="292">
        <v>0</v>
      </c>
      <c r="D158" s="292">
        <v>0</v>
      </c>
      <c r="E158" s="292">
        <v>1</v>
      </c>
      <c r="F158" s="292">
        <v>0</v>
      </c>
      <c r="G158" s="292">
        <v>3</v>
      </c>
      <c r="H158" s="292">
        <v>3</v>
      </c>
      <c r="I158" s="292">
        <v>3</v>
      </c>
      <c r="J158" s="292">
        <v>5</v>
      </c>
      <c r="K158" s="292">
        <v>3</v>
      </c>
      <c r="L158" s="292">
        <v>4</v>
      </c>
      <c r="M158" s="292">
        <v>1</v>
      </c>
      <c r="N158" s="292">
        <v>0</v>
      </c>
      <c r="O158" s="84">
        <f t="shared" si="31"/>
        <v>23</v>
      </c>
    </row>
    <row r="159" spans="1:16">
      <c r="A159" s="195"/>
      <c r="B159" s="196" t="s">
        <v>191</v>
      </c>
      <c r="C159" s="292">
        <v>1</v>
      </c>
      <c r="D159" s="292">
        <v>1</v>
      </c>
      <c r="E159" s="292">
        <v>0</v>
      </c>
      <c r="F159" s="292">
        <v>4</v>
      </c>
      <c r="G159" s="292">
        <v>5</v>
      </c>
      <c r="H159" s="292">
        <v>0</v>
      </c>
      <c r="I159" s="292">
        <v>0</v>
      </c>
      <c r="J159" s="292">
        <v>1</v>
      </c>
      <c r="K159" s="292">
        <v>1</v>
      </c>
      <c r="L159" s="292">
        <v>0</v>
      </c>
      <c r="M159" s="292">
        <v>0</v>
      </c>
      <c r="N159" s="292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3">
        <v>3</v>
      </c>
      <c r="D165" s="293">
        <v>1</v>
      </c>
      <c r="E165" s="293">
        <v>3</v>
      </c>
      <c r="F165" s="293">
        <v>0</v>
      </c>
      <c r="G165" s="293">
        <v>0</v>
      </c>
      <c r="H165" s="293">
        <v>1</v>
      </c>
      <c r="I165" s="293">
        <v>0</v>
      </c>
      <c r="J165" s="293">
        <v>2</v>
      </c>
      <c r="K165" s="293">
        <v>4</v>
      </c>
      <c r="L165" s="293">
        <v>0</v>
      </c>
      <c r="M165" s="293">
        <v>0</v>
      </c>
      <c r="N165" s="293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3">
        <v>0</v>
      </c>
      <c r="D166" s="293">
        <v>0</v>
      </c>
      <c r="E166" s="293">
        <v>2</v>
      </c>
      <c r="F166" s="293">
        <v>5</v>
      </c>
      <c r="G166" s="293">
        <v>1</v>
      </c>
      <c r="H166" s="293">
        <v>2</v>
      </c>
      <c r="I166" s="293">
        <v>4</v>
      </c>
      <c r="J166" s="293">
        <v>4</v>
      </c>
      <c r="K166" s="293">
        <v>0</v>
      </c>
      <c r="L166" s="293">
        <v>0</v>
      </c>
      <c r="M166" s="293">
        <v>0</v>
      </c>
      <c r="N166" s="293">
        <v>0</v>
      </c>
      <c r="O166" s="84">
        <f t="shared" si="33"/>
        <v>18</v>
      </c>
    </row>
    <row r="167" spans="1:16">
      <c r="A167" s="195"/>
      <c r="B167" s="196" t="s">
        <v>152</v>
      </c>
      <c r="C167" s="293">
        <v>0</v>
      </c>
      <c r="D167" s="293">
        <v>0</v>
      </c>
      <c r="E167" s="293">
        <v>0</v>
      </c>
      <c r="F167" s="293">
        <v>1</v>
      </c>
      <c r="G167" s="293">
        <v>0</v>
      </c>
      <c r="H167" s="293">
        <v>2</v>
      </c>
      <c r="I167" s="293">
        <v>0</v>
      </c>
      <c r="J167" s="293">
        <v>9</v>
      </c>
      <c r="K167" s="293">
        <v>0</v>
      </c>
      <c r="L167" s="293">
        <v>0</v>
      </c>
      <c r="M167" s="293">
        <v>9</v>
      </c>
      <c r="N167" s="293">
        <v>0</v>
      </c>
      <c r="O167" s="84">
        <f t="shared" si="33"/>
        <v>21</v>
      </c>
    </row>
    <row r="168" spans="1:16">
      <c r="A168" s="195"/>
      <c r="B168" s="196" t="s">
        <v>153</v>
      </c>
      <c r="C168" s="293">
        <v>0</v>
      </c>
      <c r="D168" s="293">
        <v>0</v>
      </c>
      <c r="E168" s="293">
        <v>1</v>
      </c>
      <c r="F168" s="293">
        <v>1</v>
      </c>
      <c r="G168" s="293">
        <v>1</v>
      </c>
      <c r="H168" s="293">
        <v>8</v>
      </c>
      <c r="I168" s="293">
        <v>15</v>
      </c>
      <c r="J168" s="293">
        <v>7</v>
      </c>
      <c r="K168" s="293">
        <v>4</v>
      </c>
      <c r="L168" s="293">
        <v>3</v>
      </c>
      <c r="M168" s="293">
        <v>2</v>
      </c>
      <c r="N168" s="293">
        <v>1</v>
      </c>
      <c r="O168" s="84">
        <f t="shared" si="33"/>
        <v>43</v>
      </c>
    </row>
    <row r="169" spans="1:16">
      <c r="A169" s="195"/>
      <c r="B169" s="196" t="s">
        <v>191</v>
      </c>
      <c r="C169" s="293">
        <v>2</v>
      </c>
      <c r="D169" s="293">
        <v>0</v>
      </c>
      <c r="E169" s="293">
        <v>2</v>
      </c>
      <c r="F169" s="293">
        <v>0</v>
      </c>
      <c r="G169" s="293">
        <v>6</v>
      </c>
      <c r="H169" s="293">
        <v>7</v>
      </c>
      <c r="I169" s="293">
        <v>0</v>
      </c>
      <c r="J169" s="293">
        <v>2</v>
      </c>
      <c r="K169" s="293">
        <v>2</v>
      </c>
      <c r="L169" s="293">
        <v>0</v>
      </c>
      <c r="M169" s="293">
        <v>0</v>
      </c>
      <c r="N169" s="293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0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0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4">
        <v>3</v>
      </c>
      <c r="D175" s="294">
        <v>11</v>
      </c>
      <c r="E175" s="294">
        <v>6</v>
      </c>
      <c r="F175" s="294">
        <v>0</v>
      </c>
      <c r="G175" s="294">
        <v>1</v>
      </c>
      <c r="H175" s="294">
        <v>0</v>
      </c>
      <c r="I175" s="294">
        <v>7</v>
      </c>
      <c r="J175" s="294">
        <v>15</v>
      </c>
      <c r="K175" s="294">
        <v>0</v>
      </c>
      <c r="L175" s="294">
        <v>3</v>
      </c>
      <c r="M175" s="294">
        <v>0</v>
      </c>
      <c r="N175" s="294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4">
        <v>0</v>
      </c>
      <c r="D176" s="294">
        <v>0</v>
      </c>
      <c r="E176" s="294">
        <v>0</v>
      </c>
      <c r="F176" s="294">
        <v>0</v>
      </c>
      <c r="G176" s="294">
        <v>0</v>
      </c>
      <c r="H176" s="294">
        <v>11</v>
      </c>
      <c r="I176" s="294">
        <v>17</v>
      </c>
      <c r="J176" s="294">
        <v>2</v>
      </c>
      <c r="K176" s="294">
        <v>2</v>
      </c>
      <c r="L176" s="294">
        <v>0</v>
      </c>
      <c r="M176" s="294">
        <v>0</v>
      </c>
      <c r="N176" s="294">
        <v>0</v>
      </c>
      <c r="O176" s="84">
        <f t="shared" si="35"/>
        <v>32</v>
      </c>
    </row>
    <row r="177" spans="1:16">
      <c r="A177" s="195"/>
      <c r="B177" s="196" t="s">
        <v>152</v>
      </c>
      <c r="C177" s="294">
        <v>0</v>
      </c>
      <c r="D177" s="294">
        <v>0</v>
      </c>
      <c r="E177" s="294">
        <v>0</v>
      </c>
      <c r="F177" s="294">
        <v>1</v>
      </c>
      <c r="G177" s="294">
        <v>12</v>
      </c>
      <c r="H177" s="294">
        <v>7</v>
      </c>
      <c r="I177" s="294">
        <v>4</v>
      </c>
      <c r="J177" s="294">
        <v>1</v>
      </c>
      <c r="K177" s="294">
        <v>1</v>
      </c>
      <c r="L177" s="294">
        <v>0</v>
      </c>
      <c r="M177" s="294">
        <v>1</v>
      </c>
      <c r="N177" s="294">
        <v>0</v>
      </c>
      <c r="O177" s="84">
        <f t="shared" si="35"/>
        <v>27</v>
      </c>
    </row>
    <row r="178" spans="1:16">
      <c r="A178" s="195"/>
      <c r="B178" s="196" t="s">
        <v>153</v>
      </c>
      <c r="C178" s="294">
        <v>0</v>
      </c>
      <c r="D178" s="294">
        <v>0</v>
      </c>
      <c r="E178" s="294">
        <v>1</v>
      </c>
      <c r="F178" s="294">
        <v>0</v>
      </c>
      <c r="G178" s="294">
        <v>5</v>
      </c>
      <c r="H178" s="294">
        <v>10</v>
      </c>
      <c r="I178" s="294">
        <v>9</v>
      </c>
      <c r="J178" s="294">
        <v>4</v>
      </c>
      <c r="K178" s="294">
        <v>4</v>
      </c>
      <c r="L178" s="294">
        <v>4</v>
      </c>
      <c r="M178" s="294">
        <v>2</v>
      </c>
      <c r="N178" s="294">
        <v>4</v>
      </c>
      <c r="O178" s="84">
        <f t="shared" si="35"/>
        <v>43</v>
      </c>
    </row>
    <row r="179" spans="1:16">
      <c r="A179" s="195"/>
      <c r="B179" s="196" t="s">
        <v>191</v>
      </c>
      <c r="C179" s="294">
        <v>12</v>
      </c>
      <c r="D179" s="294">
        <v>0</v>
      </c>
      <c r="E179" s="294">
        <v>3</v>
      </c>
      <c r="F179" s="294">
        <v>6</v>
      </c>
      <c r="G179" s="294">
        <v>2</v>
      </c>
      <c r="H179" s="294">
        <v>1</v>
      </c>
      <c r="I179" s="294">
        <v>7</v>
      </c>
      <c r="J179" s="294">
        <v>3</v>
      </c>
      <c r="K179" s="294">
        <v>1</v>
      </c>
      <c r="L179" s="294">
        <v>0</v>
      </c>
      <c r="M179" s="294">
        <v>1</v>
      </c>
      <c r="N179" s="294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1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5">
        <v>0</v>
      </c>
      <c r="D185" s="295">
        <v>1</v>
      </c>
      <c r="E185" s="295">
        <v>2</v>
      </c>
      <c r="F185" s="295">
        <v>0</v>
      </c>
      <c r="G185" s="295">
        <v>0</v>
      </c>
      <c r="H185" s="295">
        <v>2</v>
      </c>
      <c r="I185" s="295">
        <v>5</v>
      </c>
      <c r="J185" s="295">
        <v>13</v>
      </c>
      <c r="K185" s="295">
        <v>11</v>
      </c>
      <c r="L185" s="295">
        <v>5</v>
      </c>
      <c r="M185" s="295">
        <v>0</v>
      </c>
      <c r="N185" s="295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5">
        <v>0</v>
      </c>
      <c r="D186" s="295">
        <v>2</v>
      </c>
      <c r="E186" s="295">
        <v>0</v>
      </c>
      <c r="F186" s="295">
        <v>1</v>
      </c>
      <c r="G186" s="295">
        <v>1</v>
      </c>
      <c r="H186" s="295">
        <v>15</v>
      </c>
      <c r="I186" s="295">
        <v>5</v>
      </c>
      <c r="J186" s="295">
        <v>3</v>
      </c>
      <c r="K186" s="295">
        <v>0</v>
      </c>
      <c r="L186" s="295">
        <v>3</v>
      </c>
      <c r="M186" s="295">
        <v>0</v>
      </c>
      <c r="N186" s="295">
        <v>1</v>
      </c>
      <c r="O186" s="84">
        <f t="shared" si="37"/>
        <v>31</v>
      </c>
    </row>
    <row r="187" spans="1:16">
      <c r="A187" s="195"/>
      <c r="B187" s="196" t="s">
        <v>152</v>
      </c>
      <c r="C187" s="295">
        <v>0</v>
      </c>
      <c r="D187" s="295">
        <v>0</v>
      </c>
      <c r="E187" s="295">
        <v>0</v>
      </c>
      <c r="F187" s="295">
        <v>0</v>
      </c>
      <c r="G187" s="295">
        <v>0</v>
      </c>
      <c r="H187" s="295">
        <v>2</v>
      </c>
      <c r="I187" s="295">
        <v>5</v>
      </c>
      <c r="J187" s="295">
        <v>3</v>
      </c>
      <c r="K187" s="295">
        <v>4</v>
      </c>
      <c r="L187" s="295">
        <v>4</v>
      </c>
      <c r="M187" s="295">
        <v>3</v>
      </c>
      <c r="N187" s="295">
        <v>3</v>
      </c>
      <c r="O187" s="84">
        <f t="shared" si="37"/>
        <v>24</v>
      </c>
    </row>
    <row r="188" spans="1:16">
      <c r="A188" s="195"/>
      <c r="B188" s="196" t="s">
        <v>153</v>
      </c>
      <c r="C188" s="295">
        <v>5</v>
      </c>
      <c r="D188" s="295">
        <v>3</v>
      </c>
      <c r="E188" s="295">
        <v>3</v>
      </c>
      <c r="F188" s="295">
        <v>2</v>
      </c>
      <c r="G188" s="295">
        <v>7</v>
      </c>
      <c r="H188" s="295">
        <v>17</v>
      </c>
      <c r="I188" s="295">
        <v>17</v>
      </c>
      <c r="J188" s="295">
        <v>16</v>
      </c>
      <c r="K188" s="295">
        <v>21</v>
      </c>
      <c r="L188" s="295">
        <v>11</v>
      </c>
      <c r="M188" s="295">
        <v>2</v>
      </c>
      <c r="N188" s="295">
        <v>0</v>
      </c>
      <c r="O188" s="84">
        <f t="shared" si="37"/>
        <v>104</v>
      </c>
    </row>
    <row r="189" spans="1:16">
      <c r="A189" s="195"/>
      <c r="B189" s="196" t="s">
        <v>191</v>
      </c>
      <c r="C189" s="295">
        <v>0</v>
      </c>
      <c r="D189" s="295">
        <v>2</v>
      </c>
      <c r="E189" s="295">
        <v>0</v>
      </c>
      <c r="F189" s="295">
        <v>0</v>
      </c>
      <c r="G189" s="295">
        <v>2</v>
      </c>
      <c r="H189" s="295">
        <v>1</v>
      </c>
      <c r="I189" s="295">
        <v>6</v>
      </c>
      <c r="J189" s="295">
        <v>6</v>
      </c>
      <c r="K189" s="295">
        <v>2</v>
      </c>
      <c r="L189" s="295">
        <v>0</v>
      </c>
      <c r="M189" s="295">
        <v>0</v>
      </c>
      <c r="N189" s="295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6">
        <v>8</v>
      </c>
      <c r="D195" s="296">
        <v>4</v>
      </c>
      <c r="E195" s="296">
        <v>1</v>
      </c>
      <c r="F195" s="296">
        <v>0</v>
      </c>
      <c r="G195" s="296">
        <v>1</v>
      </c>
      <c r="H195" s="296">
        <v>5</v>
      </c>
      <c r="I195" s="296">
        <v>10</v>
      </c>
      <c r="J195" s="296">
        <v>8</v>
      </c>
      <c r="K195" s="296">
        <v>3</v>
      </c>
      <c r="L195" s="296">
        <v>2</v>
      </c>
      <c r="M195" s="296">
        <v>4</v>
      </c>
      <c r="N195" s="296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6">
        <v>0</v>
      </c>
      <c r="D196" s="296">
        <v>0</v>
      </c>
      <c r="E196" s="296">
        <v>0</v>
      </c>
      <c r="F196" s="296">
        <v>0</v>
      </c>
      <c r="G196" s="296">
        <v>1</v>
      </c>
      <c r="H196" s="296">
        <v>1</v>
      </c>
      <c r="I196" s="296">
        <v>2</v>
      </c>
      <c r="J196" s="296">
        <v>3</v>
      </c>
      <c r="K196" s="296">
        <v>0</v>
      </c>
      <c r="L196" s="296">
        <v>1</v>
      </c>
      <c r="M196" s="296">
        <v>0</v>
      </c>
      <c r="N196" s="296">
        <v>0</v>
      </c>
      <c r="O196" s="84">
        <f t="shared" si="39"/>
        <v>8</v>
      </c>
    </row>
    <row r="197" spans="1:16">
      <c r="A197" s="195"/>
      <c r="B197" s="196" t="s">
        <v>152</v>
      </c>
      <c r="C197" s="296">
        <v>0</v>
      </c>
      <c r="D197" s="296">
        <v>0</v>
      </c>
      <c r="E197" s="296">
        <v>0</v>
      </c>
      <c r="F197" s="296">
        <v>3</v>
      </c>
      <c r="G197" s="296">
        <v>23</v>
      </c>
      <c r="H197" s="296">
        <v>8</v>
      </c>
      <c r="I197" s="296">
        <v>4</v>
      </c>
      <c r="J197" s="296">
        <v>7</v>
      </c>
      <c r="K197" s="296">
        <v>1</v>
      </c>
      <c r="L197" s="296">
        <v>1</v>
      </c>
      <c r="M197" s="296">
        <v>5</v>
      </c>
      <c r="N197" s="296">
        <v>1</v>
      </c>
      <c r="O197" s="84">
        <f t="shared" si="39"/>
        <v>53</v>
      </c>
    </row>
    <row r="198" spans="1:16">
      <c r="A198" s="195"/>
      <c r="B198" s="196" t="s">
        <v>153</v>
      </c>
      <c r="C198" s="296">
        <v>0</v>
      </c>
      <c r="D198" s="296">
        <v>1</v>
      </c>
      <c r="E198" s="296">
        <v>0</v>
      </c>
      <c r="F198" s="296">
        <v>0</v>
      </c>
      <c r="G198" s="296">
        <v>4</v>
      </c>
      <c r="H198" s="296">
        <v>11</v>
      </c>
      <c r="I198" s="296">
        <v>8</v>
      </c>
      <c r="J198" s="296">
        <v>15</v>
      </c>
      <c r="K198" s="296">
        <v>13</v>
      </c>
      <c r="L198" s="296">
        <v>5</v>
      </c>
      <c r="M198" s="296">
        <v>2</v>
      </c>
      <c r="N198" s="296">
        <v>3</v>
      </c>
      <c r="O198" s="84">
        <f t="shared" si="39"/>
        <v>62</v>
      </c>
    </row>
    <row r="199" spans="1:16">
      <c r="A199" s="195"/>
      <c r="B199" s="196" t="s">
        <v>191</v>
      </c>
      <c r="C199" s="296">
        <v>0</v>
      </c>
      <c r="D199" s="296">
        <v>0</v>
      </c>
      <c r="E199" s="296">
        <v>1</v>
      </c>
      <c r="F199" s="296">
        <v>4</v>
      </c>
      <c r="G199" s="296">
        <v>2</v>
      </c>
      <c r="H199" s="296">
        <v>10</v>
      </c>
      <c r="I199" s="296">
        <v>21</v>
      </c>
      <c r="J199" s="296">
        <v>11</v>
      </c>
      <c r="K199" s="296">
        <v>6</v>
      </c>
      <c r="L199" s="296">
        <v>0</v>
      </c>
      <c r="M199" s="296">
        <v>1</v>
      </c>
      <c r="N199" s="296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7">
        <v>3</v>
      </c>
      <c r="D205" s="297">
        <v>1</v>
      </c>
      <c r="E205" s="297">
        <v>1</v>
      </c>
      <c r="F205" s="297">
        <v>0</v>
      </c>
      <c r="G205" s="297">
        <v>0</v>
      </c>
      <c r="H205" s="297">
        <v>1</v>
      </c>
      <c r="I205" s="297">
        <v>2</v>
      </c>
      <c r="J205" s="297">
        <v>2</v>
      </c>
      <c r="K205" s="297">
        <v>0</v>
      </c>
      <c r="L205" s="297">
        <v>1</v>
      </c>
      <c r="M205" s="297">
        <v>0</v>
      </c>
      <c r="N205" s="297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7">
        <v>0</v>
      </c>
      <c r="D206" s="297">
        <v>0</v>
      </c>
      <c r="E206" s="297">
        <v>0</v>
      </c>
      <c r="F206" s="297">
        <v>1</v>
      </c>
      <c r="G206" s="297">
        <v>0</v>
      </c>
      <c r="H206" s="297">
        <v>4</v>
      </c>
      <c r="I206" s="297">
        <v>0</v>
      </c>
      <c r="J206" s="297">
        <v>0</v>
      </c>
      <c r="K206" s="297">
        <v>0</v>
      </c>
      <c r="L206" s="297">
        <v>0</v>
      </c>
      <c r="M206" s="297">
        <v>0</v>
      </c>
      <c r="N206" s="297">
        <v>0</v>
      </c>
      <c r="O206" s="84">
        <f t="shared" si="41"/>
        <v>5</v>
      </c>
    </row>
    <row r="207" spans="1:16">
      <c r="A207" s="195"/>
      <c r="B207" s="196" t="s">
        <v>152</v>
      </c>
      <c r="C207" s="297">
        <v>0</v>
      </c>
      <c r="D207" s="297">
        <v>0</v>
      </c>
      <c r="E207" s="297">
        <v>0</v>
      </c>
      <c r="F207" s="297">
        <v>1</v>
      </c>
      <c r="G207" s="297">
        <v>24</v>
      </c>
      <c r="H207" s="297">
        <v>6</v>
      </c>
      <c r="I207" s="297">
        <v>2</v>
      </c>
      <c r="J207" s="297">
        <v>19</v>
      </c>
      <c r="K207" s="297">
        <v>8</v>
      </c>
      <c r="L207" s="297">
        <v>0</v>
      </c>
      <c r="M207" s="297">
        <v>2</v>
      </c>
      <c r="N207" s="297">
        <v>0</v>
      </c>
      <c r="O207" s="84">
        <f t="shared" si="41"/>
        <v>62</v>
      </c>
    </row>
    <row r="208" spans="1:16">
      <c r="A208" s="195"/>
      <c r="B208" s="196" t="s">
        <v>153</v>
      </c>
      <c r="C208" s="297">
        <v>0</v>
      </c>
      <c r="D208" s="297">
        <v>0</v>
      </c>
      <c r="E208" s="297">
        <v>0</v>
      </c>
      <c r="F208" s="297">
        <v>0</v>
      </c>
      <c r="G208" s="297">
        <v>3</v>
      </c>
      <c r="H208" s="297">
        <v>5</v>
      </c>
      <c r="I208" s="297">
        <v>1</v>
      </c>
      <c r="J208" s="297">
        <v>3</v>
      </c>
      <c r="K208" s="297">
        <v>1</v>
      </c>
      <c r="L208" s="297">
        <v>1</v>
      </c>
      <c r="M208" s="297">
        <v>0</v>
      </c>
      <c r="N208" s="297">
        <v>1</v>
      </c>
      <c r="O208" s="84">
        <f t="shared" si="41"/>
        <v>15</v>
      </c>
    </row>
    <row r="209" spans="1:17">
      <c r="A209" s="195"/>
      <c r="B209" s="196" t="s">
        <v>191</v>
      </c>
      <c r="C209" s="297">
        <v>0</v>
      </c>
      <c r="D209" s="297">
        <v>0</v>
      </c>
      <c r="E209" s="297">
        <v>0</v>
      </c>
      <c r="F209" s="297">
        <v>0</v>
      </c>
      <c r="G209" s="297">
        <v>2</v>
      </c>
      <c r="H209" s="297">
        <v>6</v>
      </c>
      <c r="I209" s="297">
        <v>19</v>
      </c>
      <c r="J209" s="297">
        <v>5</v>
      </c>
      <c r="K209" s="297">
        <v>0</v>
      </c>
      <c r="L209" s="297">
        <v>1</v>
      </c>
      <c r="M209" s="297">
        <v>1</v>
      </c>
      <c r="N209" s="297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8">
        <v>1</v>
      </c>
      <c r="D215" s="298">
        <v>0</v>
      </c>
      <c r="E215" s="298">
        <v>0</v>
      </c>
      <c r="F215" s="298">
        <v>0</v>
      </c>
      <c r="G215" s="298">
        <v>0</v>
      </c>
      <c r="H215" s="298">
        <v>2</v>
      </c>
      <c r="I215" s="298">
        <v>0</v>
      </c>
      <c r="J215" s="298">
        <v>3</v>
      </c>
      <c r="K215" s="298">
        <v>0</v>
      </c>
      <c r="L215" s="298">
        <v>0</v>
      </c>
      <c r="M215" s="298">
        <v>0</v>
      </c>
      <c r="N215" s="298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8">
        <v>0</v>
      </c>
      <c r="D216" s="298">
        <v>0</v>
      </c>
      <c r="E216" s="298">
        <v>0</v>
      </c>
      <c r="F216" s="298">
        <v>0</v>
      </c>
      <c r="G216" s="298">
        <v>0</v>
      </c>
      <c r="H216" s="298">
        <v>0</v>
      </c>
      <c r="I216" s="298">
        <v>2</v>
      </c>
      <c r="J216" s="298">
        <v>1</v>
      </c>
      <c r="K216" s="298">
        <v>0</v>
      </c>
      <c r="L216" s="298">
        <v>0</v>
      </c>
      <c r="M216" s="298">
        <v>0</v>
      </c>
      <c r="N216" s="298">
        <v>0</v>
      </c>
      <c r="O216" s="84">
        <f t="shared" si="43"/>
        <v>3</v>
      </c>
    </row>
    <row r="217" spans="1:17">
      <c r="A217" s="195"/>
      <c r="B217" s="196" t="s">
        <v>152</v>
      </c>
      <c r="C217" s="298">
        <v>0</v>
      </c>
      <c r="D217" s="298">
        <v>0</v>
      </c>
      <c r="E217" s="298">
        <v>1</v>
      </c>
      <c r="F217" s="298">
        <v>0</v>
      </c>
      <c r="G217" s="298">
        <v>2</v>
      </c>
      <c r="H217" s="298">
        <v>8</v>
      </c>
      <c r="I217" s="298">
        <v>3</v>
      </c>
      <c r="J217" s="298">
        <v>3</v>
      </c>
      <c r="K217" s="298">
        <v>0</v>
      </c>
      <c r="L217" s="298">
        <v>1</v>
      </c>
      <c r="M217" s="298">
        <v>0</v>
      </c>
      <c r="N217" s="298">
        <v>1</v>
      </c>
      <c r="O217" s="84">
        <f t="shared" si="43"/>
        <v>19</v>
      </c>
    </row>
    <row r="218" spans="1:17">
      <c r="A218" s="195"/>
      <c r="B218" s="196" t="s">
        <v>153</v>
      </c>
      <c r="C218" s="298">
        <v>0</v>
      </c>
      <c r="D218" s="298">
        <v>0</v>
      </c>
      <c r="E218" s="298">
        <v>1</v>
      </c>
      <c r="F218" s="298">
        <v>2</v>
      </c>
      <c r="G218" s="298">
        <v>4</v>
      </c>
      <c r="H218" s="298">
        <v>18</v>
      </c>
      <c r="I218" s="298">
        <v>7</v>
      </c>
      <c r="J218" s="298">
        <v>7</v>
      </c>
      <c r="K218" s="298">
        <v>6</v>
      </c>
      <c r="L218" s="298">
        <v>5</v>
      </c>
      <c r="M218" s="298">
        <v>2</v>
      </c>
      <c r="N218" s="298">
        <v>0</v>
      </c>
      <c r="O218" s="84">
        <f t="shared" si="43"/>
        <v>52</v>
      </c>
    </row>
    <row r="219" spans="1:17">
      <c r="A219" s="195"/>
      <c r="B219" s="196" t="s">
        <v>191</v>
      </c>
      <c r="C219" s="298">
        <v>0</v>
      </c>
      <c r="D219" s="298">
        <v>1</v>
      </c>
      <c r="E219" s="298">
        <v>1</v>
      </c>
      <c r="F219" s="298">
        <v>1</v>
      </c>
      <c r="G219" s="298">
        <v>1</v>
      </c>
      <c r="H219" s="298">
        <v>9</v>
      </c>
      <c r="I219" s="298">
        <v>15</v>
      </c>
      <c r="J219" s="298">
        <v>5</v>
      </c>
      <c r="K219" s="298">
        <v>7</v>
      </c>
      <c r="L219" s="298">
        <v>0</v>
      </c>
      <c r="M219" s="298">
        <v>0</v>
      </c>
      <c r="N219" s="298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0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0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T7" sqref="T7"/>
    </sheetView>
  </sheetViews>
  <sheetFormatPr defaultRowHeight="21.75"/>
  <sheetData>
    <row r="2" spans="3:4">
      <c r="C2" t="s">
        <v>9</v>
      </c>
      <c r="D2" t="s">
        <v>13</v>
      </c>
    </row>
    <row r="3" spans="3:4">
      <c r="C3" t="s">
        <v>31</v>
      </c>
      <c r="D3" s="39">
        <v>5.59</v>
      </c>
    </row>
    <row r="4" spans="3:4">
      <c r="C4" t="s">
        <v>24</v>
      </c>
      <c r="D4" s="39">
        <v>3.72</v>
      </c>
    </row>
    <row r="5" spans="3:4">
      <c r="C5" t="s">
        <v>59</v>
      </c>
      <c r="D5">
        <v>2.71</v>
      </c>
    </row>
    <row r="6" spans="3:4">
      <c r="C6" t="s">
        <v>23</v>
      </c>
      <c r="D6" s="39">
        <v>2.0299999999999998</v>
      </c>
    </row>
    <row r="7" spans="3:4">
      <c r="C7" t="s">
        <v>21</v>
      </c>
      <c r="D7" s="39">
        <v>1.92</v>
      </c>
    </row>
    <row r="8" spans="3:4">
      <c r="C8" t="s">
        <v>29</v>
      </c>
      <c r="D8">
        <v>1.72</v>
      </c>
    </row>
    <row r="9" spans="3:4">
      <c r="C9" t="s">
        <v>28</v>
      </c>
      <c r="D9">
        <v>1.65</v>
      </c>
    </row>
    <row r="10" spans="3:4">
      <c r="C10" t="s">
        <v>26</v>
      </c>
      <c r="D10">
        <v>1.36</v>
      </c>
    </row>
    <row r="11" spans="3:4">
      <c r="C11" t="s">
        <v>25</v>
      </c>
      <c r="D11">
        <v>0</v>
      </c>
    </row>
    <row r="12" spans="3:4">
      <c r="C12" t="s">
        <v>27</v>
      </c>
      <c r="D12">
        <v>0</v>
      </c>
    </row>
    <row r="13" spans="3:4">
      <c r="C13" t="s">
        <v>34</v>
      </c>
      <c r="D13">
        <v>0</v>
      </c>
    </row>
    <row r="14" spans="3:4">
      <c r="C14" t="s">
        <v>32</v>
      </c>
      <c r="D14">
        <v>0</v>
      </c>
    </row>
    <row r="15" spans="3:4">
      <c r="C15" t="s">
        <v>33</v>
      </c>
      <c r="D15">
        <v>0</v>
      </c>
    </row>
    <row r="16" spans="3:4">
      <c r="C16" t="s">
        <v>58</v>
      </c>
      <c r="D16">
        <v>0</v>
      </c>
    </row>
    <row r="17" spans="3:4">
      <c r="C17" t="s">
        <v>30</v>
      </c>
      <c r="D17">
        <v>0</v>
      </c>
    </row>
    <row r="18" spans="3:4">
      <c r="C18" t="s">
        <v>35</v>
      </c>
      <c r="D18">
        <v>0</v>
      </c>
    </row>
    <row r="19" spans="3:4">
      <c r="C19" t="s">
        <v>60</v>
      </c>
      <c r="D19">
        <v>0</v>
      </c>
    </row>
    <row r="20" spans="3:4">
      <c r="C20" t="s">
        <v>61</v>
      </c>
      <c r="D20">
        <v>0</v>
      </c>
    </row>
    <row r="21" spans="3:4">
      <c r="C21" t="s">
        <v>62</v>
      </c>
      <c r="D21">
        <v>0</v>
      </c>
    </row>
    <row r="22" spans="3:4">
      <c r="C22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19 (อำเภอ)</vt:lpstr>
      <vt:lpstr>รายตำบลwk 19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2020-12-21T12:40:09Z</cp:lastPrinted>
  <dcterms:created xsi:type="dcterms:W3CDTF">2003-01-11T05:04:10Z</dcterms:created>
  <dcterms:modified xsi:type="dcterms:W3CDTF">2021-05-19T04:00:05Z</dcterms:modified>
</cp:coreProperties>
</file>